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6CA4ECB0-48F7-4A03-9603-CDBE895E03FD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Munka2" sheetId="2" r:id="rId1"/>
  </sheets>
  <calcPr calcId="191029"/>
</workbook>
</file>

<file path=xl/calcChain.xml><?xml version="1.0" encoding="utf-8"?>
<calcChain xmlns="http://schemas.openxmlformats.org/spreadsheetml/2006/main">
  <c r="G8" i="2" l="1"/>
  <c r="G38" i="2" l="1"/>
  <c r="H38" i="2"/>
  <c r="F38" i="2"/>
  <c r="F17" i="2"/>
  <c r="G17" i="2"/>
  <c r="H17" i="2"/>
  <c r="H8" i="2"/>
  <c r="G9" i="2"/>
  <c r="G21" i="2" l="1"/>
  <c r="H13" i="2"/>
  <c r="G13" i="2"/>
  <c r="G45" i="2" s="1"/>
  <c r="H9" i="2"/>
  <c r="F9" i="2"/>
  <c r="F45" i="2" s="1"/>
  <c r="H21" i="2"/>
  <c r="F21" i="2"/>
  <c r="F13" i="2"/>
  <c r="H45" i="2" l="1"/>
  <c r="F29" i="2"/>
  <c r="F41" i="2" s="1"/>
  <c r="H29" i="2"/>
  <c r="H41" i="2" s="1"/>
  <c r="H46" i="2"/>
  <c r="G29" i="2"/>
  <c r="G41" i="2" s="1"/>
  <c r="F46" i="2"/>
  <c r="G46" i="2"/>
</calcChain>
</file>

<file path=xl/sharedStrings.xml><?xml version="1.0" encoding="utf-8"?>
<sst xmlns="http://schemas.openxmlformats.org/spreadsheetml/2006/main" count="47" uniqueCount="31">
  <si>
    <t>nettó</t>
  </si>
  <si>
    <t>áfa</t>
  </si>
  <si>
    <t>KIADÁSOK MINDÖSSZESEN:</t>
  </si>
  <si>
    <t>PARKOLÁSI BEVÉTELEK</t>
  </si>
  <si>
    <t>BEVÉTELEK MINDÖSSZESEN:</t>
  </si>
  <si>
    <t>beruházás</t>
  </si>
  <si>
    <t>dologi</t>
  </si>
  <si>
    <t xml:space="preserve">Ebből: </t>
  </si>
  <si>
    <t>Működési egyenleg</t>
  </si>
  <si>
    <t>Felhalmozási egyenleg</t>
  </si>
  <si>
    <t>Fizető parkoláshoz kapcsolódó beruházás</t>
  </si>
  <si>
    <t>6667123+6667122+6667124+6667136+6667191+6667193+6667194+6667195</t>
  </si>
  <si>
    <t>PÉNZFORGALMI EGYENLEG (bevétel - kiadás)</t>
  </si>
  <si>
    <t>6667191+6667192</t>
  </si>
  <si>
    <t>6667124, O6667122</t>
  </si>
  <si>
    <t>adatok eFt-ban</t>
  </si>
  <si>
    <t>Parkoló órák üzemeltetése</t>
  </si>
  <si>
    <t>Parkolás üzemeltetési feladatok kiadásai</t>
  </si>
  <si>
    <t>Zuglói Közbiztonsági Non-Profit Kft.</t>
  </si>
  <si>
    <t>Parkolás üzemeltetés</t>
  </si>
  <si>
    <t>Fizető parkoló övezet útépítés</t>
  </si>
  <si>
    <t>Műszaki ellenőr díja</t>
  </si>
  <si>
    <t>Visszaigényelhető áfa</t>
  </si>
  <si>
    <t>Parkoló órák üzemeltetési díja</t>
  </si>
  <si>
    <t>2024. évi eredeti előirányzat</t>
  </si>
  <si>
    <t>2024. évi módosított előirányzat</t>
  </si>
  <si>
    <t>2024. évi teljesítés</t>
  </si>
  <si>
    <t>Fizetendő áfa</t>
  </si>
  <si>
    <t>C-Ware Kft, Nemzeti Mobilfizetési Zrt.</t>
  </si>
  <si>
    <t>Budapest Főváros XIV. Kerület Zugló Önkormányzatának fizetős parkolással kapcsolatos kiadásai és bevételei 2024. évben</t>
  </si>
  <si>
    <t>az előterjesztés 7. függeléke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</si>
</sst>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6" fontId="6" fillId="0" borderId="0" xfId="25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/>
    <xf numFmtId="164" fontId="6" fillId="0" borderId="0" xfId="86" applyNumberFormat="1" applyFont="1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6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164" fontId="6" fillId="0" borderId="0" xfId="86" applyNumberFormat="1" applyFont="1"/>
    <xf numFmtId="0" fontId="10" fillId="0" borderId="0" xfId="0" applyFont="1"/>
    <xf numFmtId="164" fontId="10" fillId="0" borderId="0" xfId="86" applyNumberFormat="1" applyFont="1" applyBorder="1"/>
    <xf numFmtId="164" fontId="11" fillId="0" borderId="0" xfId="86" applyNumberFormat="1" applyFont="1" applyBorder="1" applyAlignment="1">
      <alignment horizontal="right"/>
    </xf>
    <xf numFmtId="43" fontId="6" fillId="0" borderId="0" xfId="80" applyFont="1"/>
    <xf numFmtId="165" fontId="6" fillId="0" borderId="2" xfId="80" applyNumberFormat="1" applyFont="1" applyFill="1" applyBorder="1" applyAlignment="1">
      <alignment horizontal="right"/>
    </xf>
    <xf numFmtId="165" fontId="6" fillId="0" borderId="2" xfId="80" applyNumberFormat="1" applyFont="1" applyBorder="1"/>
    <xf numFmtId="165" fontId="7" fillId="0" borderId="2" xfId="80" applyNumberFormat="1" applyFont="1" applyBorder="1"/>
    <xf numFmtId="165" fontId="6" fillId="0" borderId="0" xfId="80" applyNumberFormat="1" applyFont="1" applyBorder="1"/>
    <xf numFmtId="0" fontId="12" fillId="0" borderId="0" xfId="0" applyFont="1" applyAlignment="1">
      <alignment vertical="center" wrapText="1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center" wrapText="1"/>
    </xf>
    <xf numFmtId="164" fontId="7" fillId="2" borderId="4" xfId="86" applyNumberFormat="1" applyFont="1" applyFill="1" applyBorder="1" applyAlignment="1">
      <alignment horizontal="center" vertical="center" wrapText="1"/>
    </xf>
    <xf numFmtId="0" fontId="7" fillId="2" borderId="5" xfId="0" applyFont="1" applyFill="1" applyBorder="1"/>
    <xf numFmtId="165" fontId="7" fillId="2" borderId="4" xfId="80" applyNumberFormat="1" applyFont="1" applyFill="1" applyBorder="1"/>
    <xf numFmtId="165" fontId="7" fillId="2" borderId="6" xfId="80" applyNumberFormat="1" applyFont="1" applyFill="1" applyBorder="1"/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6" fontId="7" fillId="2" borderId="5" xfId="0" applyNumberFormat="1" applyFont="1" applyFill="1" applyBorder="1"/>
    <xf numFmtId="6" fontId="7" fillId="2" borderId="3" xfId="0" applyNumberFormat="1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8" fillId="2" borderId="8" xfId="0" applyFont="1" applyFill="1" applyBorder="1"/>
    <xf numFmtId="165" fontId="6" fillId="2" borderId="9" xfId="80" applyNumberFormat="1" applyFont="1" applyFill="1" applyBorder="1"/>
    <xf numFmtId="165" fontId="7" fillId="2" borderId="10" xfId="80" applyNumberFormat="1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165" fontId="7" fillId="2" borderId="11" xfId="80" applyNumberFormat="1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7" fillId="2" borderId="13" xfId="0" applyFont="1" applyFill="1" applyBorder="1"/>
    <xf numFmtId="165" fontId="7" fillId="2" borderId="14" xfId="80" applyNumberFormat="1" applyFont="1" applyFill="1" applyBorder="1"/>
    <xf numFmtId="0" fontId="6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6" fontId="6" fillId="0" borderId="13" xfId="25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164" fontId="10" fillId="0" borderId="0" xfId="86" applyNumberFormat="1" applyFont="1" applyFill="1" applyBorder="1"/>
    <xf numFmtId="165" fontId="6" fillId="0" borderId="11" xfId="80" applyNumberFormat="1" applyFont="1" applyBorder="1"/>
    <xf numFmtId="164" fontId="7" fillId="2" borderId="6" xfId="86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5" fontId="6" fillId="0" borderId="11" xfId="80" applyNumberFormat="1" applyFont="1" applyFill="1" applyBorder="1" applyAlignment="1"/>
    <xf numFmtId="165" fontId="6" fillId="0" borderId="11" xfId="80" applyNumberFormat="1" applyFont="1" applyFill="1" applyBorder="1" applyAlignment="1">
      <alignment vertical="center"/>
    </xf>
    <xf numFmtId="165" fontId="6" fillId="0" borderId="11" xfId="80" applyNumberFormat="1" applyFont="1" applyFill="1" applyBorder="1"/>
    <xf numFmtId="165" fontId="6" fillId="0" borderId="11" xfId="80" applyNumberFormat="1" applyFont="1" applyFill="1" applyBorder="1" applyAlignment="1">
      <alignment horizontal="center" vertical="center"/>
    </xf>
    <xf numFmtId="165" fontId="6" fillId="0" borderId="11" xfId="80" applyNumberFormat="1" applyFont="1" applyFill="1" applyBorder="1" applyAlignment="1">
      <alignment horizontal="right"/>
    </xf>
    <xf numFmtId="165" fontId="6" fillId="0" borderId="14" xfId="80" applyNumberFormat="1" applyFont="1" applyFill="1" applyBorder="1" applyAlignment="1">
      <alignment vertical="center"/>
    </xf>
    <xf numFmtId="165" fontId="6" fillId="0" borderId="11" xfId="8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</cellXfs>
  <cellStyles count="91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FELBEV" xfId="4" xr:uid="{00000000-0005-0000-0000-000003000000}"/>
    <cellStyle name="_04FELBEV_1" xfId="5" xr:uid="{00000000-0005-0000-0000-000004000000}"/>
    <cellStyle name="_04FELBEV_1 2" xfId="6" xr:uid="{00000000-0005-0000-0000-000005000000}"/>
    <cellStyle name="_04FELBEV_2" xfId="7" xr:uid="{00000000-0005-0000-0000-000006000000}"/>
    <cellStyle name="_04FELBEV_2_PH KVI 2014 KV 2014 02 20 elfogadott TEST2" xfId="8" xr:uid="{00000000-0005-0000-0000-000007000000}"/>
    <cellStyle name="_05FELBE" xfId="9" xr:uid="{00000000-0005-0000-0000-000008000000}"/>
    <cellStyle name="_05FELBE_1" xfId="10" xr:uid="{00000000-0005-0000-0000-000009000000}"/>
    <cellStyle name="_05FELBE_1 2" xfId="11" xr:uid="{00000000-0005-0000-0000-00000A000000}"/>
    <cellStyle name="_05FELBE_PH KVI 2014 KV 2014 02 20 elfogadott TEST2" xfId="12" xr:uid="{00000000-0005-0000-0000-00000B000000}"/>
    <cellStyle name="_06FELBE_1" xfId="13" xr:uid="{00000000-0005-0000-0000-00000C000000}"/>
    <cellStyle name="_06FELBEküld" xfId="14" xr:uid="{00000000-0005-0000-0000-00000D000000}"/>
    <cellStyle name="_06FELBEküld_1" xfId="15" xr:uid="{00000000-0005-0000-0000-00000E000000}"/>
    <cellStyle name="_06FELBEküld_PH KVI 2014 KV 2014 02 20 elfogadott TEST2" xfId="16" xr:uid="{00000000-0005-0000-0000-00000F000000}"/>
    <cellStyle name="_07háromnegyedBesz" xfId="17" xr:uid="{00000000-0005-0000-0000-000010000000}"/>
    <cellStyle name="_07háromnegyedBesz 2" xfId="18" xr:uid="{00000000-0005-0000-0000-000011000000}"/>
    <cellStyle name="_07háromnegyedBesz_1" xfId="19" xr:uid="{00000000-0005-0000-0000-000012000000}"/>
    <cellStyle name="_08FELBE" xfId="20" xr:uid="{00000000-0005-0000-0000-000013000000}"/>
    <cellStyle name="_08FELBE 2" xfId="21" xr:uid="{00000000-0005-0000-0000-000014000000}"/>
    <cellStyle name="_08FELBE_1" xfId="22" xr:uid="{00000000-0005-0000-0000-000015000000}"/>
    <cellStyle name="_2006KVI0307" xfId="23" xr:uid="{00000000-0005-0000-0000-000016000000}"/>
    <cellStyle name="_2006KVI0307_PH KVI 2014 KV 2014 02 20 elfogadott TEST2" xfId="24" xr:uid="{00000000-0005-0000-0000-000017000000}"/>
    <cellStyle name="_2006KVI0307alapokÚJ" xfId="25" xr:uid="{00000000-0005-0000-0000-000018000000}"/>
    <cellStyle name="_2006KVI0307alapokÚJ_ÖNK FORRÁS JELENLEGI 2013 02 11" xfId="26" xr:uid="{00000000-0005-0000-0000-000019000000}"/>
    <cellStyle name="_2006KVI0307alapokÚJ_ÖNK FORRÁS JELENLEGI 2013 02 11_PH KVI 2014 KV 2014 02 20 elfogadott TEST2" xfId="27" xr:uid="{00000000-0005-0000-0000-00001A000000}"/>
    <cellStyle name="_2007KVIvégleges20070306alapok" xfId="28" xr:uid="{00000000-0005-0000-0000-00001B000000}"/>
    <cellStyle name="_2007KVIvégleges20070306alapok_ÖNK FORRÁS JELENLEGI 2013 02 11" xfId="29" xr:uid="{00000000-0005-0000-0000-00001C000000}"/>
    <cellStyle name="_2007KVIvégleges20070306alapok_ÖNK FORRÁS JELENLEGI 2013 02 11_PH KVI 2014 KV 2014 02 20 elfogadott TEST2" xfId="30" xr:uid="{00000000-0005-0000-0000-00001D000000}"/>
    <cellStyle name="_2008.évi negyedik rendelet-módosítás_4" xfId="31" xr:uid="{00000000-0005-0000-0000-00001E000000}"/>
    <cellStyle name="_2008.évi negyedik rendelet-módosítás_4_PH KVI 2014 KV 2014 02 20 elfogadott TEST2" xfId="32" xr:uid="{00000000-0005-0000-0000-00001F000000}"/>
    <cellStyle name="_2008KVIvégleges20080306alapok" xfId="33" xr:uid="{00000000-0005-0000-0000-000020000000}"/>
    <cellStyle name="_2008KVIvégleges20080306alapok_PH KVI 2014 KV 2014 02 20 elfogadott TEST2" xfId="34" xr:uid="{00000000-0005-0000-0000-000021000000}"/>
    <cellStyle name="_34BESZ2005" xfId="35" xr:uid="{00000000-0005-0000-0000-000022000000}"/>
    <cellStyle name="_34BESZ2005_1" xfId="36" xr:uid="{00000000-0005-0000-0000-000023000000}"/>
    <cellStyle name="_34BESZ2005_1 2" xfId="37" xr:uid="{00000000-0005-0000-0000-000024000000}"/>
    <cellStyle name="_34BESZ2006" xfId="38" xr:uid="{00000000-0005-0000-0000-000025000000}"/>
    <cellStyle name="_34BESZ2006 2" xfId="39" xr:uid="{00000000-0005-0000-0000-000026000000}"/>
    <cellStyle name="_34BESZ2006_1" xfId="40" xr:uid="{00000000-0005-0000-0000-000027000000}"/>
    <cellStyle name="_34BESZ2006_2" xfId="41" xr:uid="{00000000-0005-0000-0000-000028000000}"/>
    <cellStyle name="_34BESZ2006_2_PH KVI 2014 KV 2014 02 20 elfogadott TEST2" xfId="42" xr:uid="{00000000-0005-0000-0000-000029000000}"/>
    <cellStyle name="_34BESZ2006bőv" xfId="43" xr:uid="{00000000-0005-0000-0000-00002A000000}"/>
    <cellStyle name="_34BESZ2006bőv_1" xfId="44" xr:uid="{00000000-0005-0000-0000-00002B000000}"/>
    <cellStyle name="_34BESZ2006bőv_1_PH KVI 2014 KV 2014 02 20 elfogadott TEST2" xfId="45" xr:uid="{00000000-0005-0000-0000-00002C000000}"/>
    <cellStyle name="_34BESZ2006bőv1" xfId="46" xr:uid="{00000000-0005-0000-0000-00002D000000}"/>
    <cellStyle name="_34BESZ2006bőv1_1" xfId="47" xr:uid="{00000000-0005-0000-0000-00002E000000}"/>
    <cellStyle name="_34BESZ2006bőv1_1 2" xfId="48" xr:uid="{00000000-0005-0000-0000-00002F000000}"/>
    <cellStyle name="_34BESZ2006bőv1_1_Munkafüzet2" xfId="49" xr:uid="{00000000-0005-0000-0000-000030000000}"/>
    <cellStyle name="_34BESZ2006bőv1_1_Munkafüzet2_PH KVI 2014 KV 2014 02 20 elfogadott TEST2" xfId="50" xr:uid="{00000000-0005-0000-0000-000031000000}"/>
    <cellStyle name="_34BESZ2006otthon" xfId="51" xr:uid="{00000000-0005-0000-0000-000032000000}"/>
    <cellStyle name="_34BESZ2006otthon 2" xfId="52" xr:uid="{00000000-0005-0000-0000-000033000000}"/>
    <cellStyle name="_34BESZ2006otthon_1" xfId="53" xr:uid="{00000000-0005-0000-0000-000034000000}"/>
    <cellStyle name="_alapokmányok" xfId="54" xr:uid="{00000000-0005-0000-0000-000035000000}"/>
    <cellStyle name="_alapokmányok_PH KVI 2014 KV 2014 02 20 elfogadott TEST2" xfId="55" xr:uid="{00000000-0005-0000-0000-000036000000}"/>
    <cellStyle name="_Munkafüzet2" xfId="56" xr:uid="{00000000-0005-0000-0000-000037000000}"/>
    <cellStyle name="_TEST1" xfId="57" xr:uid="{00000000-0005-0000-0000-000038000000}"/>
    <cellStyle name="_TEST1 2" xfId="58" xr:uid="{00000000-0005-0000-0000-000039000000}"/>
    <cellStyle name="_TEST1_1" xfId="59" xr:uid="{00000000-0005-0000-0000-00003A000000}"/>
    <cellStyle name="_TEST2" xfId="60" xr:uid="{00000000-0005-0000-0000-00003B000000}"/>
    <cellStyle name="_TEST2 2" xfId="61" xr:uid="{00000000-0005-0000-0000-00003C000000}"/>
    <cellStyle name="_TEST2_1" xfId="62" xr:uid="{00000000-0005-0000-0000-00003D000000}"/>
    <cellStyle name="_TEST2_2" xfId="63" xr:uid="{00000000-0005-0000-0000-00003E000000}"/>
    <cellStyle name="_TEST2_2_PH KVI 2014 KV 2014 02 20 elfogadott TEST2" xfId="64" xr:uid="{00000000-0005-0000-0000-00003F000000}"/>
    <cellStyle name="_TEST3" xfId="65" xr:uid="{00000000-0005-0000-0000-000040000000}"/>
    <cellStyle name="_TEST3 2" xfId="66" xr:uid="{00000000-0005-0000-0000-000041000000}"/>
    <cellStyle name="_TEST3_1" xfId="67" xr:uid="{00000000-0005-0000-0000-000042000000}"/>
    <cellStyle name="_TEST3V" xfId="68" xr:uid="{00000000-0005-0000-0000-000043000000}"/>
    <cellStyle name="_TEST3V_1" xfId="69" xr:uid="{00000000-0005-0000-0000-000044000000}"/>
    <cellStyle name="_TEST3V_2" xfId="70" xr:uid="{00000000-0005-0000-0000-000045000000}"/>
    <cellStyle name="_TEST3V_2_PH KVI 2014 KV 2014 02 20 elfogadott TEST2" xfId="71" xr:uid="{00000000-0005-0000-0000-000046000000}"/>
    <cellStyle name="_TEST3V_3" xfId="72" xr:uid="{00000000-0005-0000-0000-000047000000}"/>
    <cellStyle name="_TEST3V_4" xfId="73" xr:uid="{00000000-0005-0000-0000-000048000000}"/>
    <cellStyle name="_TEST3V_4 2" xfId="74" xr:uid="{00000000-0005-0000-0000-000049000000}"/>
    <cellStyle name="_TEST5" xfId="75" xr:uid="{00000000-0005-0000-0000-00004A000000}"/>
    <cellStyle name="_TEST5_1" xfId="76" xr:uid="{00000000-0005-0000-0000-00004B000000}"/>
    <cellStyle name="_TEST5_2" xfId="77" xr:uid="{00000000-0005-0000-0000-00004C000000}"/>
    <cellStyle name="_TEST5_2 2" xfId="78" xr:uid="{00000000-0005-0000-0000-00004D000000}"/>
    <cellStyle name="_TEST5_3" xfId="79" xr:uid="{00000000-0005-0000-0000-00004E000000}"/>
    <cellStyle name="Ezres" xfId="80" builtinId="3"/>
    <cellStyle name="Ezres 2" xfId="81" xr:uid="{00000000-0005-0000-0000-000050000000}"/>
    <cellStyle name="Ezres 3" xfId="82" xr:uid="{00000000-0005-0000-0000-000051000000}"/>
    <cellStyle name="Normál" xfId="0" builtinId="0"/>
    <cellStyle name="Normál 2" xfId="83" xr:uid="{00000000-0005-0000-0000-000053000000}"/>
    <cellStyle name="Normál 3" xfId="84" xr:uid="{00000000-0005-0000-0000-000054000000}"/>
    <cellStyle name="Normal_NEWTRANSFERPRICING" xfId="85" xr:uid="{00000000-0005-0000-0000-000055000000}"/>
    <cellStyle name="Pénznem" xfId="86" builtinId="4"/>
    <cellStyle name="Pénznem 2" xfId="87" xr:uid="{00000000-0005-0000-0000-000057000000}"/>
    <cellStyle name="Pénznem 3" xfId="88" xr:uid="{00000000-0005-0000-0000-000058000000}"/>
    <cellStyle name="Stílus 1" xfId="89" xr:uid="{00000000-0005-0000-0000-000059000000}"/>
    <cellStyle name="Százalék 2" xfId="90" xr:uid="{00000000-0005-0000-0000-00005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7</xdr:row>
      <xdr:rowOff>9525</xdr:rowOff>
    </xdr:from>
    <xdr:to>
      <xdr:col>0</xdr:col>
      <xdr:colOff>1752600</xdr:colOff>
      <xdr:row>8</xdr:row>
      <xdr:rowOff>175260</xdr:rowOff>
    </xdr:to>
    <xdr:sp macro="" textlink="">
      <xdr:nvSpPr>
        <xdr:cNvPr id="8" name="Bal oldali kapcsos zárójel 7">
          <a:extLst>
            <a:ext uri="{FF2B5EF4-FFF2-40B4-BE49-F238E27FC236}">
              <a16:creationId xmlns:a16="http://schemas.microsoft.com/office/drawing/2014/main" id="{120D35C7-509E-4388-B50D-AF4475D5F174}"/>
            </a:ext>
          </a:extLst>
        </xdr:cNvPr>
        <xdr:cNvSpPr/>
      </xdr:nvSpPr>
      <xdr:spPr>
        <a:xfrm>
          <a:off x="1657350" y="2668905"/>
          <a:ext cx="95250" cy="363855"/>
        </a:xfrm>
        <a:prstGeom prst="leftBrace">
          <a:avLst>
            <a:gd name="adj1" fmla="val 5233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hu-HU"/>
        </a:p>
      </xdr:txBody>
    </xdr:sp>
    <xdr:clientData/>
  </xdr:twoCellAnchor>
  <xdr:twoCellAnchor>
    <xdr:from>
      <xdr:col>0</xdr:col>
      <xdr:colOff>1676400</xdr:colOff>
      <xdr:row>11</xdr:row>
      <xdr:rowOff>15240</xdr:rowOff>
    </xdr:from>
    <xdr:to>
      <xdr:col>0</xdr:col>
      <xdr:colOff>1722119</xdr:colOff>
      <xdr:row>13</xdr:row>
      <xdr:rowOff>7620</xdr:rowOff>
    </xdr:to>
    <xdr:sp macro="" textlink="">
      <xdr:nvSpPr>
        <xdr:cNvPr id="9" name="Bal oldali kapcsos zárójel 8">
          <a:extLst>
            <a:ext uri="{FF2B5EF4-FFF2-40B4-BE49-F238E27FC236}">
              <a16:creationId xmlns:a16="http://schemas.microsoft.com/office/drawing/2014/main" id="{F69F62E1-6D16-4661-863A-A55160B7C535}"/>
            </a:ext>
          </a:extLst>
        </xdr:cNvPr>
        <xdr:cNvSpPr/>
      </xdr:nvSpPr>
      <xdr:spPr>
        <a:xfrm>
          <a:off x="1676400" y="4213860"/>
          <a:ext cx="45719" cy="365760"/>
        </a:xfrm>
        <a:prstGeom prst="leftBrace">
          <a:avLst>
            <a:gd name="adj1" fmla="val 5233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workbookViewId="0">
      <selection activeCell="H3" sqref="H3"/>
    </sheetView>
  </sheetViews>
  <sheetFormatPr defaultColWidth="9.140625" defaultRowHeight="15.75" x14ac:dyDescent="0.25"/>
  <cols>
    <col min="1" max="1" width="26.85546875" style="3" customWidth="1"/>
    <col min="2" max="2" width="11.5703125" style="3" customWidth="1"/>
    <col min="3" max="3" width="44.85546875" style="3" customWidth="1"/>
    <col min="4" max="4" width="13.140625" style="3" customWidth="1"/>
    <col min="5" max="5" width="4.5703125" style="3" customWidth="1"/>
    <col min="6" max="6" width="19.140625" style="3" customWidth="1"/>
    <col min="7" max="7" width="20.5703125" style="3" customWidth="1"/>
    <col min="8" max="8" width="20.28515625" style="15" customWidth="1"/>
    <col min="9" max="9" width="85.5703125" style="3" hidden="1" customWidth="1"/>
    <col min="10" max="10" width="9.140625" style="3" customWidth="1"/>
    <col min="11" max="11" width="5.42578125" style="3" customWidth="1"/>
    <col min="12" max="12" width="9.140625" style="3"/>
    <col min="13" max="13" width="13.140625" style="3" bestFit="1" customWidth="1"/>
    <col min="14" max="14" width="19.7109375" style="3" bestFit="1" customWidth="1"/>
    <col min="15" max="16384" width="9.140625" style="3"/>
  </cols>
  <sheetData>
    <row r="1" spans="1:13" ht="22.5" customHeight="1" x14ac:dyDescent="0.25">
      <c r="H1" s="5"/>
    </row>
    <row r="2" spans="1:13" ht="18.75" x14ac:dyDescent="0.25">
      <c r="A2" s="16"/>
      <c r="B2" s="16"/>
      <c r="C2" s="16"/>
      <c r="D2" s="17"/>
      <c r="E2" s="17"/>
      <c r="F2" s="17"/>
      <c r="G2" s="17"/>
      <c r="H2" s="68" t="s">
        <v>30</v>
      </c>
      <c r="I2" s="52"/>
      <c r="J2" s="17"/>
    </row>
    <row r="3" spans="1:13" x14ac:dyDescent="0.25">
      <c r="A3" s="16"/>
      <c r="B3" s="16"/>
      <c r="C3" s="16"/>
      <c r="D3" s="17"/>
      <c r="E3" s="17"/>
      <c r="F3" s="17"/>
      <c r="G3" s="17"/>
      <c r="H3" s="17"/>
      <c r="I3" s="52"/>
      <c r="J3" s="17"/>
      <c r="K3" s="17"/>
    </row>
    <row r="4" spans="1:13" ht="91.5" customHeight="1" x14ac:dyDescent="0.25">
      <c r="A4" s="65" t="s">
        <v>29</v>
      </c>
      <c r="B4" s="65"/>
      <c r="C4" s="65"/>
      <c r="D4" s="65"/>
      <c r="E4" s="65"/>
      <c r="F4" s="65"/>
      <c r="G4" s="65"/>
      <c r="H4" s="65"/>
      <c r="I4" s="24"/>
      <c r="J4" s="24"/>
      <c r="K4" s="24"/>
    </row>
    <row r="5" spans="1:13" x14ac:dyDescent="0.25">
      <c r="A5" s="16"/>
      <c r="B5" s="16"/>
      <c r="C5" s="16"/>
      <c r="D5" s="17"/>
      <c r="E5" s="17"/>
      <c r="F5" s="17"/>
      <c r="G5" s="17"/>
      <c r="H5" s="17"/>
      <c r="I5" s="52"/>
      <c r="J5" s="17"/>
    </row>
    <row r="6" spans="1:13" ht="16.5" thickBot="1" x14ac:dyDescent="0.3">
      <c r="H6" s="18" t="s">
        <v>15</v>
      </c>
    </row>
    <row r="7" spans="1:13" s="6" customFormat="1" ht="32.25" thickBot="1" x14ac:dyDescent="0.3">
      <c r="A7" s="28"/>
      <c r="B7" s="25"/>
      <c r="C7" s="25"/>
      <c r="D7" s="25"/>
      <c r="E7" s="25"/>
      <c r="F7" s="26" t="s">
        <v>24</v>
      </c>
      <c r="G7" s="26" t="s">
        <v>25</v>
      </c>
      <c r="H7" s="27" t="s">
        <v>26</v>
      </c>
      <c r="M7" s="3"/>
    </row>
    <row r="8" spans="1:13" x14ac:dyDescent="0.25">
      <c r="A8" s="67" t="s">
        <v>16</v>
      </c>
      <c r="B8" s="7" t="s">
        <v>6</v>
      </c>
      <c r="C8" s="3" t="s">
        <v>23</v>
      </c>
      <c r="D8" s="8" t="s">
        <v>0</v>
      </c>
      <c r="F8" s="57">
        <v>296622</v>
      </c>
      <c r="G8" s="57">
        <f>133323+131306</f>
        <v>264629</v>
      </c>
      <c r="H8" s="57">
        <f>131306+109143</f>
        <v>240449</v>
      </c>
      <c r="I8" s="3" t="s">
        <v>14</v>
      </c>
    </row>
    <row r="9" spans="1:13" ht="15" customHeight="1" x14ac:dyDescent="0.25">
      <c r="A9" s="67"/>
      <c r="B9" s="7"/>
      <c r="C9" s="3" t="s">
        <v>28</v>
      </c>
      <c r="D9" s="8" t="s">
        <v>1</v>
      </c>
      <c r="E9" s="8"/>
      <c r="F9" s="57">
        <f>+F8*0.27</f>
        <v>80087.94</v>
      </c>
      <c r="G9" s="57">
        <f>+G8*0.27</f>
        <v>71449.83</v>
      </c>
      <c r="H9" s="57">
        <f>+H8*0.27</f>
        <v>64921.23</v>
      </c>
    </row>
    <row r="10" spans="1:13" ht="15" customHeight="1" x14ac:dyDescent="0.25">
      <c r="A10" s="56"/>
      <c r="B10" s="7"/>
      <c r="D10" s="8"/>
      <c r="E10" s="8"/>
      <c r="F10" s="57"/>
      <c r="G10" s="57"/>
      <c r="H10" s="57"/>
    </row>
    <row r="11" spans="1:13" x14ac:dyDescent="0.25">
      <c r="A11" s="55"/>
      <c r="B11" s="7"/>
      <c r="E11" s="2"/>
      <c r="F11" s="58"/>
      <c r="G11" s="58"/>
      <c r="H11" s="57"/>
    </row>
    <row r="12" spans="1:13" x14ac:dyDescent="0.25">
      <c r="A12" s="64" t="s">
        <v>17</v>
      </c>
      <c r="B12" s="7" t="s">
        <v>6</v>
      </c>
      <c r="C12" s="3" t="s">
        <v>19</v>
      </c>
      <c r="D12" s="8" t="s">
        <v>0</v>
      </c>
      <c r="E12" s="2"/>
      <c r="F12" s="57">
        <v>1056340</v>
      </c>
      <c r="G12" s="58">
        <v>1023093</v>
      </c>
      <c r="H12" s="58">
        <v>909170</v>
      </c>
      <c r="I12" s="3">
        <v>6667123</v>
      </c>
      <c r="M12" s="10"/>
    </row>
    <row r="13" spans="1:13" ht="14.25" customHeight="1" x14ac:dyDescent="0.25">
      <c r="A13" s="64"/>
      <c r="B13" s="7"/>
      <c r="C13" s="9" t="s">
        <v>18</v>
      </c>
      <c r="D13" s="8" t="s">
        <v>1</v>
      </c>
      <c r="E13" s="66"/>
      <c r="F13" s="58">
        <f>+F12*0.27</f>
        <v>285211.80000000005</v>
      </c>
      <c r="G13" s="58">
        <f>+G12*0.27</f>
        <v>276235.11000000004</v>
      </c>
      <c r="H13" s="57">
        <f>+H12*0.27</f>
        <v>245475.90000000002</v>
      </c>
      <c r="M13" s="10"/>
    </row>
    <row r="14" spans="1:13" ht="14.25" customHeight="1" x14ac:dyDescent="0.25">
      <c r="A14" s="55"/>
      <c r="B14" s="7"/>
      <c r="C14" s="8"/>
      <c r="D14" s="8"/>
      <c r="E14" s="66"/>
      <c r="F14" s="58"/>
      <c r="G14" s="58"/>
      <c r="H14" s="57"/>
    </row>
    <row r="15" spans="1:13" x14ac:dyDescent="0.25">
      <c r="A15" s="4"/>
      <c r="F15" s="59"/>
      <c r="G15" s="59"/>
      <c r="H15" s="59"/>
    </row>
    <row r="16" spans="1:13" x14ac:dyDescent="0.25">
      <c r="A16" s="4"/>
      <c r="B16" s="7" t="s">
        <v>5</v>
      </c>
      <c r="C16" s="1" t="s">
        <v>20</v>
      </c>
      <c r="D16" s="8" t="s">
        <v>0</v>
      </c>
      <c r="E16" s="8"/>
      <c r="F16" s="58">
        <v>39618</v>
      </c>
      <c r="G16" s="60">
        <v>14857</v>
      </c>
      <c r="H16" s="59">
        <v>12208</v>
      </c>
      <c r="I16" s="3">
        <v>6667131.6667136997</v>
      </c>
    </row>
    <row r="17" spans="1:13" x14ac:dyDescent="0.25">
      <c r="A17" s="4"/>
      <c r="D17" s="8" t="s">
        <v>1</v>
      </c>
      <c r="E17" s="8"/>
      <c r="F17" s="58">
        <f>+F16*0.27</f>
        <v>10696.86</v>
      </c>
      <c r="G17" s="61">
        <f>+G16*0.27</f>
        <v>4011.3900000000003</v>
      </c>
      <c r="H17" s="61">
        <f>+H16*0.27</f>
        <v>3296.1600000000003</v>
      </c>
    </row>
    <row r="18" spans="1:13" x14ac:dyDescent="0.25">
      <c r="A18" s="4"/>
      <c r="B18" s="7"/>
      <c r="D18" s="8"/>
      <c r="E18" s="8"/>
      <c r="F18" s="58"/>
      <c r="G18" s="58"/>
      <c r="H18" s="59"/>
    </row>
    <row r="19" spans="1:13" x14ac:dyDescent="0.25">
      <c r="A19" s="4"/>
      <c r="B19" s="7"/>
      <c r="D19" s="8"/>
      <c r="E19" s="8"/>
      <c r="F19" s="61"/>
      <c r="G19" s="61"/>
      <c r="H19" s="59"/>
    </row>
    <row r="20" spans="1:13" x14ac:dyDescent="0.25">
      <c r="A20" s="4"/>
      <c r="B20" s="7" t="s">
        <v>5</v>
      </c>
      <c r="C20" s="3" t="s">
        <v>10</v>
      </c>
      <c r="D20" s="8" t="s">
        <v>0</v>
      </c>
      <c r="E20" s="8"/>
      <c r="F20" s="61">
        <v>64177</v>
      </c>
      <c r="G20" s="61">
        <v>14700</v>
      </c>
      <c r="H20" s="61">
        <v>14700</v>
      </c>
      <c r="I20" s="3">
        <v>6667138</v>
      </c>
    </row>
    <row r="21" spans="1:13" x14ac:dyDescent="0.25">
      <c r="A21" s="4"/>
      <c r="B21" s="7"/>
      <c r="D21" s="8" t="s">
        <v>1</v>
      </c>
      <c r="E21" s="8"/>
      <c r="F21" s="58">
        <f>+F20*0.27</f>
        <v>17327.79</v>
      </c>
      <c r="G21" s="58">
        <f>+G20*0.27</f>
        <v>3969.0000000000005</v>
      </c>
      <c r="H21" s="58">
        <f>+H20*0.27</f>
        <v>3969.0000000000005</v>
      </c>
    </row>
    <row r="22" spans="1:13" x14ac:dyDescent="0.25">
      <c r="A22" s="4"/>
      <c r="B22" s="7"/>
      <c r="D22" s="8"/>
      <c r="E22" s="8"/>
      <c r="F22" s="61"/>
      <c r="G22" s="61"/>
      <c r="H22" s="61"/>
    </row>
    <row r="23" spans="1:13" x14ac:dyDescent="0.25">
      <c r="A23" s="4"/>
      <c r="B23" s="7"/>
      <c r="D23" s="8"/>
      <c r="E23" s="8"/>
      <c r="F23" s="61"/>
      <c r="G23" s="61"/>
      <c r="H23" s="61"/>
    </row>
    <row r="24" spans="1:13" x14ac:dyDescent="0.25">
      <c r="A24" s="4"/>
      <c r="B24" s="7" t="s">
        <v>6</v>
      </c>
      <c r="C24" s="3" t="s">
        <v>21</v>
      </c>
      <c r="D24" s="8" t="s">
        <v>0</v>
      </c>
      <c r="E24" s="8"/>
      <c r="F24" s="57">
        <v>699</v>
      </c>
      <c r="G24" s="57">
        <v>699</v>
      </c>
      <c r="H24" s="57">
        <v>699</v>
      </c>
      <c r="I24" s="3">
        <v>6667121</v>
      </c>
    </row>
    <row r="25" spans="1:13" ht="17.25" customHeight="1" x14ac:dyDescent="0.25">
      <c r="A25" s="4"/>
      <c r="B25" s="7"/>
      <c r="D25" s="8"/>
      <c r="E25" s="8"/>
      <c r="F25" s="57"/>
      <c r="G25" s="57"/>
      <c r="H25" s="57"/>
    </row>
    <row r="26" spans="1:13" ht="17.25" customHeight="1" x14ac:dyDescent="0.25">
      <c r="A26" s="4"/>
      <c r="F26" s="59"/>
      <c r="G26" s="59"/>
      <c r="H26" s="59"/>
    </row>
    <row r="27" spans="1:13" ht="17.25" customHeight="1" x14ac:dyDescent="0.25">
      <c r="A27" s="4"/>
      <c r="F27" s="59"/>
      <c r="G27" s="59"/>
      <c r="H27" s="59"/>
    </row>
    <row r="28" spans="1:13" s="11" customFormat="1" ht="16.5" thickBot="1" x14ac:dyDescent="0.3">
      <c r="A28" s="48"/>
      <c r="B28" s="49" t="s">
        <v>6</v>
      </c>
      <c r="C28" s="50" t="s">
        <v>27</v>
      </c>
      <c r="D28" s="51"/>
      <c r="E28" s="51"/>
      <c r="F28" s="62"/>
      <c r="G28" s="62">
        <v>164189</v>
      </c>
      <c r="H28" s="61">
        <v>164189</v>
      </c>
      <c r="I28" s="3" t="s">
        <v>13</v>
      </c>
      <c r="M28" s="3"/>
    </row>
    <row r="29" spans="1:13" s="6" customFormat="1" ht="34.5" customHeight="1" thickBot="1" x14ac:dyDescent="0.3">
      <c r="A29" s="28"/>
      <c r="B29" s="25"/>
      <c r="C29" s="25" t="s">
        <v>2</v>
      </c>
      <c r="D29" s="25"/>
      <c r="E29" s="25"/>
      <c r="F29" s="29">
        <f>SUM(F8:F28)</f>
        <v>1850780.3900000001</v>
      </c>
      <c r="G29" s="29">
        <f>SUM(G8:G28)</f>
        <v>1837832.33</v>
      </c>
      <c r="H29" s="29">
        <f>SUM(H8:H28)</f>
        <v>1659077.2899999998</v>
      </c>
      <c r="M29" s="3"/>
    </row>
    <row r="30" spans="1:13" x14ac:dyDescent="0.25">
      <c r="A30" s="4"/>
      <c r="F30" s="23"/>
      <c r="G30" s="23"/>
      <c r="H30" s="21"/>
    </row>
    <row r="31" spans="1:13" x14ac:dyDescent="0.25">
      <c r="A31" s="4"/>
      <c r="F31" s="23"/>
      <c r="G31" s="23"/>
      <c r="H31" s="21"/>
    </row>
    <row r="32" spans="1:13" ht="15" customHeight="1" thickBot="1" x14ac:dyDescent="0.3">
      <c r="A32" s="4"/>
      <c r="F32" s="23"/>
      <c r="G32" s="23"/>
      <c r="H32" s="21"/>
    </row>
    <row r="33" spans="1:14" s="11" customFormat="1" ht="35.25" customHeight="1" thickBot="1" x14ac:dyDescent="0.3">
      <c r="A33" s="31"/>
      <c r="B33" s="32"/>
      <c r="C33" s="32"/>
      <c r="D33" s="32"/>
      <c r="E33" s="32"/>
      <c r="F33" s="26" t="s">
        <v>24</v>
      </c>
      <c r="G33" s="26" t="s">
        <v>25</v>
      </c>
      <c r="H33" s="54" t="s">
        <v>26</v>
      </c>
      <c r="M33" s="13"/>
    </row>
    <row r="34" spans="1:14" x14ac:dyDescent="0.25">
      <c r="A34" s="4"/>
      <c r="F34" s="53"/>
      <c r="G34" s="53"/>
      <c r="H34" s="20"/>
    </row>
    <row r="35" spans="1:14" x14ac:dyDescent="0.25">
      <c r="A35" s="4"/>
      <c r="C35" s="6" t="s">
        <v>3</v>
      </c>
      <c r="D35" s="8" t="s">
        <v>0</v>
      </c>
      <c r="E35" s="8"/>
      <c r="F35" s="61">
        <v>2069346</v>
      </c>
      <c r="G35" s="61">
        <v>2083390</v>
      </c>
      <c r="H35" s="61">
        <v>2142587</v>
      </c>
      <c r="I35" s="3" t="s">
        <v>11</v>
      </c>
      <c r="N35" s="19"/>
    </row>
    <row r="36" spans="1:14" s="13" customFormat="1" x14ac:dyDescent="0.25">
      <c r="A36" s="12"/>
      <c r="D36" s="14" t="s">
        <v>1</v>
      </c>
      <c r="E36" s="14"/>
      <c r="F36" s="63">
        <v>345154</v>
      </c>
      <c r="G36" s="63">
        <v>347899</v>
      </c>
      <c r="H36" s="63">
        <v>423808</v>
      </c>
      <c r="M36" s="3"/>
    </row>
    <row r="37" spans="1:14" s="13" customFormat="1" ht="16.5" thickBot="1" x14ac:dyDescent="0.3">
      <c r="A37" s="12"/>
      <c r="C37" s="13" t="s">
        <v>22</v>
      </c>
      <c r="D37" s="14"/>
      <c r="E37" s="14"/>
      <c r="F37" s="63">
        <v>296442</v>
      </c>
      <c r="G37" s="63">
        <v>96665</v>
      </c>
      <c r="H37" s="63">
        <v>152067</v>
      </c>
      <c r="M37" s="3"/>
    </row>
    <row r="38" spans="1:14" ht="38.25" customHeight="1" thickBot="1" x14ac:dyDescent="0.3">
      <c r="A38" s="28"/>
      <c r="B38" s="25"/>
      <c r="C38" s="25" t="s">
        <v>4</v>
      </c>
      <c r="D38" s="25"/>
      <c r="E38" s="25"/>
      <c r="F38" s="29">
        <f>SUM(F35:F37)</f>
        <v>2710942</v>
      </c>
      <c r="G38" s="29">
        <f t="shared" ref="G38:H38" si="0">SUM(G35:G37)</f>
        <v>2527954</v>
      </c>
      <c r="H38" s="29">
        <f t="shared" si="0"/>
        <v>2718462</v>
      </c>
    </row>
    <row r="39" spans="1:14" x14ac:dyDescent="0.25">
      <c r="A39" s="4"/>
      <c r="F39" s="23"/>
      <c r="G39" s="23"/>
      <c r="H39" s="21"/>
    </row>
    <row r="40" spans="1:14" ht="16.5" thickBot="1" x14ac:dyDescent="0.3">
      <c r="A40" s="4"/>
      <c r="F40" s="23"/>
      <c r="G40" s="23"/>
      <c r="H40" s="21"/>
    </row>
    <row r="41" spans="1:14" ht="36" customHeight="1" thickBot="1" x14ac:dyDescent="0.3">
      <c r="A41" s="33"/>
      <c r="B41" s="34"/>
      <c r="C41" s="34" t="s">
        <v>12</v>
      </c>
      <c r="D41" s="34"/>
      <c r="E41" s="34"/>
      <c r="F41" s="29">
        <f>+F38-F29</f>
        <v>860161.60999999987</v>
      </c>
      <c r="G41" s="30">
        <f>+G38-G29</f>
        <v>690121.66999999993</v>
      </c>
      <c r="H41" s="30">
        <f>+H38-H29</f>
        <v>1059384.7100000002</v>
      </c>
    </row>
    <row r="42" spans="1:14" x14ac:dyDescent="0.25">
      <c r="A42" s="4"/>
      <c r="F42" s="23"/>
      <c r="G42" s="23"/>
      <c r="H42" s="22"/>
    </row>
    <row r="43" spans="1:14" ht="16.5" thickBot="1" x14ac:dyDescent="0.3">
      <c r="A43" s="4"/>
      <c r="F43" s="23"/>
      <c r="G43" s="23"/>
      <c r="H43" s="22"/>
    </row>
    <row r="44" spans="1:14" x14ac:dyDescent="0.25">
      <c r="A44" s="35"/>
      <c r="B44" s="36"/>
      <c r="C44" s="37" t="s">
        <v>7</v>
      </c>
      <c r="D44" s="36"/>
      <c r="E44" s="36"/>
      <c r="F44" s="38"/>
      <c r="G44" s="38"/>
      <c r="H44" s="39"/>
    </row>
    <row r="45" spans="1:14" x14ac:dyDescent="0.25">
      <c r="A45" s="40"/>
      <c r="B45" s="41"/>
      <c r="C45" s="42" t="s">
        <v>8</v>
      </c>
      <c r="D45" s="41"/>
      <c r="E45" s="41"/>
      <c r="F45" s="43">
        <f>+F38-F28-F12-F13-F8-F9-F24-F25</f>
        <v>991981.26</v>
      </c>
      <c r="G45" s="43">
        <f>+G38-G28-G12-G13-G8-G9-G24-G25</f>
        <v>727659.05999999994</v>
      </c>
      <c r="H45" s="43">
        <f>+H38-H28-H12-H13-H8-H9-H24-H25</f>
        <v>1093557.8700000001</v>
      </c>
    </row>
    <row r="46" spans="1:14" ht="16.5" thickBot="1" x14ac:dyDescent="0.3">
      <c r="A46" s="44"/>
      <c r="B46" s="45"/>
      <c r="C46" s="46" t="s">
        <v>9</v>
      </c>
      <c r="D46" s="45"/>
      <c r="E46" s="45"/>
      <c r="F46" s="47">
        <f>-SUM(F16:F21)</f>
        <v>-131819.65</v>
      </c>
      <c r="G46" s="47">
        <f>-SUM(G16:G21)</f>
        <v>-37537.39</v>
      </c>
      <c r="H46" s="47">
        <f>-SUM(H16:H21)</f>
        <v>-34173.160000000003</v>
      </c>
    </row>
    <row r="49" spans="1:1" x14ac:dyDescent="0.25">
      <c r="A49" s="6"/>
    </row>
  </sheetData>
  <mergeCells count="4">
    <mergeCell ref="A12:A13"/>
    <mergeCell ref="A4:H4"/>
    <mergeCell ref="E13:E14"/>
    <mergeCell ref="A8:A9"/>
  </mergeCells>
  <pageMargins left="0.7" right="0.7" top="0.59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2025-05-05T09:03:16Z</cp:lastPrinted>
  <dcterms:created xsi:type="dcterms:W3CDTF">2017-01-18T10:21:30Z</dcterms:created>
  <dcterms:modified xsi:type="dcterms:W3CDTF">2025-05-05T09:03:18Z</dcterms:modified>
</cp:coreProperties>
</file>