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bookViews>
    <workbookView xWindow="0" yWindow="0" windowWidth="28800" windowHeight="11790"/>
  </bookViews>
  <sheets>
    <sheet name="Munka1" sheetId="11" r:id="rId1"/>
  </sheets>
  <definedNames>
    <definedName name="_xlnm.Print_Titles" localSheetId="0">Munka1!$5:$7</definedName>
  </definedNames>
  <calcPr calcId="152511"/>
</workbook>
</file>

<file path=xl/calcChain.xml><?xml version="1.0" encoding="utf-8"?>
<calcChain xmlns="http://schemas.openxmlformats.org/spreadsheetml/2006/main">
  <c r="I59" i="11" l="1"/>
  <c r="I14" i="11"/>
  <c r="I42" i="11"/>
  <c r="I40" i="11"/>
  <c r="I41" i="11"/>
  <c r="H68" i="11" l="1"/>
  <c r="F64" i="11"/>
  <c r="H64" i="11"/>
  <c r="I64" i="11"/>
  <c r="G68" i="11"/>
  <c r="G64" i="11"/>
  <c r="F68" i="11"/>
  <c r="I70" i="11"/>
  <c r="I67" i="11"/>
  <c r="I66" i="11"/>
  <c r="I11" i="11"/>
  <c r="I17" i="11" l="1"/>
  <c r="I35" i="11"/>
  <c r="I34" i="11"/>
  <c r="I33" i="11"/>
  <c r="I32" i="11"/>
  <c r="I31" i="11"/>
  <c r="I30" i="11"/>
  <c r="I50" i="11"/>
  <c r="I57" i="11"/>
  <c r="G61" i="11" l="1"/>
  <c r="H61" i="11"/>
  <c r="F61" i="11"/>
  <c r="I52" i="11"/>
  <c r="I53" i="11"/>
  <c r="I54" i="11"/>
  <c r="I55" i="11"/>
  <c r="I45" i="11" l="1"/>
  <c r="I46" i="11"/>
  <c r="I47" i="11"/>
  <c r="I48" i="11"/>
  <c r="I15" i="11"/>
  <c r="I21" i="11" l="1"/>
  <c r="I24" i="11"/>
  <c r="I25" i="11"/>
  <c r="I26" i="11"/>
  <c r="I27" i="11"/>
  <c r="I29" i="11"/>
  <c r="I36" i="11"/>
  <c r="I37" i="11"/>
  <c r="I38" i="11"/>
  <c r="I43" i="11"/>
  <c r="I58" i="11"/>
  <c r="I13" i="11"/>
  <c r="I12" i="11"/>
  <c r="H72" i="11"/>
  <c r="H63" i="11" s="1"/>
  <c r="G72" i="11"/>
  <c r="G63" i="11" s="1"/>
  <c r="F72" i="11"/>
  <c r="F63" i="11"/>
  <c r="G19" i="11"/>
  <c r="F19" i="11"/>
  <c r="G9" i="11"/>
  <c r="F9" i="11"/>
  <c r="I74" i="11"/>
  <c r="I22" i="11"/>
  <c r="I18" i="11"/>
  <c r="I62" i="11"/>
  <c r="I71" i="11"/>
  <c r="H9" i="11"/>
  <c r="I23" i="11"/>
  <c r="H19" i="11"/>
  <c r="I63" i="11" l="1"/>
  <c r="I68" i="11"/>
  <c r="G8" i="11"/>
  <c r="G75" i="11" s="1"/>
  <c r="I19" i="11"/>
  <c r="I61" i="11"/>
  <c r="I72" i="11"/>
  <c r="F8" i="11"/>
  <c r="I9" i="11"/>
  <c r="H8" i="11"/>
  <c r="H75" i="11" l="1"/>
  <c r="I75" i="11" s="1"/>
  <c r="F75" i="11"/>
  <c r="I8" i="1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<sst xmlns="http://schemas.openxmlformats.org/spreadsheetml/2006/main" count="82" uniqueCount="77">
  <si>
    <t>Támogatás megnevezése</t>
  </si>
  <si>
    <t>Működési célú támogatások</t>
  </si>
  <si>
    <t xml:space="preserve">  Államháztartáson belülre adott támogatások</t>
  </si>
  <si>
    <t xml:space="preserve">  Államháztartáson kívülre adott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</si>
  <si>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</si>
  <si>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</si>
  <si>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</si>
  <si>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</si>
  <si>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Egyházi jogi személynek egyéb működési célú támogatási kiadásai</t>
  </si>
  <si>
    <t>Civil szervezetnek egyéb működési célú támogatási kiadásai</t>
  </si>
  <si>
    <t>Bursa Hungarica - felsőoktatási diákösztöndíj</t>
  </si>
  <si>
    <t>Myrai Vallási Közhasznú Egyesület támogatása</t>
  </si>
  <si>
    <t>Lelki Egészségvédő Alapítvány drogprevenciós tevékenységének támogatása</t>
  </si>
  <si>
    <t>Tiszta Jövőért Közhasznú Alapítvány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</si>
  <si>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</si>
  <si>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</si>
  <si>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</si>
  <si>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</si>
  <si>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</si>
  <si>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Nemzetiségi Önkormányzatok támogatása</t>
  </si>
  <si>
    <t>Zuglói Polgárőr és Önkéntes Tűzoltó Egyesület támogatása</t>
  </si>
  <si>
    <t>Kerületi kitüntetések, díjak, adományozásával járó kifizetések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</si>
  <si>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</si>
  <si>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</si>
  <si>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</si>
  <si>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</si>
  <si>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</si>
  <si>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</si>
  <si>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Egyéni kérelmek alapján történő támogatások (alapítványok, egyházak, civil szervezetek, vállalkozások)</t>
  </si>
  <si>
    <t>Zuglóiak Egymásért Alapítvány támogatása</t>
  </si>
  <si>
    <t>I.</t>
  </si>
  <si>
    <t>II.</t>
  </si>
  <si>
    <t>Teljesítés %-a</t>
  </si>
  <si>
    <t>Budapest Rendőr-főkapitányság támogatása (térfigyelés)</t>
  </si>
  <si>
    <t>Egyéb vállalkozásnak egyéb működési célú támogatási kiadásai</t>
  </si>
  <si>
    <t>Működési célú kölcsön nyújtása államháztartáson kívülre</t>
  </si>
  <si>
    <t>Szociális kölcsön</t>
  </si>
  <si>
    <t>Civil szervezetek támogatása</t>
  </si>
  <si>
    <t>Háztartásoknak egyéb működési célú támogatási kiadásai</t>
  </si>
  <si>
    <t>Ifjúsági programok támogatása</t>
  </si>
  <si>
    <t>Családcentrum Alapítvány</t>
  </si>
  <si>
    <t>Gyermekkuckó Alapítvány támogatása</t>
  </si>
  <si>
    <t>Környezetvédelmi pályázat civil szervezetek részére</t>
  </si>
  <si>
    <t>Magyar Máltai Szeretetszolgálat ellátási szerződés (Családok Átmeneti Otthona)</t>
  </si>
  <si>
    <t>Önkormányzati többségi tulajdonú nem pénzügyi vállalkozásnak egyéb működési célú támogatási kiadásai</t>
  </si>
  <si>
    <t>Háziorvosok költségcsökkentéséhez kapcsolódó támogatás</t>
  </si>
  <si>
    <t xml:space="preserve">Társasházak és szövetkezeti házak felújítási vissza nem térítendő támogatása </t>
  </si>
  <si>
    <t>2024. évi eredeti előirányzat</t>
  </si>
  <si>
    <t>2024. évi módosított előirányzat</t>
  </si>
  <si>
    <t>2024. évi teljesítés</t>
  </si>
  <si>
    <t>Budapest Főváros XIV. Kerület Zugló Önkormányzata államháztartáson belülre és kívülre adott támogatásai és visszatérítendő támogatások, kölcsönök nyújtása 2024. évben</t>
  </si>
  <si>
    <t>10. melléklet az .../2025. (… ...) önkormányzati rendelethez</t>
  </si>
  <si>
    <t>XIV. Kerületi Rendőrkapitányság működési támogatása (túlszolgálat)</t>
  </si>
  <si>
    <t>Görög Nemzetiség Önkormányzat táncház támogatása</t>
  </si>
  <si>
    <t>Ételt az életért Alapítvány támogatása</t>
  </si>
  <si>
    <t>Munkácsy Mihály Általános Iskola alapítványának támogatása</t>
  </si>
  <si>
    <t>Egészségporta Egyesület támogatása</t>
  </si>
  <si>
    <t>Utcai  szociális munka ellátásához kapcsolódó feladatok támogatása (Menhely Alapítvány)</t>
  </si>
  <si>
    <t>Zuglóiak Egymásért Alapítvány öszöndíj program támogatása</t>
  </si>
  <si>
    <t>Álmos Vezér Alapítvány, Gyere gyalog Sotyára támogatása</t>
  </si>
  <si>
    <t>Via et Vita Nagycsaládos Egyesület demensellenes program támogatása</t>
  </si>
  <si>
    <t>Zuglói Közbiztonsági Non-Profit Kft működésének támogatása (közszolgáltatás)</t>
  </si>
  <si>
    <t>Háziorvosok praxiskezdési támogatása</t>
  </si>
  <si>
    <t>Egyéb felhalmozási célú támogatások államháztartáson belülre</t>
  </si>
  <si>
    <t>Felhalmozási célú visszatérítendő támogatások, kölcsönök nyújtása államháztartáson kívülre</t>
  </si>
  <si>
    <t>Egyéb vállalkozásnak egyéb felhalmozási célú támogatási kiadásai</t>
  </si>
  <si>
    <t>A ZEFI 2022. évi támogatásának elszámolása során az OKFÖ által megállapított visszafizetési kötelezettség teljesítése</t>
  </si>
  <si>
    <t>Egyházak támogatása</t>
  </si>
  <si>
    <t>Tagkönyvtárak állománygyarapítása FSZEK</t>
  </si>
  <si>
    <t>2024. évi önkormányzati és Európai Parlamenti választások</t>
  </si>
  <si>
    <t xml:space="preserve">Társasházak és szövetkezeti házak felújítási visszatérítendő támogatása </t>
  </si>
  <si>
    <t>Egyéb felhalmozási célú támogatások államháztartáson kívülre</t>
  </si>
  <si>
    <t>Önkormányzati többségi tulajdonú nem pénzügyi vállalkozásnak egyéb felhalmozási célú támogatások kiadásai</t>
  </si>
  <si>
    <t>Központi költségvetési szervnek egyéb felhalmozási célú támogatás kiadásai</t>
  </si>
  <si>
    <t>Szolgálati lakások bevétele utalás központi költségvetési szerveknek</t>
  </si>
  <si>
    <t>Zuglói Városgazdálkodási és Közszolgáltatási Zrt. Felhalmozási célú támogatása (közszolgáltatás)</t>
  </si>
  <si>
    <t>Szuglói Körvasút és a Cserebogár utca részeinek szilárd burkolattal való ellátása pályázat visszafizetési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</si>
</sst>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</numFmts>
  <fonts count="4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MS Sans Serif"/>
      <family val="2"/>
      <charset val="238"/>
    </font>
    <font>
      <b/>
      <sz val="1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u/>
      <sz val="16"/>
      <color theme="1"/>
      <name val="Times New Roman"/>
      <family val="1"/>
      <charset val="238"/>
    </font>
    <font>
      <u/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6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1" applyNumberFormat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9" fillId="22" borderId="17" applyNumberFormat="0" applyFont="0" applyAlignment="0" applyProtection="0"/>
    <xf numFmtId="0" fontId="19" fillId="23" borderId="0" applyNumberFormat="0" applyBorder="0" applyAlignment="0" applyProtection="0"/>
    <xf numFmtId="0" fontId="20" fillId="24" borderId="18" applyNumberFormat="0" applyAlignment="0" applyProtection="0"/>
    <xf numFmtId="0" fontId="21" fillId="0" borderId="0" applyNumberFormat="0" applyFill="0" applyBorder="0" applyAlignment="0" applyProtection="0"/>
    <xf numFmtId="0" fontId="9" fillId="0" borderId="0"/>
    <xf numFmtId="0" fontId="22" fillId="0" borderId="19" applyNumberFormat="0" applyFill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4" borderId="11" applyNumberFormat="0" applyAlignment="0" applyProtection="0"/>
  </cellStyleXfs>
  <cellXfs count="136">
    <xf numFmtId="0" fontId="0" fillId="0" borderId="0" xfId="0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/>
    <xf numFmtId="164" fontId="1" fillId="0" borderId="0" xfId="38" applyNumberFormat="1" applyFont="1"/>
    <xf numFmtId="0" fontId="28" fillId="27" borderId="1" xfId="0" applyFont="1" applyFill="1" applyBorder="1" applyAlignment="1">
      <alignment wrapText="1"/>
    </xf>
    <xf numFmtId="0" fontId="30" fillId="27" borderId="1" xfId="0" applyFont="1" applyFill="1" applyBorder="1" applyAlignment="1">
      <alignment wrapText="1"/>
    </xf>
    <xf numFmtId="0" fontId="28" fillId="27" borderId="2" xfId="0" applyFont="1" applyFill="1" applyBorder="1" applyAlignment="1">
      <alignment horizontal="center" vertical="center" wrapText="1"/>
    </xf>
    <xf numFmtId="0" fontId="28" fillId="27" borderId="3" xfId="0" applyFont="1" applyFill="1" applyBorder="1" applyAlignment="1">
      <alignment horizontal="center" vertical="center" wrapText="1"/>
    </xf>
    <xf numFmtId="164" fontId="2" fillId="0" borderId="0" xfId="38" applyNumberFormat="1" applyFont="1" applyAlignment="1">
      <alignment horizontal="right"/>
    </xf>
    <xf numFmtId="164" fontId="2" fillId="27" borderId="2" xfId="38" applyNumberFormat="1" applyFont="1" applyFill="1" applyBorder="1" applyAlignment="1">
      <alignment horizontal="center" vertical="center" wrapText="1"/>
    </xf>
    <xf numFmtId="164" fontId="6" fillId="0" borderId="0" xfId="38" applyNumberFormat="1" applyFont="1" applyAlignment="1">
      <alignment horizontal="right"/>
    </xf>
    <xf numFmtId="0" fontId="31" fillId="27" borderId="2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165" fontId="6" fillId="27" borderId="2" xfId="28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1" fillId="28" borderId="2" xfId="0" applyFont="1" applyFill="1" applyBorder="1" applyAlignment="1">
      <alignment horizontal="left" vertical="center"/>
    </xf>
    <xf numFmtId="165" fontId="6" fillId="28" borderId="2" xfId="28" applyNumberFormat="1" applyFont="1" applyFill="1" applyBorder="1" applyAlignment="1">
      <alignment vertical="center" wrapText="1"/>
    </xf>
    <xf numFmtId="43" fontId="6" fillId="28" borderId="2" xfId="28" applyFont="1" applyFill="1" applyBorder="1" applyAlignment="1">
      <alignment vertical="center" wrapText="1"/>
    </xf>
    <xf numFmtId="0" fontId="31" fillId="28" borderId="5" xfId="0" applyFont="1" applyFill="1" applyBorder="1" applyAlignment="1">
      <alignment horizontal="left" vertical="center"/>
    </xf>
    <xf numFmtId="0" fontId="31" fillId="28" borderId="5" xfId="0" applyFont="1" applyFill="1" applyBorder="1" applyAlignment="1">
      <alignment vertical="center" wrapText="1"/>
    </xf>
    <xf numFmtId="0" fontId="32" fillId="28" borderId="1" xfId="0" applyFont="1" applyFill="1" applyBorder="1" applyAlignment="1">
      <alignment vertical="center" wrapText="1"/>
    </xf>
    <xf numFmtId="0" fontId="33" fillId="0" borderId="6" xfId="0" applyFont="1" applyBorder="1" applyAlignment="1">
      <alignment horizontal="left" indent="3"/>
    </xf>
    <xf numFmtId="165" fontId="4" fillId="0" borderId="7" xfId="28" applyNumberFormat="1" applyFont="1" applyFill="1" applyBorder="1" applyAlignment="1">
      <alignment wrapText="1"/>
    </xf>
    <xf numFmtId="165" fontId="34" fillId="0" borderId="7" xfId="0" applyNumberFormat="1" applyFont="1" applyBorder="1" applyAlignment="1">
      <alignment wrapText="1"/>
    </xf>
    <xf numFmtId="43" fontId="4" fillId="0" borderId="7" xfId="27" applyFont="1" applyFill="1" applyBorder="1"/>
    <xf numFmtId="0" fontId="34" fillId="0" borderId="6" xfId="0" applyFont="1" applyBorder="1" applyAlignment="1">
      <alignment horizontal="left" wrapText="1" indent="3"/>
    </xf>
    <xf numFmtId="0" fontId="34" fillId="0" borderId="6" xfId="0" applyFont="1" applyBorder="1" applyAlignment="1">
      <alignment horizontal="left" indent="3"/>
    </xf>
    <xf numFmtId="165" fontId="2" fillId="29" borderId="7" xfId="28" applyNumberFormat="1" applyFont="1" applyFill="1" applyBorder="1" applyAlignment="1">
      <alignment vertical="center" wrapText="1"/>
    </xf>
    <xf numFmtId="165" fontId="4" fillId="0" borderId="7" xfId="28" applyNumberFormat="1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28" fillId="27" borderId="5" xfId="0" applyFont="1" applyFill="1" applyBorder="1" applyAlignment="1">
      <alignment wrapText="1"/>
    </xf>
    <xf numFmtId="0" fontId="32" fillId="27" borderId="1" xfId="0" applyFont="1" applyFill="1" applyBorder="1" applyAlignment="1">
      <alignment vertical="center"/>
    </xf>
    <xf numFmtId="0" fontId="31" fillId="27" borderId="5" xfId="0" applyFont="1" applyFill="1" applyBorder="1" applyAlignment="1">
      <alignment vertical="center"/>
    </xf>
    <xf numFmtId="164" fontId="28" fillId="27" borderId="2" xfId="0" applyNumberFormat="1" applyFont="1" applyFill="1" applyBorder="1" applyAlignment="1">
      <alignment horizontal="center" vertical="center" wrapText="1"/>
    </xf>
    <xf numFmtId="0" fontId="30" fillId="29" borderId="8" xfId="0" applyFont="1" applyFill="1" applyBorder="1" applyAlignment="1">
      <alignment vertical="center" wrapText="1"/>
    </xf>
    <xf numFmtId="0" fontId="28" fillId="29" borderId="9" xfId="0" applyFont="1" applyFill="1" applyBorder="1" applyAlignment="1">
      <alignment horizontal="left" vertical="center"/>
    </xf>
    <xf numFmtId="165" fontId="2" fillId="29" borderId="10" xfId="28" applyNumberFormat="1" applyFont="1" applyFill="1" applyBorder="1" applyAlignment="1">
      <alignment vertical="center" wrapText="1"/>
    </xf>
    <xf numFmtId="43" fontId="2" fillId="29" borderId="10" xfId="28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38" fillId="28" borderId="5" xfId="0" applyFont="1" applyFill="1" applyBorder="1" applyAlignment="1">
      <alignment vertical="center" wrapText="1"/>
    </xf>
    <xf numFmtId="0" fontId="40" fillId="28" borderId="1" xfId="0" applyFont="1" applyFill="1" applyBorder="1" applyAlignment="1">
      <alignment horizontal="left" vertical="center"/>
    </xf>
    <xf numFmtId="0" fontId="38" fillId="28" borderId="3" xfId="0" applyFont="1" applyFill="1" applyBorder="1" applyAlignment="1">
      <alignment horizontal="left" vertical="center"/>
    </xf>
    <xf numFmtId="165" fontId="4" fillId="0" borderId="7" xfId="28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6" fontId="8" fillId="0" borderId="0" xfId="1" applyNumberFormat="1" applyFont="1" applyAlignment="1">
      <alignment horizontal="center" vertical="center"/>
    </xf>
    <xf numFmtId="166" fontId="8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7" fontId="8" fillId="0" borderId="0" xfId="40" applyNumberFormat="1" applyFont="1" applyFill="1" applyAlignment="1">
      <alignment horizontal="center" vertical="center"/>
    </xf>
    <xf numFmtId="0" fontId="1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8" fillId="29" borderId="21" xfId="0" applyFont="1" applyFill="1" applyBorder="1" applyAlignment="1">
      <alignment vertical="center" wrapText="1"/>
    </xf>
    <xf numFmtId="0" fontId="26" fillId="0" borderId="22" xfId="0" applyFont="1" applyBorder="1"/>
    <xf numFmtId="0" fontId="34" fillId="0" borderId="22" xfId="0" applyFont="1" applyBorder="1" applyAlignment="1">
      <alignment vertical="center"/>
    </xf>
    <xf numFmtId="0" fontId="1" fillId="0" borderId="22" xfId="0" applyFont="1" applyBorder="1"/>
    <xf numFmtId="0" fontId="28" fillId="29" borderId="20" xfId="0" applyFont="1" applyFill="1" applyBorder="1" applyAlignment="1">
      <alignment horizontal="left" vertical="center"/>
    </xf>
    <xf numFmtId="0" fontId="34" fillId="0" borderId="23" xfId="0" applyFont="1" applyBorder="1"/>
    <xf numFmtId="0" fontId="28" fillId="29" borderId="23" xfId="0" applyFont="1" applyFill="1" applyBorder="1" applyAlignment="1">
      <alignment horizontal="left" vertical="center"/>
    </xf>
    <xf numFmtId="0" fontId="26" fillId="0" borderId="23" xfId="0" applyFont="1" applyBorder="1"/>
    <xf numFmtId="0" fontId="1" fillId="0" borderId="23" xfId="0" applyFont="1" applyBorder="1"/>
    <xf numFmtId="0" fontId="35" fillId="0" borderId="23" xfId="0" applyFont="1" applyBorder="1" applyAlignment="1">
      <alignment horizontal="left" indent="2"/>
    </xf>
    <xf numFmtId="0" fontId="35" fillId="29" borderId="23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left" indent="2"/>
    </xf>
    <xf numFmtId="0" fontId="34" fillId="29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indent="3"/>
    </xf>
    <xf numFmtId="0" fontId="1" fillId="29" borderId="22" xfId="0" applyFont="1" applyFill="1" applyBorder="1"/>
    <xf numFmtId="0" fontId="37" fillId="29" borderId="23" xfId="0" applyFont="1" applyFill="1" applyBorder="1" applyAlignment="1">
      <alignment vertical="center"/>
    </xf>
    <xf numFmtId="0" fontId="41" fillId="0" borderId="23" xfId="0" applyFont="1" applyBorder="1"/>
    <xf numFmtId="6" fontId="34" fillId="0" borderId="6" xfId="0" applyNumberFormat="1" applyFont="1" applyBorder="1" applyAlignment="1">
      <alignment horizontal="left" wrapText="1" indent="3"/>
    </xf>
    <xf numFmtId="0" fontId="37" fillId="29" borderId="6" xfId="0" applyFont="1" applyFill="1" applyBorder="1" applyAlignment="1">
      <alignment vertical="center"/>
    </xf>
    <xf numFmtId="0" fontId="36" fillId="29" borderId="23" xfId="0" applyFont="1" applyFill="1" applyBorder="1" applyAlignment="1">
      <alignment horizontal="left" vertical="center"/>
    </xf>
    <xf numFmtId="0" fontId="36" fillId="0" borderId="23" xfId="0" applyFont="1" applyBorder="1" applyAlignment="1">
      <alignment horizontal="left"/>
    </xf>
    <xf numFmtId="0" fontId="28" fillId="29" borderId="22" xfId="0" applyFont="1" applyFill="1" applyBorder="1" applyAlignment="1">
      <alignment vertical="center"/>
    </xf>
    <xf numFmtId="0" fontId="39" fillId="0" borderId="23" xfId="0" applyFont="1" applyBorder="1" applyAlignment="1">
      <alignment vertical="center" wrapText="1"/>
    </xf>
    <xf numFmtId="0" fontId="26" fillId="0" borderId="25" xfId="0" applyFont="1" applyBorder="1"/>
    <xf numFmtId="0" fontId="40" fillId="0" borderId="23" xfId="0" applyFont="1" applyBorder="1" applyAlignment="1">
      <alignment horizontal="left" vertical="center"/>
    </xf>
    <xf numFmtId="0" fontId="35" fillId="0" borderId="25" xfId="0" applyFont="1" applyBorder="1" applyAlignment="1">
      <alignment horizontal="left" indent="2"/>
    </xf>
    <xf numFmtId="0" fontId="26" fillId="29" borderId="22" xfId="0" applyFont="1" applyFill="1" applyBorder="1"/>
    <xf numFmtId="6" fontId="34" fillId="0" borderId="6" xfId="0" applyNumberFormat="1" applyFont="1" applyBorder="1" applyAlignment="1">
      <alignment horizontal="left" indent="3"/>
    </xf>
    <xf numFmtId="6" fontId="4" fillId="0" borderId="6" xfId="0" applyNumberFormat="1" applyFont="1" applyBorder="1" applyAlignment="1">
      <alignment horizontal="left" indent="3"/>
    </xf>
    <xf numFmtId="3" fontId="34" fillId="0" borderId="6" xfId="0" applyNumberFormat="1" applyFont="1" applyBorder="1" applyAlignment="1">
      <alignment horizontal="left" indent="3"/>
    </xf>
    <xf numFmtId="0" fontId="33" fillId="0" borderId="6" xfId="0" applyFont="1" applyBorder="1" applyAlignment="1">
      <alignment horizontal="left" wrapText="1" indent="3"/>
    </xf>
    <xf numFmtId="0" fontId="6" fillId="0" borderId="4" xfId="0" applyFont="1" applyBorder="1" applyAlignment="1">
      <alignment horizontal="center" vertical="center"/>
    </xf>
    <xf numFmtId="0" fontId="31" fillId="29" borderId="27" xfId="0" applyFont="1" applyFill="1" applyBorder="1" applyAlignment="1">
      <alignment horizontal="left" vertical="center"/>
    </xf>
    <xf numFmtId="0" fontId="28" fillId="29" borderId="28" xfId="0" applyFont="1" applyFill="1" applyBorder="1" applyAlignment="1">
      <alignment horizontal="left" vertical="center"/>
    </xf>
    <xf numFmtId="0" fontId="35" fillId="29" borderId="28" xfId="0" applyFont="1" applyFill="1" applyBorder="1" applyAlignment="1">
      <alignment horizontal="left" indent="2"/>
    </xf>
    <xf numFmtId="165" fontId="6" fillId="29" borderId="26" xfId="28" applyNumberFormat="1" applyFont="1" applyFill="1" applyBorder="1" applyAlignment="1">
      <alignment vertical="center" wrapText="1"/>
    </xf>
    <xf numFmtId="0" fontId="26" fillId="0" borderId="30" xfId="0" applyFont="1" applyBorder="1"/>
    <xf numFmtId="0" fontId="28" fillId="29" borderId="29" xfId="0" applyFont="1" applyFill="1" applyBorder="1" applyAlignment="1">
      <alignment horizontal="left" vertical="center"/>
    </xf>
    <xf numFmtId="0" fontId="35" fillId="29" borderId="29" xfId="0" applyFont="1" applyFill="1" applyBorder="1" applyAlignment="1">
      <alignment horizontal="left" vertical="center"/>
    </xf>
    <xf numFmtId="0" fontId="43" fillId="0" borderId="29" xfId="0" applyFont="1" applyBorder="1"/>
    <xf numFmtId="0" fontId="43" fillId="0" borderId="23" xfId="0" applyFont="1" applyBorder="1"/>
    <xf numFmtId="0" fontId="35" fillId="0" borderId="23" xfId="0" applyFont="1" applyBorder="1" applyAlignment="1">
      <alignment horizontal="left" vertical="center" indent="2"/>
    </xf>
    <xf numFmtId="0" fontId="34" fillId="0" borderId="23" xfId="0" applyFont="1" applyBorder="1" applyAlignment="1">
      <alignment horizontal="left" indent="3"/>
    </xf>
    <xf numFmtId="0" fontId="44" fillId="0" borderId="23" xfId="0" applyFont="1" applyBorder="1" applyAlignment="1">
      <alignment wrapText="1"/>
    </xf>
    <xf numFmtId="0" fontId="34" fillId="0" borderId="23" xfId="0" applyFont="1" applyBorder="1" applyAlignment="1">
      <alignment horizontal="left" wrapText="1" indent="3"/>
    </xf>
    <xf numFmtId="0" fontId="44" fillId="29" borderId="28" xfId="0" applyFont="1" applyFill="1" applyBorder="1" applyAlignment="1">
      <alignment horizontal="left" indent="1"/>
    </xf>
    <xf numFmtId="0" fontId="34" fillId="29" borderId="29" xfId="0" applyFont="1" applyFill="1" applyBorder="1" applyAlignment="1">
      <alignment horizontal="left" vertical="center"/>
    </xf>
    <xf numFmtId="0" fontId="34" fillId="0" borderId="25" xfId="0" applyFont="1" applyBorder="1" applyAlignment="1">
      <alignment horizontal="left" wrapText="1" indent="3"/>
    </xf>
    <xf numFmtId="0" fontId="31" fillId="27" borderId="1" xfId="0" applyFont="1" applyFill="1" applyBorder="1" applyAlignment="1">
      <alignment vertical="center"/>
    </xf>
    <xf numFmtId="165" fontId="6" fillId="0" borderId="7" xfId="28" applyNumberFormat="1" applyFont="1" applyFill="1" applyBorder="1" applyAlignment="1">
      <alignment vertical="center" wrapText="1"/>
    </xf>
    <xf numFmtId="43" fontId="4" fillId="0" borderId="6" xfId="27" applyFont="1" applyFill="1" applyBorder="1"/>
    <xf numFmtId="43" fontId="2" fillId="29" borderId="6" xfId="28" applyFont="1" applyFill="1" applyBorder="1" applyAlignment="1">
      <alignment vertical="center" wrapText="1"/>
    </xf>
    <xf numFmtId="43" fontId="4" fillId="0" borderId="24" xfId="27" applyFont="1" applyFill="1" applyBorder="1"/>
    <xf numFmtId="43" fontId="6" fillId="27" borderId="3" xfId="28" applyFont="1" applyFill="1" applyBorder="1" applyAlignment="1">
      <alignment vertical="center" wrapText="1"/>
    </xf>
    <xf numFmtId="0" fontId="35" fillId="0" borderId="23" xfId="0" applyFont="1" applyBorder="1" applyAlignment="1">
      <alignment horizontal="left"/>
    </xf>
    <xf numFmtId="0" fontId="28" fillId="0" borderId="21" xfId="0" applyFont="1" applyFill="1" applyBorder="1" applyAlignment="1">
      <alignment vertical="center" wrapText="1"/>
    </xf>
    <xf numFmtId="0" fontId="28" fillId="0" borderId="29" xfId="0" applyFont="1" applyFill="1" applyBorder="1" applyAlignment="1">
      <alignment horizontal="left" vertical="center"/>
    </xf>
    <xf numFmtId="0" fontId="35" fillId="0" borderId="29" xfId="0" applyFont="1" applyFill="1" applyBorder="1" applyAlignment="1">
      <alignment horizontal="left" vertical="center"/>
    </xf>
    <xf numFmtId="0" fontId="34" fillId="0" borderId="29" xfId="0" applyFont="1" applyFill="1" applyBorder="1" applyAlignment="1">
      <alignment horizontal="left" vertical="center"/>
    </xf>
    <xf numFmtId="165" fontId="2" fillId="0" borderId="7" xfId="28" applyNumberFormat="1" applyFont="1" applyFill="1" applyBorder="1" applyAlignment="1">
      <alignment vertical="center" wrapText="1"/>
    </xf>
    <xf numFmtId="43" fontId="2" fillId="0" borderId="6" xfId="28" applyFont="1" applyFill="1" applyBorder="1" applyAlignment="1">
      <alignment vertical="center" wrapText="1"/>
    </xf>
    <xf numFmtId="6" fontId="4" fillId="0" borderId="23" xfId="0" applyNumberFormat="1" applyFont="1" applyBorder="1" applyAlignment="1">
      <alignment horizontal="left" vertical="center" indent="3"/>
    </xf>
    <xf numFmtId="0" fontId="31" fillId="0" borderId="21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horizontal="left" vertical="center"/>
    </xf>
    <xf numFmtId="165" fontId="34" fillId="0" borderId="7" xfId="0" applyNumberFormat="1" applyFont="1" applyFill="1" applyBorder="1" applyAlignment="1">
      <alignment wrapText="1"/>
    </xf>
    <xf numFmtId="165" fontId="45" fillId="0" borderId="7" xfId="28" applyNumberFormat="1" applyFont="1" applyFill="1" applyBorder="1" applyAlignment="1">
      <alignment vertical="center" wrapText="1"/>
    </xf>
    <xf numFmtId="43" fontId="4" fillId="29" borderId="7" xfId="27" applyFont="1" applyFill="1" applyBorder="1" applyAlignment="1">
      <alignment vertical="center"/>
    </xf>
    <xf numFmtId="43" fontId="2" fillId="29" borderId="7" xfId="27" applyFont="1" applyFill="1" applyBorder="1"/>
    <xf numFmtId="0" fontId="42" fillId="0" borderId="0" xfId="0" applyFont="1" applyAlignment="1">
      <alignment horizontal="center" vertical="center" wrapText="1"/>
    </xf>
    <xf numFmtId="0" fontId="35" fillId="0" borderId="23" xfId="0" applyFont="1" applyBorder="1" applyAlignment="1">
      <alignment horizontal="left" wrapText="1"/>
    </xf>
    <xf numFmtId="0" fontId="35" fillId="0" borderId="6" xfId="0" applyFont="1" applyBorder="1" applyAlignment="1">
      <alignment horizontal="left" wrapText="1"/>
    </xf>
    <xf numFmtId="0" fontId="28" fillId="29" borderId="23" xfId="0" applyFont="1" applyFill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/>
    </xf>
    <xf numFmtId="0" fontId="35" fillId="0" borderId="6" xfId="0" applyFont="1" applyBorder="1" applyAlignment="1">
      <alignment horizontal="left"/>
    </xf>
    <xf numFmtId="6" fontId="4" fillId="0" borderId="23" xfId="0" applyNumberFormat="1" applyFont="1" applyBorder="1" applyAlignment="1">
      <alignment horizontal="left" vertical="center" wrapText="1" indent="3"/>
    </xf>
  </cellXfs>
  <cellStyles count="44">
    <cellStyle name="_2006KVI0307alapokÚJ" xfId="1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/>
    <cellStyle name="Ezres 3" xfId="29"/>
    <cellStyle name="Figyelmeztetés" xfId="30" builtinId="11" customBuiltin="1"/>
    <cellStyle name="Hivatkozott cella" xfId="31" builtinId="24" customBuiltin="1"/>
    <cellStyle name="Jegyzet" xfId="32" builtinId="10" customBuiltin="1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10" xfId="36"/>
    <cellStyle name="Összesen" xfId="37" builtinId="25" customBuiltin="1"/>
    <cellStyle name="Pénznem" xfId="38" builtinId="4"/>
    <cellStyle name="Pénznem 2" xfId="39"/>
    <cellStyle name="Pénznem 3" xfId="40"/>
    <cellStyle name="Rossz" xfId="41" builtinId="27" customBuiltin="1"/>
    <cellStyle name="Semleges" xfId="42" builtinId="28" customBuiltin="1"/>
    <cellStyle name="Számítás" xfId="43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topLeftCell="A55" zoomScale="80" zoomScaleNormal="80" workbookViewId="0">
      <selection activeCell="N69" sqref="N69"/>
    </sheetView>
  </sheetViews>
  <sheetFormatPr defaultColWidth="9.140625" defaultRowHeight="15" x14ac:dyDescent="0.25"/>
  <cols>
    <col min="1" max="1" width="4.5703125" style="17" customWidth="1"/>
    <col min="2" max="2" width="2.28515625" style="1" customWidth="1"/>
    <col min="3" max="3" width="2.5703125" style="1" customWidth="1"/>
    <col min="4" max="4" width="1.5703125" style="2" customWidth="1"/>
    <col min="5" max="5" width="98.140625" style="1" customWidth="1"/>
    <col min="6" max="6" width="20.28515625" style="6" customWidth="1"/>
    <col min="7" max="7" width="19.5703125" style="1" customWidth="1"/>
    <col min="8" max="8" width="19.85546875" style="1" customWidth="1"/>
    <col min="9" max="9" width="24.28515625" style="1" customWidth="1"/>
    <col min="10" max="10" width="10.7109375" style="1" bestFit="1" customWidth="1"/>
    <col min="11" max="11" width="8.140625" style="1" bestFit="1" customWidth="1"/>
    <col min="12" max="16384" width="9.140625" style="1"/>
  </cols>
  <sheetData>
    <row r="1" spans="1:11" ht="20.25" x14ac:dyDescent="0.3">
      <c r="I1" s="13" t="s">
        <v>51</v>
      </c>
    </row>
    <row r="3" spans="1:11" ht="24" customHeight="1" x14ac:dyDescent="0.25"/>
    <row r="4" spans="1:11" ht="66" customHeight="1" x14ac:dyDescent="0.25">
      <c r="A4" s="128" t="s">
        <v>50</v>
      </c>
      <c r="B4" s="128"/>
      <c r="C4" s="128"/>
      <c r="D4" s="128"/>
      <c r="E4" s="128"/>
      <c r="F4" s="128"/>
      <c r="G4" s="128"/>
      <c r="H4" s="128"/>
      <c r="I4" s="128"/>
    </row>
    <row r="5" spans="1:11" ht="18.75" customHeight="1" x14ac:dyDescent="0.25"/>
    <row r="6" spans="1:11" ht="19.5" thickBot="1" x14ac:dyDescent="0.35">
      <c r="I6" s="11" t="s">
        <v>24</v>
      </c>
    </row>
    <row r="7" spans="1:11" s="3" customFormat="1" ht="66.75" customHeight="1" thickBot="1" x14ac:dyDescent="0.4">
      <c r="A7" s="35"/>
      <c r="B7" s="36"/>
      <c r="C7" s="7"/>
      <c r="D7" s="8"/>
      <c r="E7" s="10" t="s">
        <v>0</v>
      </c>
      <c r="F7" s="12" t="s">
        <v>47</v>
      </c>
      <c r="G7" s="9" t="s">
        <v>48</v>
      </c>
      <c r="H7" s="9" t="s">
        <v>49</v>
      </c>
      <c r="I7" s="39" t="s">
        <v>32</v>
      </c>
    </row>
    <row r="8" spans="1:11" s="3" customFormat="1" ht="46.5" customHeight="1" thickBot="1" x14ac:dyDescent="0.35">
      <c r="A8" s="44" t="s">
        <v>30</v>
      </c>
      <c r="B8" s="24" t="s">
        <v>1</v>
      </c>
      <c r="C8" s="25"/>
      <c r="D8" s="26"/>
      <c r="E8" s="21"/>
      <c r="F8" s="22">
        <f>+F9+F19+F61</f>
        <v>3806366</v>
      </c>
      <c r="G8" s="22">
        <f>+G9+G19+G61</f>
        <v>3809322</v>
      </c>
      <c r="H8" s="22">
        <f>+H9+H19+H61</f>
        <v>3490501</v>
      </c>
      <c r="I8" s="23">
        <f>+H8/G8*100</f>
        <v>91.630505376022299</v>
      </c>
    </row>
    <row r="9" spans="1:11" s="4" customFormat="1" ht="27" customHeight="1" x14ac:dyDescent="0.25">
      <c r="A9" s="18"/>
      <c r="B9" s="60"/>
      <c r="C9" s="64" t="s">
        <v>2</v>
      </c>
      <c r="D9" s="40"/>
      <c r="E9" s="41"/>
      <c r="F9" s="42">
        <f>SUM(F10:F18)</f>
        <v>102978</v>
      </c>
      <c r="G9" s="42">
        <f>SUM(G10:G18)</f>
        <v>124885</v>
      </c>
      <c r="H9" s="42">
        <f>SUM(H10:H18)</f>
        <v>83203</v>
      </c>
      <c r="I9" s="43">
        <f>+H9/G9*100</f>
        <v>66.623693798294426</v>
      </c>
    </row>
    <row r="10" spans="1:11" ht="20.25" customHeight="1" x14ac:dyDescent="0.3">
      <c r="A10" s="15"/>
      <c r="B10" s="61"/>
      <c r="C10" s="65"/>
      <c r="D10" s="133" t="s">
        <v>7</v>
      </c>
      <c r="E10" s="134"/>
      <c r="F10" s="28"/>
      <c r="G10" s="29"/>
      <c r="H10" s="29"/>
      <c r="I10" s="30"/>
    </row>
    <row r="11" spans="1:11" ht="37.5" x14ac:dyDescent="0.3">
      <c r="A11" s="15"/>
      <c r="B11" s="61"/>
      <c r="C11" s="65"/>
      <c r="D11" s="69"/>
      <c r="E11" s="31" t="s">
        <v>66</v>
      </c>
      <c r="F11" s="28">
        <v>0</v>
      </c>
      <c r="G11" s="29">
        <v>202</v>
      </c>
      <c r="H11" s="29">
        <v>202</v>
      </c>
      <c r="I11" s="30">
        <f>+H11/G11*100</f>
        <v>100</v>
      </c>
    </row>
    <row r="12" spans="1:11" ht="18.75" x14ac:dyDescent="0.3">
      <c r="A12" s="15"/>
      <c r="B12" s="61"/>
      <c r="C12" s="65"/>
      <c r="D12" s="69"/>
      <c r="E12" s="32" t="s">
        <v>33</v>
      </c>
      <c r="F12" s="28">
        <v>53972</v>
      </c>
      <c r="G12" s="29">
        <v>59726</v>
      </c>
      <c r="H12" s="29">
        <v>43713</v>
      </c>
      <c r="I12" s="30">
        <f>+H12/G12*100</f>
        <v>73.18923082074808</v>
      </c>
      <c r="J12" s="54"/>
    </row>
    <row r="13" spans="1:11" ht="18.75" x14ac:dyDescent="0.3">
      <c r="A13" s="15"/>
      <c r="B13" s="61"/>
      <c r="C13" s="65"/>
      <c r="D13" s="69"/>
      <c r="E13" s="32" t="s">
        <v>10</v>
      </c>
      <c r="F13" s="28">
        <v>7000</v>
      </c>
      <c r="G13" s="29">
        <v>7000</v>
      </c>
      <c r="H13" s="29">
        <v>0</v>
      </c>
      <c r="I13" s="30">
        <f>+H13/G13*100</f>
        <v>0</v>
      </c>
      <c r="J13" s="53"/>
    </row>
    <row r="14" spans="1:11" ht="18.75" x14ac:dyDescent="0.3">
      <c r="A14" s="15"/>
      <c r="B14" s="61"/>
      <c r="C14" s="65"/>
      <c r="D14" s="69"/>
      <c r="E14" s="87" t="s">
        <v>39</v>
      </c>
      <c r="F14" s="28">
        <v>0</v>
      </c>
      <c r="G14" s="29">
        <v>15951</v>
      </c>
      <c r="H14" s="29">
        <v>0</v>
      </c>
      <c r="I14" s="30">
        <f>+H14/G14*100</f>
        <v>0</v>
      </c>
      <c r="J14" s="53"/>
    </row>
    <row r="15" spans="1:11" ht="18.75" x14ac:dyDescent="0.3">
      <c r="A15" s="15"/>
      <c r="B15" s="61"/>
      <c r="C15" s="65"/>
      <c r="D15" s="69"/>
      <c r="E15" s="32" t="s">
        <v>52</v>
      </c>
      <c r="F15" s="28">
        <v>21806</v>
      </c>
      <c r="G15" s="29">
        <v>21806</v>
      </c>
      <c r="H15" s="29">
        <v>20683</v>
      </c>
      <c r="I15" s="30">
        <f t="shared" ref="I15" si="0">+H15/G15*100</f>
        <v>94.850041273044113</v>
      </c>
      <c r="J15" s="53"/>
    </row>
    <row r="16" spans="1:11" ht="20.25" customHeight="1" x14ac:dyDescent="0.3">
      <c r="A16" s="15"/>
      <c r="B16" s="61"/>
      <c r="C16" s="65"/>
      <c r="D16" s="133" t="s">
        <v>6</v>
      </c>
      <c r="E16" s="134"/>
      <c r="F16" s="28"/>
      <c r="G16" s="29"/>
      <c r="H16" s="29"/>
      <c r="I16" s="30"/>
      <c r="J16"/>
      <c r="K16"/>
    </row>
    <row r="17" spans="1:11" ht="20.25" customHeight="1" x14ac:dyDescent="0.3">
      <c r="A17" s="15"/>
      <c r="B17" s="61"/>
      <c r="C17" s="65"/>
      <c r="D17" s="69"/>
      <c r="E17" s="27" t="s">
        <v>53</v>
      </c>
      <c r="F17" s="28">
        <v>1000</v>
      </c>
      <c r="G17" s="29">
        <v>1000</v>
      </c>
      <c r="H17" s="29">
        <v>0</v>
      </c>
      <c r="I17" s="30">
        <f t="shared" ref="I17" si="1">+H17/G17*100</f>
        <v>0</v>
      </c>
      <c r="J17"/>
      <c r="K17"/>
    </row>
    <row r="18" spans="1:11" ht="18.75" x14ac:dyDescent="0.3">
      <c r="A18" s="15"/>
      <c r="B18" s="61"/>
      <c r="C18" s="65"/>
      <c r="D18" s="69"/>
      <c r="E18" s="27" t="s">
        <v>19</v>
      </c>
      <c r="F18" s="28">
        <v>19200</v>
      </c>
      <c r="G18" s="29">
        <v>19200</v>
      </c>
      <c r="H18" s="29">
        <v>18605</v>
      </c>
      <c r="I18" s="30">
        <f>+H18/G18*100</f>
        <v>96.901041666666671</v>
      </c>
      <c r="J18" s="53"/>
    </row>
    <row r="19" spans="1:11" ht="26.25" customHeight="1" x14ac:dyDescent="0.3">
      <c r="A19" s="15"/>
      <c r="B19" s="74"/>
      <c r="C19" s="66" t="s">
        <v>3</v>
      </c>
      <c r="D19" s="70"/>
      <c r="E19" s="72"/>
      <c r="F19" s="42">
        <f>SUM(F20:F60)</f>
        <v>3701388</v>
      </c>
      <c r="G19" s="42">
        <f>SUM(G20:G60)</f>
        <v>3682437</v>
      </c>
      <c r="H19" s="42">
        <f>SUM(H20:H60)</f>
        <v>3407298</v>
      </c>
      <c r="I19" s="127">
        <f>+H19/G19*100</f>
        <v>92.528344680438522</v>
      </c>
      <c r="J19" s="50"/>
      <c r="K19" s="50"/>
    </row>
    <row r="20" spans="1:11" ht="20.25" customHeight="1" x14ac:dyDescent="0.3">
      <c r="A20" s="15"/>
      <c r="B20" s="61"/>
      <c r="C20" s="67"/>
      <c r="D20" s="133" t="s">
        <v>9</v>
      </c>
      <c r="E20" s="134"/>
      <c r="F20" s="28"/>
      <c r="G20" s="29"/>
      <c r="H20" s="29"/>
      <c r="I20" s="30"/>
      <c r="J20"/>
      <c r="K20"/>
    </row>
    <row r="21" spans="1:11" ht="18.75" x14ac:dyDescent="0.3">
      <c r="A21" s="15"/>
      <c r="B21" s="61"/>
      <c r="C21" s="67"/>
      <c r="D21" s="69"/>
      <c r="E21" s="32" t="s">
        <v>37</v>
      </c>
      <c r="F21" s="28">
        <v>25031</v>
      </c>
      <c r="G21" s="124">
        <v>25031</v>
      </c>
      <c r="H21" s="29">
        <v>21478</v>
      </c>
      <c r="I21" s="30">
        <f>+H21/G21*100</f>
        <v>85.805601054692175</v>
      </c>
      <c r="J21" s="53"/>
      <c r="K21"/>
    </row>
    <row r="22" spans="1:11" ht="18.75" x14ac:dyDescent="0.3">
      <c r="A22" s="15"/>
      <c r="B22" s="61"/>
      <c r="C22" s="68"/>
      <c r="D22" s="71" t="s">
        <v>7</v>
      </c>
      <c r="E22" s="88" t="s">
        <v>40</v>
      </c>
      <c r="F22" s="28">
        <v>600</v>
      </c>
      <c r="G22" s="124">
        <v>600</v>
      </c>
      <c r="H22" s="29">
        <v>600</v>
      </c>
      <c r="I22" s="30">
        <f>+H22/G22*100</f>
        <v>100</v>
      </c>
      <c r="J22" s="53"/>
      <c r="K22" s="57"/>
    </row>
    <row r="23" spans="1:11" ht="18.75" x14ac:dyDescent="0.3">
      <c r="A23" s="19"/>
      <c r="B23" s="62"/>
      <c r="C23" s="67"/>
      <c r="D23" s="69"/>
      <c r="E23" s="32" t="s">
        <v>16</v>
      </c>
      <c r="F23" s="48">
        <v>50</v>
      </c>
      <c r="G23" s="48">
        <v>50</v>
      </c>
      <c r="H23" s="48">
        <v>0</v>
      </c>
      <c r="I23" s="30">
        <f>+H23/G23*100</f>
        <v>0</v>
      </c>
      <c r="J23" s="54"/>
      <c r="K23"/>
    </row>
    <row r="24" spans="1:11" ht="18.75" x14ac:dyDescent="0.3">
      <c r="A24" s="15"/>
      <c r="B24" s="61"/>
      <c r="C24" s="67"/>
      <c r="D24" s="69"/>
      <c r="E24" s="32" t="s">
        <v>15</v>
      </c>
      <c r="F24" s="34">
        <v>8500</v>
      </c>
      <c r="G24" s="124">
        <v>8500</v>
      </c>
      <c r="H24" s="29">
        <v>8500</v>
      </c>
      <c r="I24" s="30">
        <f t="shared" ref="I24:I59" si="2">+H24/G24*100</f>
        <v>100</v>
      </c>
      <c r="J24" s="53"/>
      <c r="K24"/>
    </row>
    <row r="25" spans="1:11" ht="18.75" x14ac:dyDescent="0.3">
      <c r="A25" s="15"/>
      <c r="B25" s="61"/>
      <c r="C25" s="67"/>
      <c r="D25" s="69" t="s">
        <v>6</v>
      </c>
      <c r="E25" s="32" t="s">
        <v>67</v>
      </c>
      <c r="F25" s="28">
        <v>0</v>
      </c>
      <c r="G25" s="124">
        <v>8000</v>
      </c>
      <c r="H25" s="29">
        <v>0</v>
      </c>
      <c r="I25" s="30">
        <f t="shared" si="2"/>
        <v>0</v>
      </c>
      <c r="J25" s="53"/>
      <c r="K25"/>
    </row>
    <row r="26" spans="1:11" ht="37.5" x14ac:dyDescent="0.3">
      <c r="A26" s="15"/>
      <c r="B26" s="61"/>
      <c r="C26" s="67"/>
      <c r="D26" s="69"/>
      <c r="E26" s="90" t="s">
        <v>28</v>
      </c>
      <c r="F26" s="28">
        <v>6408</v>
      </c>
      <c r="G26" s="124">
        <v>9808</v>
      </c>
      <c r="H26" s="29">
        <v>7177</v>
      </c>
      <c r="I26" s="30">
        <f t="shared" si="2"/>
        <v>73.174959216965746</v>
      </c>
      <c r="J26" s="53"/>
      <c r="K26"/>
    </row>
    <row r="27" spans="1:11" ht="18.75" x14ac:dyDescent="0.3">
      <c r="A27" s="15"/>
      <c r="B27" s="63"/>
      <c r="C27" s="67"/>
      <c r="D27" s="69"/>
      <c r="E27" s="31" t="s">
        <v>18</v>
      </c>
      <c r="F27" s="28">
        <v>1674</v>
      </c>
      <c r="G27" s="124">
        <v>1674</v>
      </c>
      <c r="H27" s="29">
        <v>762</v>
      </c>
      <c r="I27" s="30">
        <f t="shared" si="2"/>
        <v>45.519713261648747</v>
      </c>
      <c r="J27" s="55"/>
      <c r="K27"/>
    </row>
    <row r="28" spans="1:11" ht="18.75" x14ac:dyDescent="0.3">
      <c r="A28" s="15"/>
      <c r="B28" s="61"/>
      <c r="C28" s="67"/>
      <c r="D28" s="69" t="s">
        <v>8</v>
      </c>
      <c r="E28" s="87" t="s">
        <v>39</v>
      </c>
      <c r="F28" s="28">
        <v>8038</v>
      </c>
      <c r="G28" s="124">
        <v>0</v>
      </c>
      <c r="H28" s="29">
        <v>0</v>
      </c>
      <c r="I28" s="30">
        <v>0</v>
      </c>
      <c r="J28" s="53"/>
      <c r="K28"/>
    </row>
    <row r="29" spans="1:11" ht="18.75" x14ac:dyDescent="0.3">
      <c r="A29" s="15"/>
      <c r="B29" s="61"/>
      <c r="C29" s="67"/>
      <c r="D29" s="69"/>
      <c r="E29" s="32" t="s">
        <v>21</v>
      </c>
      <c r="F29" s="28">
        <v>3280</v>
      </c>
      <c r="G29" s="124">
        <v>3280</v>
      </c>
      <c r="H29" s="29">
        <v>160</v>
      </c>
      <c r="I29" s="30">
        <f t="shared" si="2"/>
        <v>4.8780487804878048</v>
      </c>
      <c r="J29" s="53"/>
      <c r="K29"/>
    </row>
    <row r="30" spans="1:11" ht="18.75" x14ac:dyDescent="0.3">
      <c r="A30" s="15"/>
      <c r="B30" s="61"/>
      <c r="C30" s="67"/>
      <c r="D30" s="69"/>
      <c r="E30" s="89" t="s">
        <v>42</v>
      </c>
      <c r="F30" s="28">
        <v>16435</v>
      </c>
      <c r="G30" s="124">
        <v>32435</v>
      </c>
      <c r="H30" s="29">
        <v>8433</v>
      </c>
      <c r="I30" s="30">
        <f t="shared" si="2"/>
        <v>25.999691691074457</v>
      </c>
      <c r="J30" s="53"/>
      <c r="K30"/>
    </row>
    <row r="31" spans="1:11" ht="18.75" x14ac:dyDescent="0.3">
      <c r="A31" s="15"/>
      <c r="B31" s="61"/>
      <c r="C31" s="67"/>
      <c r="D31" s="69"/>
      <c r="E31" s="32" t="s">
        <v>12</v>
      </c>
      <c r="F31" s="28">
        <v>2000</v>
      </c>
      <c r="G31" s="124">
        <v>2000</v>
      </c>
      <c r="H31" s="29">
        <v>2000</v>
      </c>
      <c r="I31" s="30">
        <f t="shared" si="2"/>
        <v>100</v>
      </c>
      <c r="J31" s="53"/>
      <c r="K31"/>
    </row>
    <row r="32" spans="1:11" ht="18.75" x14ac:dyDescent="0.3">
      <c r="A32" s="15"/>
      <c r="B32" s="61"/>
      <c r="C32" s="67"/>
      <c r="D32" s="69"/>
      <c r="E32" s="32" t="s">
        <v>54</v>
      </c>
      <c r="F32" s="28">
        <v>1000</v>
      </c>
      <c r="G32" s="124">
        <v>1000</v>
      </c>
      <c r="H32" s="29">
        <v>1000</v>
      </c>
      <c r="I32" s="30">
        <f t="shared" si="2"/>
        <v>100</v>
      </c>
      <c r="J32" s="53"/>
      <c r="K32"/>
    </row>
    <row r="33" spans="1:11" ht="18.75" x14ac:dyDescent="0.3">
      <c r="A33" s="15"/>
      <c r="B33" s="61"/>
      <c r="C33" s="67"/>
      <c r="D33" s="69"/>
      <c r="E33" s="32" t="s">
        <v>43</v>
      </c>
      <c r="F33" s="28">
        <v>15000</v>
      </c>
      <c r="G33" s="124">
        <v>15000</v>
      </c>
      <c r="H33" s="29">
        <v>15000</v>
      </c>
      <c r="I33" s="30">
        <f t="shared" si="2"/>
        <v>100</v>
      </c>
      <c r="J33" s="53"/>
      <c r="K33"/>
    </row>
    <row r="34" spans="1:11" ht="18.75" x14ac:dyDescent="0.3">
      <c r="A34" s="15"/>
      <c r="B34" s="61"/>
      <c r="C34" s="67"/>
      <c r="D34" s="69"/>
      <c r="E34" s="32" t="s">
        <v>14</v>
      </c>
      <c r="F34" s="28">
        <v>4500</v>
      </c>
      <c r="G34" s="124">
        <v>4500</v>
      </c>
      <c r="H34" s="29">
        <v>4500</v>
      </c>
      <c r="I34" s="30">
        <f t="shared" si="2"/>
        <v>100</v>
      </c>
      <c r="J34" s="53"/>
      <c r="K34"/>
    </row>
    <row r="35" spans="1:11" ht="18.75" x14ac:dyDescent="0.3">
      <c r="A35" s="15"/>
      <c r="B35" s="61"/>
      <c r="C35" s="67"/>
      <c r="D35" s="69"/>
      <c r="E35" s="32" t="s">
        <v>11</v>
      </c>
      <c r="F35" s="28">
        <v>8000</v>
      </c>
      <c r="G35" s="124">
        <v>8000</v>
      </c>
      <c r="H35" s="29">
        <v>8000</v>
      </c>
      <c r="I35" s="30">
        <f t="shared" si="2"/>
        <v>100</v>
      </c>
      <c r="J35" s="53"/>
      <c r="K35"/>
    </row>
    <row r="36" spans="1:11" ht="18.75" x14ac:dyDescent="0.3">
      <c r="A36" s="15"/>
      <c r="B36" s="61"/>
      <c r="C36" s="67"/>
      <c r="D36" s="69" t="s">
        <v>9</v>
      </c>
      <c r="E36" s="31" t="s">
        <v>41</v>
      </c>
      <c r="F36" s="28">
        <v>7500</v>
      </c>
      <c r="G36" s="124">
        <v>7500</v>
      </c>
      <c r="H36" s="29">
        <v>0</v>
      </c>
      <c r="I36" s="30">
        <f t="shared" si="2"/>
        <v>0</v>
      </c>
      <c r="J36" s="53"/>
      <c r="K36"/>
    </row>
    <row r="37" spans="1:11" ht="18.75" x14ac:dyDescent="0.3">
      <c r="A37" s="15"/>
      <c r="B37" s="61"/>
      <c r="C37" s="67"/>
      <c r="D37" s="69"/>
      <c r="E37" s="32" t="s">
        <v>55</v>
      </c>
      <c r="F37" s="28">
        <v>2000</v>
      </c>
      <c r="G37" s="124">
        <v>2000</v>
      </c>
      <c r="H37" s="29">
        <v>0</v>
      </c>
      <c r="I37" s="30">
        <f t="shared" si="2"/>
        <v>0</v>
      </c>
      <c r="J37" s="53"/>
      <c r="K37"/>
    </row>
    <row r="38" spans="1:11" ht="18.75" x14ac:dyDescent="0.3">
      <c r="A38" s="15"/>
      <c r="B38" s="61"/>
      <c r="C38" s="67"/>
      <c r="D38" s="69"/>
      <c r="E38" s="32" t="s">
        <v>68</v>
      </c>
      <c r="F38" s="28">
        <v>0</v>
      </c>
      <c r="G38" s="124">
        <v>1000</v>
      </c>
      <c r="H38" s="29">
        <v>1000</v>
      </c>
      <c r="I38" s="30">
        <f t="shared" si="2"/>
        <v>100</v>
      </c>
      <c r="J38" s="53"/>
      <c r="K38"/>
    </row>
    <row r="39" spans="1:11" ht="18.75" x14ac:dyDescent="0.3">
      <c r="A39" s="15"/>
      <c r="B39" s="61"/>
      <c r="C39" s="67"/>
      <c r="D39" s="69"/>
      <c r="E39" s="32" t="s">
        <v>13</v>
      </c>
      <c r="F39" s="28">
        <v>6500</v>
      </c>
      <c r="G39" s="124"/>
      <c r="H39" s="29">
        <v>0</v>
      </c>
      <c r="I39" s="30">
        <v>0</v>
      </c>
      <c r="J39" s="53"/>
    </row>
    <row r="40" spans="1:11" ht="18.75" x14ac:dyDescent="0.3">
      <c r="A40" s="15"/>
      <c r="B40" s="61"/>
      <c r="C40" s="67"/>
      <c r="D40" s="69"/>
      <c r="E40" s="32" t="s">
        <v>56</v>
      </c>
      <c r="F40" s="28">
        <v>950</v>
      </c>
      <c r="G40" s="124">
        <v>950</v>
      </c>
      <c r="H40" s="29">
        <v>0</v>
      </c>
      <c r="I40" s="30">
        <f t="shared" si="2"/>
        <v>0</v>
      </c>
      <c r="J40" s="53"/>
    </row>
    <row r="41" spans="1:11" ht="37.5" x14ac:dyDescent="0.3">
      <c r="A41" s="15"/>
      <c r="B41" s="61"/>
      <c r="C41" s="67"/>
      <c r="D41" s="69"/>
      <c r="E41" s="31" t="s">
        <v>57</v>
      </c>
      <c r="F41" s="28">
        <v>800</v>
      </c>
      <c r="G41" s="124">
        <v>800</v>
      </c>
      <c r="H41" s="29">
        <v>0</v>
      </c>
      <c r="I41" s="30">
        <f t="shared" si="2"/>
        <v>0</v>
      </c>
      <c r="J41" s="53"/>
    </row>
    <row r="42" spans="1:11" ht="18.75" x14ac:dyDescent="0.3">
      <c r="A42" s="15"/>
      <c r="B42" s="61"/>
      <c r="C42" s="67"/>
      <c r="D42" s="69"/>
      <c r="E42" s="32" t="s">
        <v>22</v>
      </c>
      <c r="F42" s="28">
        <v>5000</v>
      </c>
      <c r="G42" s="124">
        <v>5000</v>
      </c>
      <c r="H42" s="29">
        <v>5000</v>
      </c>
      <c r="I42" s="30">
        <f t="shared" si="2"/>
        <v>100</v>
      </c>
      <c r="J42" s="53"/>
    </row>
    <row r="43" spans="1:11" ht="18.75" x14ac:dyDescent="0.3">
      <c r="A43" s="15"/>
      <c r="B43" s="61"/>
      <c r="C43" s="67"/>
      <c r="D43" s="69"/>
      <c r="E43" s="32" t="s">
        <v>20</v>
      </c>
      <c r="F43" s="28">
        <v>11176</v>
      </c>
      <c r="G43" s="124">
        <v>11176</v>
      </c>
      <c r="H43" s="29">
        <v>11176</v>
      </c>
      <c r="I43" s="30">
        <f t="shared" si="2"/>
        <v>100</v>
      </c>
      <c r="J43" s="53"/>
    </row>
    <row r="44" spans="1:11" ht="18.75" x14ac:dyDescent="0.3">
      <c r="A44" s="15"/>
      <c r="B44" s="61"/>
      <c r="C44" s="67"/>
      <c r="D44" s="69"/>
      <c r="E44" s="32" t="s">
        <v>58</v>
      </c>
      <c r="F44" s="28">
        <v>20000</v>
      </c>
      <c r="G44" s="124">
        <v>0</v>
      </c>
      <c r="H44" s="29">
        <v>0</v>
      </c>
      <c r="I44" s="30">
        <v>0</v>
      </c>
      <c r="J44" s="53"/>
    </row>
    <row r="45" spans="1:11" ht="18.75" x14ac:dyDescent="0.3">
      <c r="A45" s="15"/>
      <c r="B45" s="61"/>
      <c r="C45" s="67"/>
      <c r="D45" s="69"/>
      <c r="E45" s="32" t="s">
        <v>59</v>
      </c>
      <c r="F45" s="28">
        <v>1000</v>
      </c>
      <c r="G45" s="124">
        <v>1000</v>
      </c>
      <c r="H45" s="29">
        <v>0</v>
      </c>
      <c r="I45" s="30">
        <f t="shared" si="2"/>
        <v>0</v>
      </c>
      <c r="J45" s="53"/>
    </row>
    <row r="46" spans="1:11" ht="18.75" x14ac:dyDescent="0.3">
      <c r="A46" s="15"/>
      <c r="B46" s="61"/>
      <c r="C46" s="67"/>
      <c r="D46" s="69"/>
      <c r="E46" s="32" t="s">
        <v>60</v>
      </c>
      <c r="F46" s="28">
        <v>1000</v>
      </c>
      <c r="G46" s="124">
        <v>1000</v>
      </c>
      <c r="H46" s="29">
        <v>1000</v>
      </c>
      <c r="I46" s="30">
        <f t="shared" si="2"/>
        <v>100</v>
      </c>
      <c r="J46" s="53"/>
    </row>
    <row r="47" spans="1:11" ht="18.75" x14ac:dyDescent="0.3">
      <c r="A47" s="15"/>
      <c r="B47" s="61"/>
      <c r="C47" s="67"/>
      <c r="D47" s="69"/>
      <c r="E47" s="32" t="s">
        <v>69</v>
      </c>
      <c r="F47" s="28">
        <v>0</v>
      </c>
      <c r="G47" s="124">
        <v>3687</v>
      </c>
      <c r="H47" s="29">
        <v>3687</v>
      </c>
      <c r="I47" s="30">
        <f t="shared" si="2"/>
        <v>100</v>
      </c>
      <c r="J47" s="53"/>
    </row>
    <row r="48" spans="1:11" ht="18.75" x14ac:dyDescent="0.3">
      <c r="A48" s="15"/>
      <c r="B48" s="61"/>
      <c r="C48" s="67"/>
      <c r="D48" s="69"/>
      <c r="E48" s="32" t="s">
        <v>29</v>
      </c>
      <c r="F48" s="28">
        <v>17000</v>
      </c>
      <c r="G48" s="124">
        <v>37000</v>
      </c>
      <c r="H48" s="29">
        <v>37000</v>
      </c>
      <c r="I48" s="30">
        <f t="shared" si="2"/>
        <v>100</v>
      </c>
      <c r="J48" s="53"/>
    </row>
    <row r="49" spans="1:11" ht="18.75" x14ac:dyDescent="0.3">
      <c r="A49" s="15"/>
      <c r="B49" s="61"/>
      <c r="C49" s="67"/>
      <c r="D49" s="133" t="s">
        <v>38</v>
      </c>
      <c r="E49" s="134"/>
      <c r="F49" s="28"/>
      <c r="G49" s="124"/>
      <c r="H49" s="29"/>
      <c r="I49" s="30"/>
      <c r="J49"/>
      <c r="K49"/>
    </row>
    <row r="50" spans="1:11" ht="18.75" x14ac:dyDescent="0.3">
      <c r="A50" s="15"/>
      <c r="B50" s="61"/>
      <c r="C50" s="67"/>
      <c r="D50" s="69"/>
      <c r="E50" s="32" t="s">
        <v>23</v>
      </c>
      <c r="F50" s="28">
        <v>7100</v>
      </c>
      <c r="G50" s="124">
        <v>7100</v>
      </c>
      <c r="H50" s="29">
        <v>6807</v>
      </c>
      <c r="I50" s="30">
        <f t="shared" si="2"/>
        <v>95.873239436619713</v>
      </c>
      <c r="J50" s="53"/>
      <c r="K50"/>
    </row>
    <row r="51" spans="1:11" ht="36.75" customHeight="1" x14ac:dyDescent="0.3">
      <c r="A51" s="15"/>
      <c r="B51" s="61"/>
      <c r="C51" s="67"/>
      <c r="D51" s="129" t="s">
        <v>44</v>
      </c>
      <c r="E51" s="130"/>
      <c r="F51" s="28"/>
      <c r="G51" s="124"/>
      <c r="H51" s="29"/>
      <c r="I51" s="30"/>
      <c r="J51" s="54"/>
    </row>
    <row r="52" spans="1:11" ht="18.75" x14ac:dyDescent="0.3">
      <c r="A52" s="15"/>
      <c r="B52" s="61"/>
      <c r="C52" s="67"/>
      <c r="D52" s="69"/>
      <c r="E52" s="32" t="s">
        <v>26</v>
      </c>
      <c r="F52" s="28">
        <v>359135</v>
      </c>
      <c r="G52" s="124">
        <v>359135</v>
      </c>
      <c r="H52" s="29">
        <v>359135</v>
      </c>
      <c r="I52" s="30">
        <f t="shared" si="2"/>
        <v>100</v>
      </c>
      <c r="J52" s="54"/>
    </row>
    <row r="53" spans="1:11" ht="18.75" x14ac:dyDescent="0.3">
      <c r="A53" s="15"/>
      <c r="B53" s="61"/>
      <c r="C53" s="67"/>
      <c r="D53" s="69"/>
      <c r="E53" s="31" t="s">
        <v>61</v>
      </c>
      <c r="F53" s="28">
        <v>827468</v>
      </c>
      <c r="G53" s="124">
        <v>827468</v>
      </c>
      <c r="H53" s="29">
        <v>827468</v>
      </c>
      <c r="I53" s="30">
        <f t="shared" si="2"/>
        <v>100</v>
      </c>
      <c r="J53" s="54"/>
    </row>
    <row r="54" spans="1:11" ht="37.5" x14ac:dyDescent="0.3">
      <c r="A54" s="15"/>
      <c r="B54" s="61"/>
      <c r="C54" s="67"/>
      <c r="D54" s="69"/>
      <c r="E54" s="31" t="s">
        <v>25</v>
      </c>
      <c r="F54" s="28">
        <v>313408</v>
      </c>
      <c r="G54" s="124">
        <v>313408</v>
      </c>
      <c r="H54" s="29">
        <v>313408</v>
      </c>
      <c r="I54" s="30">
        <f t="shared" si="2"/>
        <v>100</v>
      </c>
      <c r="J54" s="54"/>
    </row>
    <row r="55" spans="1:11" ht="37.5" x14ac:dyDescent="0.3">
      <c r="A55" s="15"/>
      <c r="B55" s="61"/>
      <c r="C55" s="67"/>
      <c r="D55" s="69"/>
      <c r="E55" s="31" t="s">
        <v>27</v>
      </c>
      <c r="F55" s="28">
        <v>1900879</v>
      </c>
      <c r="G55" s="124">
        <v>1964379</v>
      </c>
      <c r="H55" s="29">
        <v>1748379</v>
      </c>
      <c r="I55" s="30">
        <f t="shared" si="2"/>
        <v>89.00415856614228</v>
      </c>
      <c r="J55" s="54"/>
    </row>
    <row r="56" spans="1:11" ht="18.75" x14ac:dyDescent="0.3">
      <c r="A56" s="15"/>
      <c r="B56" s="61"/>
      <c r="C56" s="67"/>
      <c r="D56" s="114" t="s">
        <v>34</v>
      </c>
      <c r="E56" s="31"/>
      <c r="F56" s="28"/>
      <c r="G56" s="124"/>
      <c r="H56" s="29"/>
      <c r="I56" s="30"/>
      <c r="J56"/>
      <c r="K56"/>
    </row>
    <row r="57" spans="1:11" ht="18.75" x14ac:dyDescent="0.3">
      <c r="A57" s="15"/>
      <c r="B57" s="61"/>
      <c r="C57" s="67"/>
      <c r="D57" s="69"/>
      <c r="E57" s="77" t="s">
        <v>45</v>
      </c>
      <c r="F57" s="28">
        <v>10956</v>
      </c>
      <c r="G57" s="124">
        <v>10956</v>
      </c>
      <c r="H57" s="29">
        <v>9628</v>
      </c>
      <c r="I57" s="30">
        <f t="shared" si="2"/>
        <v>87.878787878787875</v>
      </c>
      <c r="J57"/>
      <c r="K57"/>
    </row>
    <row r="58" spans="1:11" ht="18.75" x14ac:dyDescent="0.3">
      <c r="A58" s="15"/>
      <c r="B58" s="61"/>
      <c r="C58" s="67"/>
      <c r="D58" s="69"/>
      <c r="E58" s="77" t="s">
        <v>62</v>
      </c>
      <c r="F58" s="28">
        <v>3000</v>
      </c>
      <c r="G58" s="124">
        <v>3000</v>
      </c>
      <c r="H58" s="29">
        <v>0</v>
      </c>
      <c r="I58" s="30">
        <f t="shared" si="2"/>
        <v>0</v>
      </c>
      <c r="K58"/>
    </row>
    <row r="59" spans="1:11" ht="18.75" x14ac:dyDescent="0.3">
      <c r="A59" s="15"/>
      <c r="B59" s="61"/>
      <c r="C59" s="67"/>
      <c r="D59" s="69"/>
      <c r="E59" s="31" t="s">
        <v>17</v>
      </c>
      <c r="F59" s="28">
        <v>6000</v>
      </c>
      <c r="G59" s="124">
        <v>6000</v>
      </c>
      <c r="H59" s="29">
        <v>6000</v>
      </c>
      <c r="I59" s="30">
        <f t="shared" si="2"/>
        <v>100</v>
      </c>
      <c r="K59"/>
    </row>
    <row r="60" spans="1:11" ht="18.75" x14ac:dyDescent="0.3">
      <c r="A60" s="15"/>
      <c r="B60" s="61"/>
      <c r="C60" s="67"/>
      <c r="D60" s="69"/>
      <c r="E60" s="32" t="s">
        <v>70</v>
      </c>
      <c r="F60" s="28">
        <v>100000</v>
      </c>
      <c r="G60" s="29">
        <v>0</v>
      </c>
      <c r="H60" s="29">
        <v>0</v>
      </c>
      <c r="I60" s="30">
        <v>0</v>
      </c>
      <c r="J60" s="54"/>
      <c r="K60"/>
    </row>
    <row r="61" spans="1:11" ht="26.25" customHeight="1" x14ac:dyDescent="0.25">
      <c r="A61" s="15"/>
      <c r="B61" s="86"/>
      <c r="C61" s="79" t="s">
        <v>35</v>
      </c>
      <c r="D61" s="75"/>
      <c r="E61" s="78"/>
      <c r="F61" s="42">
        <f>SUM(F62:F62)</f>
        <v>2000</v>
      </c>
      <c r="G61" s="42">
        <f>SUM(G62:G62)</f>
        <v>2000</v>
      </c>
      <c r="H61" s="42">
        <f>SUM(H62:H62)</f>
        <v>0</v>
      </c>
      <c r="I61" s="126">
        <f>+H61/G61*100</f>
        <v>0</v>
      </c>
      <c r="J61" s="49"/>
      <c r="K61" s="49"/>
    </row>
    <row r="62" spans="1:11" ht="19.5" thickBot="1" x14ac:dyDescent="0.35">
      <c r="A62" s="15"/>
      <c r="B62" s="61"/>
      <c r="C62" s="80"/>
      <c r="D62" s="76"/>
      <c r="E62" s="73" t="s">
        <v>36</v>
      </c>
      <c r="F62" s="28">
        <v>2000</v>
      </c>
      <c r="G62" s="29">
        <v>2000</v>
      </c>
      <c r="H62" s="29">
        <v>0</v>
      </c>
      <c r="I62" s="30">
        <f>+H62/G62*100</f>
        <v>0</v>
      </c>
      <c r="J62" s="56"/>
    </row>
    <row r="63" spans="1:11" ht="38.25" customHeight="1" thickBot="1" x14ac:dyDescent="0.3">
      <c r="A63" s="20" t="s">
        <v>31</v>
      </c>
      <c r="B63" s="21" t="s">
        <v>4</v>
      </c>
      <c r="C63" s="45"/>
      <c r="D63" s="46"/>
      <c r="E63" s="47"/>
      <c r="F63" s="22">
        <f>F72+F68</f>
        <v>153491</v>
      </c>
      <c r="G63" s="22">
        <f>G72+G68+G64</f>
        <v>578491</v>
      </c>
      <c r="H63" s="22">
        <f t="shared" ref="H63" si="3">H72+H68+H64</f>
        <v>372809</v>
      </c>
      <c r="I63" s="23">
        <f>+H63/G63*100</f>
        <v>64.445082118822938</v>
      </c>
      <c r="J63" s="51"/>
      <c r="K63" s="51"/>
    </row>
    <row r="64" spans="1:11" ht="31.5" customHeight="1" x14ac:dyDescent="0.3">
      <c r="A64" s="91"/>
      <c r="B64" s="92"/>
      <c r="C64" s="93" t="s">
        <v>71</v>
      </c>
      <c r="D64" s="94"/>
      <c r="E64" s="105"/>
      <c r="F64" s="95">
        <f>SUM(F66:F67)</f>
        <v>0</v>
      </c>
      <c r="G64" s="95">
        <f>SUM(G66:G67)</f>
        <v>160500</v>
      </c>
      <c r="H64" s="95">
        <f t="shared" ref="H64:I64" si="4">SUM(H66:H67)</f>
        <v>152500</v>
      </c>
      <c r="I64" s="111">
        <f t="shared" si="4"/>
        <v>100</v>
      </c>
      <c r="J64" s="51"/>
      <c r="K64" s="51"/>
    </row>
    <row r="65" spans="1:11" ht="38.25" customHeight="1" x14ac:dyDescent="0.3">
      <c r="A65" s="91"/>
      <c r="B65" s="122"/>
      <c r="C65" s="99"/>
      <c r="D65" s="132" t="s">
        <v>72</v>
      </c>
      <c r="E65" s="132"/>
      <c r="F65" s="109"/>
      <c r="G65" s="109"/>
      <c r="H65" s="109"/>
      <c r="I65" s="110"/>
      <c r="J65" s="51"/>
      <c r="K65" s="51"/>
    </row>
    <row r="66" spans="1:11" ht="20.25" x14ac:dyDescent="0.3">
      <c r="A66" s="91"/>
      <c r="B66" s="123"/>
      <c r="C66" s="100"/>
      <c r="D66" s="101"/>
      <c r="E66" s="102" t="s">
        <v>20</v>
      </c>
      <c r="F66" s="125">
        <v>0</v>
      </c>
      <c r="G66" s="29">
        <v>8000</v>
      </c>
      <c r="H66" s="125">
        <v>0</v>
      </c>
      <c r="I66" s="110">
        <f t="shared" ref="I66:I67" si="5">+H66/G66*100</f>
        <v>0</v>
      </c>
      <c r="J66" s="51"/>
      <c r="K66" s="51"/>
    </row>
    <row r="67" spans="1:11" ht="38.25" customHeight="1" x14ac:dyDescent="0.3">
      <c r="A67" s="91"/>
      <c r="B67" s="123"/>
      <c r="C67" s="103"/>
      <c r="D67" s="69"/>
      <c r="E67" s="104" t="s">
        <v>75</v>
      </c>
      <c r="F67" s="125">
        <v>0</v>
      </c>
      <c r="G67" s="29">
        <v>152500</v>
      </c>
      <c r="H67" s="29">
        <v>152500</v>
      </c>
      <c r="I67" s="110">
        <f t="shared" si="5"/>
        <v>100</v>
      </c>
      <c r="J67" s="51"/>
      <c r="K67" s="51"/>
    </row>
    <row r="68" spans="1:11" ht="27" customHeight="1" x14ac:dyDescent="0.25">
      <c r="A68" s="19"/>
      <c r="B68" s="60"/>
      <c r="C68" s="97" t="s">
        <v>63</v>
      </c>
      <c r="D68" s="98"/>
      <c r="E68" s="106"/>
      <c r="F68" s="33">
        <f>SUM(F70:F71)</f>
        <v>500</v>
      </c>
      <c r="G68" s="33">
        <f>SUM(G70:G71)</f>
        <v>165000</v>
      </c>
      <c r="H68" s="33">
        <f>SUM(H70:H71)</f>
        <v>164665</v>
      </c>
      <c r="I68" s="111">
        <f t="shared" ref="I68:I75" si="6">+H68/G68*100</f>
        <v>99.796969696969697</v>
      </c>
      <c r="J68" s="49"/>
      <c r="K68" s="49"/>
    </row>
    <row r="69" spans="1:11" ht="20.25" customHeight="1" x14ac:dyDescent="0.25">
      <c r="A69" s="19"/>
      <c r="B69" s="115"/>
      <c r="C69" s="116"/>
      <c r="D69" s="117" t="s">
        <v>73</v>
      </c>
      <c r="E69" s="118"/>
      <c r="F69" s="119"/>
      <c r="G69" s="119"/>
      <c r="H69" s="119"/>
      <c r="I69" s="120"/>
      <c r="J69" s="49"/>
      <c r="K69" s="49"/>
    </row>
    <row r="70" spans="1:11" ht="18.75" x14ac:dyDescent="0.3">
      <c r="A70" s="19"/>
      <c r="B70" s="115"/>
      <c r="C70" s="116"/>
      <c r="D70" s="117"/>
      <c r="E70" s="121" t="s">
        <v>74</v>
      </c>
      <c r="F70" s="28">
        <v>500</v>
      </c>
      <c r="G70" s="28">
        <v>500</v>
      </c>
      <c r="H70" s="28">
        <v>165</v>
      </c>
      <c r="I70" s="110">
        <f t="shared" si="6"/>
        <v>33</v>
      </c>
      <c r="J70" s="49"/>
      <c r="K70" s="49"/>
    </row>
    <row r="71" spans="1:11" s="5" customFormat="1" ht="45" customHeight="1" x14ac:dyDescent="0.3">
      <c r="A71" s="15"/>
      <c r="B71" s="61"/>
      <c r="C71" s="82"/>
      <c r="D71" s="84"/>
      <c r="E71" s="135" t="s">
        <v>76</v>
      </c>
      <c r="F71" s="28">
        <v>0</v>
      </c>
      <c r="G71" s="28">
        <v>164500</v>
      </c>
      <c r="H71" s="28">
        <v>164500</v>
      </c>
      <c r="I71" s="110">
        <f t="shared" si="6"/>
        <v>100</v>
      </c>
      <c r="J71" s="53"/>
      <c r="K71" s="53"/>
    </row>
    <row r="72" spans="1:11" ht="36.75" customHeight="1" x14ac:dyDescent="0.25">
      <c r="A72" s="19"/>
      <c r="B72" s="81"/>
      <c r="C72" s="131" t="s">
        <v>64</v>
      </c>
      <c r="D72" s="131"/>
      <c r="E72" s="131"/>
      <c r="F72" s="33">
        <f>SUM(F73:F74)</f>
        <v>152991</v>
      </c>
      <c r="G72" s="33">
        <f>SUM(G73:G74)</f>
        <v>252991</v>
      </c>
      <c r="H72" s="33">
        <f>SUM(H73:H74)</f>
        <v>55644</v>
      </c>
      <c r="I72" s="111">
        <f t="shared" si="6"/>
        <v>21.994458300888173</v>
      </c>
      <c r="J72" s="49"/>
      <c r="K72" s="49"/>
    </row>
    <row r="73" spans="1:11" ht="21" customHeight="1" x14ac:dyDescent="0.3">
      <c r="A73" s="15"/>
      <c r="B73" s="61"/>
      <c r="C73" s="67"/>
      <c r="D73" s="133" t="s">
        <v>65</v>
      </c>
      <c r="E73" s="134"/>
      <c r="F73" s="28"/>
      <c r="G73" s="29"/>
      <c r="H73" s="29"/>
      <c r="I73" s="110"/>
      <c r="J73" s="53"/>
      <c r="K73" s="58"/>
    </row>
    <row r="74" spans="1:11" ht="19.5" thickBot="1" x14ac:dyDescent="0.35">
      <c r="A74" s="15"/>
      <c r="B74" s="96"/>
      <c r="C74" s="83"/>
      <c r="D74" s="85"/>
      <c r="E74" s="107" t="s">
        <v>46</v>
      </c>
      <c r="F74" s="28">
        <v>152991</v>
      </c>
      <c r="G74" s="28">
        <v>252991</v>
      </c>
      <c r="H74" s="28">
        <v>55644</v>
      </c>
      <c r="I74" s="112">
        <f t="shared" si="6"/>
        <v>21.994458300888173</v>
      </c>
      <c r="J74" s="59"/>
    </row>
    <row r="75" spans="1:11" ht="39.75" customHeight="1" thickBot="1" x14ac:dyDescent="0.3">
      <c r="A75" s="20"/>
      <c r="B75" s="14" t="s">
        <v>5</v>
      </c>
      <c r="C75" s="38"/>
      <c r="D75" s="37"/>
      <c r="E75" s="108"/>
      <c r="F75" s="16">
        <f>+F63+F8</f>
        <v>3959857</v>
      </c>
      <c r="G75" s="16">
        <f>+G63+G8</f>
        <v>4387813</v>
      </c>
      <c r="H75" s="16">
        <f>+H63+H8</f>
        <v>3863310</v>
      </c>
      <c r="I75" s="113">
        <f t="shared" si="6"/>
        <v>88.046368430012862</v>
      </c>
      <c r="J75" s="52"/>
      <c r="K75" s="52"/>
    </row>
  </sheetData>
  <mergeCells count="9">
    <mergeCell ref="A4:I4"/>
    <mergeCell ref="D51:E51"/>
    <mergeCell ref="C72:E72"/>
    <mergeCell ref="D65:E65"/>
    <mergeCell ref="D73:E73"/>
    <mergeCell ref="D49:E49"/>
    <mergeCell ref="D20:E20"/>
    <mergeCell ref="D16:E16"/>
    <mergeCell ref="D10:E1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47" firstPageNumber="59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52EE11-4F60-4095-9CCF-4A38D539C4A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Lévai Tamás</cp:lastModifiedBy>
  <cp:lastPrinted>2025-05-05T09:57:00Z</cp:lastPrinted>
  <dcterms:created xsi:type="dcterms:W3CDTF">2011-01-19T13:10:16Z</dcterms:created>
  <dcterms:modified xsi:type="dcterms:W3CDTF">2025-05-08T05:28:33Z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