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1 2025\kész\"/>
    </mc:Choice>
  </mc:AlternateContent>
  <xr:revisionPtr revIDLastSave="0" documentId="13_ncr:1_{89C2BF4A-0EE2-4ABB-A997-EF0B6E48BD22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FELÚJÍTÁS" sheetId="5" r:id="rId1"/>
  </sheets>
  <definedNames>
    <definedName name="_xlnm.Print_Titles" localSheetId="0">FELÚJÍTÁS!$3:$4</definedName>
    <definedName name="_xlnm.Print_Area" localSheetId="0">FELÚJÍTÁS!$A$1:$H$110</definedName>
  </definedNames>
  <calcPr calcId="191029"/>
</workbook>
</file>

<file path=xl/calcChain.xml><?xml version="1.0" encoding="utf-8"?>
<calcChain xmlns="http://schemas.openxmlformats.org/spreadsheetml/2006/main">
  <c r="F99" i="5" l="1"/>
  <c r="F108" i="5" l="1"/>
  <c r="F89" i="5" l="1"/>
  <c r="F6" i="5" l="1"/>
  <c r="G6" i="5"/>
  <c r="G5" i="5" s="1"/>
  <c r="F107" i="5"/>
  <c r="G107" i="5"/>
  <c r="F103" i="5"/>
  <c r="G103" i="5"/>
  <c r="G89" i="5"/>
  <c r="F84" i="5"/>
  <c r="G84" i="5"/>
  <c r="F79" i="5"/>
  <c r="G79" i="5"/>
  <c r="F52" i="5"/>
  <c r="G52" i="5"/>
  <c r="F48" i="5"/>
  <c r="G48" i="5"/>
  <c r="F46" i="5"/>
  <c r="G46" i="5"/>
  <c r="F36" i="5"/>
  <c r="G36" i="5"/>
  <c r="F26" i="5"/>
  <c r="G26" i="5"/>
  <c r="F18" i="5"/>
  <c r="G18" i="5"/>
  <c r="F9" i="5"/>
  <c r="G9" i="5"/>
  <c r="F5" i="5" l="1"/>
  <c r="F109" i="5" s="1"/>
  <c r="H19" i="5"/>
  <c r="H16" i="5"/>
  <c r="H15" i="5"/>
  <c r="H14" i="5"/>
  <c r="H11" i="5"/>
  <c r="G109" i="5"/>
  <c r="E33" i="5" l="1"/>
  <c r="H33" i="5" s="1"/>
  <c r="E32" i="5"/>
  <c r="H32" i="5" s="1"/>
  <c r="D6" i="5" l="1"/>
  <c r="C6" i="5"/>
  <c r="D9" i="5"/>
  <c r="C9" i="5"/>
  <c r="D18" i="5"/>
  <c r="C18" i="5"/>
  <c r="D26" i="5"/>
  <c r="C26" i="5"/>
  <c r="D36" i="5"/>
  <c r="C36" i="5"/>
  <c r="D46" i="5"/>
  <c r="C46" i="5"/>
  <c r="D48" i="5"/>
  <c r="C48" i="5"/>
  <c r="D52" i="5"/>
  <c r="C52" i="5"/>
  <c r="D79" i="5"/>
  <c r="C79" i="5"/>
  <c r="C84" i="5"/>
  <c r="D89" i="5"/>
  <c r="C89" i="5"/>
  <c r="C5" i="5" l="1"/>
  <c r="D5" i="5"/>
  <c r="E99" i="5"/>
  <c r="H99" i="5" s="1"/>
  <c r="E90" i="5"/>
  <c r="H90" i="5" s="1"/>
  <c r="E82" i="5" l="1"/>
  <c r="H82" i="5" s="1"/>
  <c r="D103" i="5" l="1"/>
  <c r="D109" i="5" s="1"/>
  <c r="C104" i="5"/>
  <c r="E104" i="5" s="1"/>
  <c r="H104" i="5" s="1"/>
  <c r="C105" i="5"/>
  <c r="E105" i="5" s="1"/>
  <c r="H105" i="5" s="1"/>
  <c r="C106" i="5"/>
  <c r="E106" i="5" s="1"/>
  <c r="H106" i="5" s="1"/>
  <c r="H103" i="5" l="1"/>
  <c r="E103" i="5"/>
  <c r="E108" i="5"/>
  <c r="E107" i="5" l="1"/>
  <c r="H108" i="5"/>
  <c r="H107" i="5" s="1"/>
  <c r="E101" i="5"/>
  <c r="H101" i="5" s="1"/>
  <c r="E96" i="5"/>
  <c r="H96" i="5" s="1"/>
  <c r="E94" i="5"/>
  <c r="H94" i="5" s="1"/>
  <c r="E92" i="5"/>
  <c r="H92" i="5" s="1"/>
  <c r="E91" i="5"/>
  <c r="H91" i="5" s="1"/>
  <c r="E93" i="5"/>
  <c r="H93" i="5" s="1"/>
  <c r="E102" i="5"/>
  <c r="H102" i="5" s="1"/>
  <c r="E98" i="5"/>
  <c r="H98" i="5" s="1"/>
  <c r="E95" i="5"/>
  <c r="H95" i="5" s="1"/>
  <c r="E97" i="5"/>
  <c r="H97" i="5" s="1"/>
  <c r="E88" i="5"/>
  <c r="H88" i="5" s="1"/>
  <c r="E87" i="5"/>
  <c r="H87" i="5" s="1"/>
  <c r="E86" i="5"/>
  <c r="H86" i="5" s="1"/>
  <c r="E85" i="5"/>
  <c r="H85" i="5" s="1"/>
  <c r="H84" i="5" s="1"/>
  <c r="E83" i="5"/>
  <c r="H83" i="5" s="1"/>
  <c r="E81" i="5"/>
  <c r="H81" i="5" s="1"/>
  <c r="E80" i="5"/>
  <c r="H80" i="5" s="1"/>
  <c r="E78" i="5"/>
  <c r="H78" i="5" s="1"/>
  <c r="E77" i="5"/>
  <c r="H77" i="5" s="1"/>
  <c r="E76" i="5"/>
  <c r="H76" i="5" s="1"/>
  <c r="E75" i="5"/>
  <c r="H75" i="5" s="1"/>
  <c r="E74" i="5"/>
  <c r="H74" i="5" s="1"/>
  <c r="E73" i="5"/>
  <c r="H73" i="5" s="1"/>
  <c r="E72" i="5"/>
  <c r="H72" i="5" s="1"/>
  <c r="E71" i="5"/>
  <c r="H71" i="5" s="1"/>
  <c r="E70" i="5"/>
  <c r="H70" i="5" s="1"/>
  <c r="E69" i="5"/>
  <c r="H69" i="5" s="1"/>
  <c r="E68" i="5"/>
  <c r="H68" i="5" s="1"/>
  <c r="E67" i="5"/>
  <c r="H67" i="5" s="1"/>
  <c r="E66" i="5"/>
  <c r="H66" i="5" s="1"/>
  <c r="E65" i="5"/>
  <c r="H65" i="5" s="1"/>
  <c r="E64" i="5"/>
  <c r="H64" i="5" s="1"/>
  <c r="E63" i="5"/>
  <c r="H63" i="5" s="1"/>
  <c r="E62" i="5"/>
  <c r="H62" i="5" s="1"/>
  <c r="E61" i="5"/>
  <c r="H61" i="5" s="1"/>
  <c r="E60" i="5"/>
  <c r="H60" i="5" s="1"/>
  <c r="E59" i="5"/>
  <c r="H59" i="5" s="1"/>
  <c r="E58" i="5"/>
  <c r="H58" i="5" s="1"/>
  <c r="E57" i="5"/>
  <c r="H57" i="5" s="1"/>
  <c r="E56" i="5"/>
  <c r="H56" i="5" s="1"/>
  <c r="E55" i="5"/>
  <c r="H55" i="5" s="1"/>
  <c r="E54" i="5"/>
  <c r="H54" i="5" s="1"/>
  <c r="E53" i="5"/>
  <c r="H53" i="5" s="1"/>
  <c r="E51" i="5"/>
  <c r="H51" i="5" s="1"/>
  <c r="E50" i="5"/>
  <c r="H50" i="5" s="1"/>
  <c r="E49" i="5"/>
  <c r="H49" i="5" s="1"/>
  <c r="H48" i="5" s="1"/>
  <c r="E47" i="5"/>
  <c r="E45" i="5"/>
  <c r="H45" i="5" s="1"/>
  <c r="E44" i="5"/>
  <c r="H44" i="5" s="1"/>
  <c r="E43" i="5"/>
  <c r="H43" i="5" s="1"/>
  <c r="E42" i="5"/>
  <c r="H42" i="5" s="1"/>
  <c r="E41" i="5"/>
  <c r="H41" i="5" s="1"/>
  <c r="E40" i="5"/>
  <c r="H40" i="5" s="1"/>
  <c r="E39" i="5"/>
  <c r="H39" i="5" s="1"/>
  <c r="E38" i="5"/>
  <c r="H38" i="5" s="1"/>
  <c r="E37" i="5"/>
  <c r="H37" i="5" s="1"/>
  <c r="E35" i="5"/>
  <c r="H35" i="5" s="1"/>
  <c r="E34" i="5"/>
  <c r="H34" i="5" s="1"/>
  <c r="E31" i="5"/>
  <c r="H31" i="5" s="1"/>
  <c r="E30" i="5"/>
  <c r="H30" i="5" s="1"/>
  <c r="E29" i="5"/>
  <c r="H29" i="5" s="1"/>
  <c r="E28" i="5"/>
  <c r="H28" i="5" s="1"/>
  <c r="E27" i="5"/>
  <c r="H27" i="5" s="1"/>
  <c r="E25" i="5"/>
  <c r="H25" i="5" s="1"/>
  <c r="E24" i="5"/>
  <c r="H24" i="5" s="1"/>
  <c r="E23" i="5"/>
  <c r="H23" i="5" s="1"/>
  <c r="E22" i="5"/>
  <c r="H22" i="5" s="1"/>
  <c r="E21" i="5"/>
  <c r="H21" i="5" s="1"/>
  <c r="E20" i="5"/>
  <c r="H20" i="5" s="1"/>
  <c r="E10" i="5"/>
  <c r="H10" i="5" s="1"/>
  <c r="E17" i="5"/>
  <c r="H17" i="5" s="1"/>
  <c r="E13" i="5"/>
  <c r="H13" i="5" s="1"/>
  <c r="E12" i="5"/>
  <c r="H12" i="5" s="1"/>
  <c r="E8" i="5"/>
  <c r="H8" i="5" s="1"/>
  <c r="E7" i="5"/>
  <c r="H7" i="5" s="1"/>
  <c r="H6" i="5" l="1"/>
  <c r="H89" i="5"/>
  <c r="H9" i="5"/>
  <c r="H18" i="5"/>
  <c r="H52" i="5"/>
  <c r="H79" i="5"/>
  <c r="H36" i="5"/>
  <c r="H26" i="5"/>
  <c r="E46" i="5"/>
  <c r="H47" i="5"/>
  <c r="H46" i="5" s="1"/>
  <c r="E84" i="5"/>
  <c r="E26" i="5"/>
  <c r="E48" i="5"/>
  <c r="E18" i="5"/>
  <c r="E89" i="5"/>
  <c r="E6" i="5"/>
  <c r="E9" i="5"/>
  <c r="E36" i="5"/>
  <c r="E52" i="5"/>
  <c r="E79" i="5"/>
  <c r="C103" i="5"/>
  <c r="C107" i="5"/>
  <c r="H5" i="5" l="1"/>
  <c r="H109" i="5" s="1"/>
  <c r="C109" i="5"/>
  <c r="E5" i="5"/>
  <c r="E109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<sst xmlns="http://schemas.openxmlformats.org/spreadsheetml/2006/main" count="206" uniqueCount="204">
  <si>
    <t>INTÉZMÉNY/FELADAT MEGNEVEZÉSE</t>
  </si>
  <si>
    <t>MINDÖSSZESEN</t>
  </si>
  <si>
    <t>I.</t>
  </si>
  <si>
    <t>II.</t>
  </si>
  <si>
    <t>Budapest Főváros XIV. kerület Zugló Önkormányzata</t>
  </si>
  <si>
    <t>Budapest Főváros XIV. kerület Zuglói Polgármesteri Hivatal</t>
  </si>
  <si>
    <t>Pályázatokhoz kapcsolódó felújítások feladatai</t>
  </si>
  <si>
    <t>Egyéb felújítások</t>
  </si>
  <si>
    <t>Lakás és lakóház felújítás feladatai</t>
  </si>
  <si>
    <t>P1015126</t>
  </si>
  <si>
    <t>P1015146</t>
  </si>
  <si>
    <t>Út, járda, parksétány és kapcsolódó építmények felújítása</t>
  </si>
  <si>
    <t>O1116153</t>
  </si>
  <si>
    <t>Zelk Zoltán program (óvodai fejlesztések)</t>
  </si>
  <si>
    <t>O1963477</t>
  </si>
  <si>
    <t>Zelk Zoltán program (bölcsődei fejlesztések)</t>
  </si>
  <si>
    <t>O1963478</t>
  </si>
  <si>
    <t>Hivatal villamoshálózat felújítása</t>
  </si>
  <si>
    <t>Pétervárad u. 11-17. épület felújításához kapcsolódó feladatok</t>
  </si>
  <si>
    <t>O3013226</t>
  </si>
  <si>
    <t>PH épületek felújítása</t>
  </si>
  <si>
    <t>O1116151</t>
  </si>
  <si>
    <t>Hivatali személyszállító lift felújítása</t>
  </si>
  <si>
    <t>III.</t>
  </si>
  <si>
    <t>Épület, gép, műszer felújítás</t>
  </si>
  <si>
    <t>Zuglói Egészségügyi Szolgálat</t>
  </si>
  <si>
    <t>Hivatali helyiségek felújítási kiadásai</t>
  </si>
  <si>
    <t>P1015153</t>
  </si>
  <si>
    <t>Budapest Főváros XIV. Kerület Zugló Önkormányzata 2025. évi felújítási kiadásai</t>
  </si>
  <si>
    <t>2025. évi eredeti előirányzat</t>
  </si>
  <si>
    <t>Útburkolat megerősítések I-es ütem (szőnyegezések)</t>
  </si>
  <si>
    <t>Csapadékvíz elvezető és szikkasztó rendszerek felújítása</t>
  </si>
  <si>
    <t>Önkormányzati helyiségek, egyéb épületek felújítása és hozzá kapcsolódó kiadások</t>
  </si>
  <si>
    <t>Önkormányzati lakások felújítása</t>
  </si>
  <si>
    <t>Meseház Bölcsőde víz-szennyvíz és fűtési hálózat felújítása</t>
  </si>
  <si>
    <t>Vadvirág Bölcsőde tetőfedésének felújítása</t>
  </si>
  <si>
    <t>Micimackó Kuckója Bölcsőde HMV keringetőrendszer kiépítése</t>
  </si>
  <si>
    <t>Óperenciás Óvoda magastető felújítása</t>
  </si>
  <si>
    <t>Meseház Óvoda- Őrnagy u. homlokzati függönyfal felújítása</t>
  </si>
  <si>
    <t>Rózsavár Óvoda elektromos hálózat felújítása</t>
  </si>
  <si>
    <t>Radó Dezső park fehér burkolatának cseréje Terrawayre</t>
  </si>
  <si>
    <t>Füredi u. 7/b melletti játszótér felújítása (játszóvár cseréje, gumiburkolatok cseréje)</t>
  </si>
  <si>
    <t>Padlizsán utcai játszótér felújítása (játszóvár és hinták cseréje, gumiburkolat cseréje, napvitorla kihelyezés, ping-pong asztal cseréje)</t>
  </si>
  <si>
    <t>Kombinált játszóvárak (20 évnél idősebb) cseréje 3 db -  Zugló közigazgatási területén</t>
  </si>
  <si>
    <t>Hinták cseréje 5 db - Zugló közigazgatási területén</t>
  </si>
  <si>
    <t>Napvitorlák kihelyezése - Cinkotai út 27. előtt</t>
  </si>
  <si>
    <t>Napvitorlák kihelyezése - Mogyoródi út 112. mögött</t>
  </si>
  <si>
    <t>Napvitorlák kihelyezése - Nagybecskerek tér</t>
  </si>
  <si>
    <t>Napvitorlák kihelyezése - Róna utca 148. mögött</t>
  </si>
  <si>
    <t>Napvitorlák kihelyezése - Újváros park 4. mellett</t>
  </si>
  <si>
    <t>Gumiburkolatok cseréje - Róna utca 148. mögött</t>
  </si>
  <si>
    <t>Sportpálya burkolat felső rétegének cseréje - Kassai tér</t>
  </si>
  <si>
    <t>Homokozó játékok kihelyezése (házikó - Hags Unimini Nebi, homokozó asztal - Hags Sand Table Danny) - Ond Vezér útja 17/d mögött</t>
  </si>
  <si>
    <t>Függeszkedő játék kihelyezése (Hags NRG Cheddar Gorge) - Zsivora park</t>
  </si>
  <si>
    <t>Gumiburkolatok cseréje - Füredi u. 7/b mellett (hinta alatt 45m2)</t>
  </si>
  <si>
    <t>Gumiburkolatok cseréje - Füredi u. 60-62., Tipegő u. 5. (150m2)</t>
  </si>
  <si>
    <t>Gumiburkolatok cseréje - Nagybecskerek tér (120m2)</t>
  </si>
  <si>
    <t>Gumiburkolatok cseréje - Róna utca 106-108. és 110-112. között (70m2)</t>
  </si>
  <si>
    <t>Gumiburkolatok cseréje - Zsivora park (400m2)</t>
  </si>
  <si>
    <t>Zsálya park kutyafuttató palló javítása, ívókút körül vízelvezetés és burkolat kialakítása</t>
  </si>
  <si>
    <t>Kutyafuttatókba játékok beszerzése 5-8 db</t>
  </si>
  <si>
    <t>Újvidék téri sportpálya burkolatának cseréje</t>
  </si>
  <si>
    <t>Örs vezér tere 20. mögötti sportpálya felújítása</t>
  </si>
  <si>
    <t>Útburkolat megerősítések a Mogyoródi út a Szederkény utca és a Vezseny utca között</t>
  </si>
  <si>
    <t>Útburkolat megerősítések a Buzogány utca - Törökőr utca és Fráter György utca között</t>
  </si>
  <si>
    <t>Útburkolat megerősítések a Xantus János utca - a Bolgárkertész utca és Bánki Donát utca között</t>
  </si>
  <si>
    <t>Útburkolat megerősítések a Gödöllői utca (Gvadányi utca és Cinkotai utca között)</t>
  </si>
  <si>
    <t xml:space="preserve">Park, tér, játszótér  rekonstrukció  </t>
  </si>
  <si>
    <t>ZCSK nyílászáró cseréje</t>
  </si>
  <si>
    <t>Őszi Rózsa Idősek Klubja tetőfelújítása</t>
  </si>
  <si>
    <t>Harmónia Idősek klubja lift építése</t>
  </si>
  <si>
    <t>Napraforgó Óvoda - Újvidék tér lapostető felújítása</t>
  </si>
  <si>
    <t>Az új 81-es számú trolibusz vonalon 9 db új trolibusz megállóhely kiépítése</t>
  </si>
  <si>
    <t>MLSZ Országos Pályafelújítási Program Zuglói műfüves pályák</t>
  </si>
  <si>
    <t>Rákosszeg park (Ungvár utca 46.) sportpálya burkolat cseréje</t>
  </si>
  <si>
    <t>Örs vezér tere fejlesztése</t>
  </si>
  <si>
    <t>Zsálya park játszótér felújítása</t>
  </si>
  <si>
    <t>Ond vezér sétányi Százholdas Pagony fejlesztés</t>
  </si>
  <si>
    <t>Parkfejlesztés - Kacsóh Pongrác úti lakótelep - Nezsider park</t>
  </si>
  <si>
    <t>Kerepesi út 50. kazán javítása</t>
  </si>
  <si>
    <t>Járdafelújítás</t>
  </si>
  <si>
    <t>Egressy út -Egressy köz járdák felújítása</t>
  </si>
  <si>
    <t>Óbudai gyermektábor felújítása</t>
  </si>
  <si>
    <t>Sárrét park 4. lift felújítása</t>
  </si>
  <si>
    <t>Örs vezér tere rekonstrukció</t>
  </si>
  <si>
    <t>Sportpálya világítás felújítás</t>
  </si>
  <si>
    <t>Németpróna utca műszaki állapotának javítása (felújítás)</t>
  </si>
  <si>
    <t>Rákospatak u. - Bosnyák köz gyalogos híd</t>
  </si>
  <si>
    <t>Óvodai fejlesztések</t>
  </si>
  <si>
    <t>Bölcsődei fejlesztések</t>
  </si>
  <si>
    <t>Önkormányzati helyiségek, egyéb épületek felújítása</t>
  </si>
  <si>
    <t>Önkormányzati épületek felújítása</t>
  </si>
  <si>
    <t>Kerékgyártó utca II-V. ütem elhasználódott szakasza útépítési engedélyes tervek frissítése</t>
  </si>
  <si>
    <t>Rákosszeg utca (Ungvár utca és Ungvár köz közötti szakaszának) meglévő, de elhasználódott aszfalt burkolatának felújítása</t>
  </si>
  <si>
    <t>Teleki Blanka utca kerületi tulajdonban és kezelésben lévő szakaszának kivitelezése</t>
  </si>
  <si>
    <t>Zsivora parki parkoló kiépítésének és közvilágítás fejlesztésének kivitelezése</t>
  </si>
  <si>
    <t>Egressy út és a Vezér utca kereszteződésében a kerékpárút átvezetés kivitelezése</t>
  </si>
  <si>
    <t>adatok eFt-ban</t>
  </si>
  <si>
    <t>2024. évi áthúzódó előirányzat</t>
  </si>
  <si>
    <t>Sportpályák felújítása</t>
  </si>
  <si>
    <t>2025. évi tervezett előirányzat</t>
  </si>
  <si>
    <t>Erzsébet királyné útja 104. alatti lakóépület külső felújítása homlokzati hőszigeteléssel, a leromlott állapotú homlokzati nyílászárók cseréjével és tetőfedés részleges cseréjével</t>
  </si>
  <si>
    <t>Szugló utca 99. alatti lakóépület elekromos betáplálásának felújítása</t>
  </si>
  <si>
    <t>Sárrét park 4. alatti lakóépület elektromos gerincvezetékének cseréje</t>
  </si>
  <si>
    <t>Sárrét park 4. alatti lakóépület tetőszigetelés felújítása</t>
  </si>
  <si>
    <t>Telepes utca 81. sz. alatti lakóépület homlokzat felújítása hőszigeteléssel és a leromlott állapotú homlokzati nyílászárók cseréjével</t>
  </si>
  <si>
    <t>Nagy Lajos király útja 129. sz. alatti lakóépület homlokzati felújítása hőszigeteléssel és a leromlott állapotú homlokzati nyílászárók cseréjével</t>
  </si>
  <si>
    <t>Az Egressy út páros házszámozású oldalának szervízútja mentén az Egressy köz és a Törökőr utca közötti szakaszon a közvilágítás fejlesztése</t>
  </si>
  <si>
    <t>Egyéb önkormányzati lakás és nem lakás felújítás</t>
  </si>
  <si>
    <t>Egyéb önkormányzati helyiségek, egyéb épületek felújítása</t>
  </si>
  <si>
    <t>Mályva Bölcsőde épületbővítás és SNI udvar kialakítása</t>
  </si>
  <si>
    <t>Meseház bölcsőde mosókonyha felújítása</t>
  </si>
  <si>
    <t>Csibe Bölcsőde homlokzat felújítás hőszigeteléssel</t>
  </si>
  <si>
    <t>Micimackó Kuckója Bölcsőde étellift felújítása</t>
  </si>
  <si>
    <t>Móka-Kacagás Bölcsőde elekt. Mérőhelyek felújítása és óvoda áramkörök leválasztása</t>
  </si>
  <si>
    <t>Tündérkert Óvoda csoportszobák nyílászáróinak cseréje és a tető buborékablakainak cseréje</t>
  </si>
  <si>
    <t>Hétszínvirág Óvoda elektromos hálózat felújítása</t>
  </si>
  <si>
    <t>Hétszínvirág Óvoda 4 db mosóhelyiség felújítása</t>
  </si>
  <si>
    <t>Pöttöm Park Óvoda gépészeti hálózatok felújítása</t>
  </si>
  <si>
    <t>Útfelújítási céltartalék</t>
  </si>
  <si>
    <t>O1112000</t>
  </si>
  <si>
    <t>O1113659</t>
  </si>
  <si>
    <t>O1116146</t>
  </si>
  <si>
    <t>O1116147</t>
  </si>
  <si>
    <t>O1116148</t>
  </si>
  <si>
    <t>O1116150</t>
  </si>
  <si>
    <t>O1116157</t>
  </si>
  <si>
    <t>O1116158</t>
  </si>
  <si>
    <t>O1116159</t>
  </si>
  <si>
    <t>O1116160</t>
  </si>
  <si>
    <t>O1116161</t>
  </si>
  <si>
    <t>O1116162</t>
  </si>
  <si>
    <t>O1116163</t>
  </si>
  <si>
    <t>O1116164</t>
  </si>
  <si>
    <t>O1116243</t>
  </si>
  <si>
    <t>O1116281</t>
  </si>
  <si>
    <t>O1116303</t>
  </si>
  <si>
    <t>O1116305</t>
  </si>
  <si>
    <t>O1116307</t>
  </si>
  <si>
    <t>O1116314</t>
  </si>
  <si>
    <t>O1116318</t>
  </si>
  <si>
    <t>O1116323</t>
  </si>
  <si>
    <t>O1116324</t>
  </si>
  <si>
    <t>O1116325</t>
  </si>
  <si>
    <t>O1116326</t>
  </si>
  <si>
    <t>O1116327</t>
  </si>
  <si>
    <t>O1116328</t>
  </si>
  <si>
    <t>O1116329</t>
  </si>
  <si>
    <t>O1116330</t>
  </si>
  <si>
    <t>O1116331</t>
  </si>
  <si>
    <t>O1116332</t>
  </si>
  <si>
    <t>O1116333</t>
  </si>
  <si>
    <t>O1116334</t>
  </si>
  <si>
    <t>O1116335</t>
  </si>
  <si>
    <t>O1116336</t>
  </si>
  <si>
    <t>O1116337</t>
  </si>
  <si>
    <t>O1116338</t>
  </si>
  <si>
    <t>O1116339</t>
  </si>
  <si>
    <t>O1116340</t>
  </si>
  <si>
    <t>O1116341</t>
  </si>
  <si>
    <t>O1116342</t>
  </si>
  <si>
    <t>O1116343</t>
  </si>
  <si>
    <t>O1116344</t>
  </si>
  <si>
    <t>O1116345</t>
  </si>
  <si>
    <t>O1116346</t>
  </si>
  <si>
    <t>O1116347</t>
  </si>
  <si>
    <t>O1116348</t>
  </si>
  <si>
    <t>O1116349</t>
  </si>
  <si>
    <t>O1116350</t>
  </si>
  <si>
    <t>O1116357</t>
  </si>
  <si>
    <t>O1116359</t>
  </si>
  <si>
    <t>O1116360</t>
  </si>
  <si>
    <t>O1116361</t>
  </si>
  <si>
    <t>O1116362</t>
  </si>
  <si>
    <t>O1116363</t>
  </si>
  <si>
    <t>O1116364</t>
  </si>
  <si>
    <t>O1116365</t>
  </si>
  <si>
    <t>O1116366</t>
  </si>
  <si>
    <t>O1116367</t>
  </si>
  <si>
    <t>O1116407</t>
  </si>
  <si>
    <t>O1116413</t>
  </si>
  <si>
    <t>O1116415</t>
  </si>
  <si>
    <t>O1963480</t>
  </si>
  <si>
    <t>O1963487</t>
  </si>
  <si>
    <t>O1963488</t>
  </si>
  <si>
    <t>O1963489</t>
  </si>
  <si>
    <t>O1963490</t>
  </si>
  <si>
    <t>O1963491</t>
  </si>
  <si>
    <t>O1963492</t>
  </si>
  <si>
    <t>O1963493</t>
  </si>
  <si>
    <t>O1963494</t>
  </si>
  <si>
    <t>O1963495</t>
  </si>
  <si>
    <t>O1963496</t>
  </si>
  <si>
    <t>O1963497</t>
  </si>
  <si>
    <t>O1963498</t>
  </si>
  <si>
    <t>O1963499</t>
  </si>
  <si>
    <t>O1963500</t>
  </si>
  <si>
    <t>O1963501</t>
  </si>
  <si>
    <t>O3351547</t>
  </si>
  <si>
    <t>Módosítás I.</t>
  </si>
  <si>
    <t>Módosítás II.</t>
  </si>
  <si>
    <t>2025. évi módosított előirányzat</t>
  </si>
  <si>
    <t xml:space="preserve">      - ebből Az 5-ös autóbusz zuglói Korong utcai megállójának járdaszélesítése</t>
  </si>
  <si>
    <t xml:space="preserve"> 6. melléklet a .../2025. (…..)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</si>
</sst>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0_ ;[Red]\-0\ 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6"/>
      <name val="Times New Roman"/>
      <family val="1"/>
      <charset val="238"/>
    </font>
    <font>
      <i/>
      <sz val="14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79">
    <xf numFmtId="0" fontId="0" fillId="0" borderId="0" xfId="0"/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2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4" fillId="0" borderId="10" xfId="0" applyFont="1" applyBorder="1" applyAlignment="1">
      <alignment horizontal="center"/>
    </xf>
    <xf numFmtId="0" fontId="36" fillId="0" borderId="0" xfId="0" applyFont="1" applyAlignment="1">
      <alignment vertical="center"/>
    </xf>
    <xf numFmtId="165" fontId="28" fillId="0" borderId="0" xfId="687" applyNumberFormat="1" applyFont="1" applyFill="1" applyAlignment="1">
      <alignment horizontal="right"/>
    </xf>
    <xf numFmtId="164" fontId="28" fillId="18" borderId="11" xfId="645" applyNumberFormat="1" applyFont="1" applyFill="1" applyBorder="1" applyAlignment="1">
      <alignment horizontal="center" vertical="center"/>
    </xf>
    <xf numFmtId="0" fontId="36" fillId="0" borderId="0" xfId="0" applyFont="1"/>
    <xf numFmtId="0" fontId="33" fillId="19" borderId="0" xfId="0" applyFont="1" applyFill="1"/>
    <xf numFmtId="164" fontId="29" fillId="0" borderId="12" xfId="645" applyNumberFormat="1" applyFont="1" applyFill="1" applyBorder="1" applyAlignment="1">
      <alignment horizontal="center" vertical="top"/>
    </xf>
    <xf numFmtId="0" fontId="37" fillId="0" borderId="13" xfId="0" applyFont="1" applyBorder="1" applyAlignment="1">
      <alignment horizontal="center" vertical="center"/>
    </xf>
    <xf numFmtId="164" fontId="28" fillId="18" borderId="14" xfId="645" applyNumberFormat="1" applyFont="1" applyFill="1" applyBorder="1" applyAlignment="1">
      <alignment horizontal="center" vertical="center"/>
    </xf>
    <xf numFmtId="0" fontId="36" fillId="20" borderId="10" xfId="0" applyFont="1" applyFill="1" applyBorder="1" applyAlignment="1">
      <alignment horizontal="center" vertical="center" wrapText="1"/>
    </xf>
    <xf numFmtId="0" fontId="38" fillId="21" borderId="13" xfId="0" applyFont="1" applyFill="1" applyBorder="1" applyAlignment="1">
      <alignment horizontal="left" vertical="center" wrapText="1"/>
    </xf>
    <xf numFmtId="0" fontId="38" fillId="21" borderId="15" xfId="0" applyFont="1" applyFill="1" applyBorder="1" applyAlignment="1">
      <alignment horizontal="left" vertical="center" wrapText="1"/>
    </xf>
    <xf numFmtId="0" fontId="36" fillId="18" borderId="13" xfId="0" applyFont="1" applyFill="1" applyBorder="1" applyAlignment="1">
      <alignment horizontal="left" vertical="center" wrapText="1"/>
    </xf>
    <xf numFmtId="0" fontId="38" fillId="21" borderId="15" xfId="0" applyFont="1" applyFill="1" applyBorder="1" applyAlignment="1">
      <alignment horizontal="left" vertical="center"/>
    </xf>
    <xf numFmtId="0" fontId="39" fillId="0" borderId="15" xfId="0" applyFont="1" applyBorder="1" applyAlignment="1">
      <alignment horizontal="left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right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wrapText="1"/>
    </xf>
    <xf numFmtId="164" fontId="28" fillId="21" borderId="14" xfId="645" applyNumberFormat="1" applyFont="1" applyFill="1" applyBorder="1" applyAlignment="1">
      <alignment horizontal="center" vertical="center"/>
    </xf>
    <xf numFmtId="6" fontId="39" fillId="0" borderId="15" xfId="0" applyNumberFormat="1" applyFont="1" applyBorder="1" applyAlignment="1">
      <alignment horizontal="left"/>
    </xf>
    <xf numFmtId="164" fontId="29" fillId="0" borderId="12" xfId="645" applyNumberFormat="1" applyFont="1" applyFill="1" applyBorder="1" applyAlignment="1">
      <alignment horizontal="center"/>
    </xf>
    <xf numFmtId="164" fontId="30" fillId="21" borderId="11" xfId="645" applyNumberFormat="1" applyFont="1" applyFill="1" applyBorder="1" applyAlignment="1">
      <alignment horizontal="center"/>
    </xf>
    <xf numFmtId="6" fontId="39" fillId="0" borderId="15" xfId="0" applyNumberFormat="1" applyFont="1" applyBorder="1" applyAlignment="1">
      <alignment horizontal="left" wrapText="1"/>
    </xf>
    <xf numFmtId="0" fontId="36" fillId="18" borderId="10" xfId="0" applyFont="1" applyFill="1" applyBorder="1" applyAlignment="1">
      <alignment vertical="center"/>
    </xf>
    <xf numFmtId="0" fontId="36" fillId="21" borderId="10" xfId="0" applyFont="1" applyFill="1" applyBorder="1" applyAlignment="1">
      <alignment horizontal="left" vertical="center"/>
    </xf>
    <xf numFmtId="0" fontId="28" fillId="20" borderId="14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41" fillId="0" borderId="0" xfId="0" applyFont="1" applyAlignment="1">
      <alignment vertical="top"/>
    </xf>
    <xf numFmtId="0" fontId="39" fillId="0" borderId="0" xfId="0" applyFont="1"/>
    <xf numFmtId="6" fontId="29" fillId="0" borderId="15" xfId="0" applyNumberFormat="1" applyFont="1" applyBorder="1" applyAlignment="1">
      <alignment horizontal="left" wrapText="1"/>
    </xf>
    <xf numFmtId="164" fontId="29" fillId="0" borderId="12" xfId="645" applyNumberFormat="1" applyFont="1" applyFill="1" applyBorder="1" applyAlignment="1">
      <alignment horizontal="center" vertical="center"/>
    </xf>
    <xf numFmtId="0" fontId="29" fillId="0" borderId="15" xfId="0" applyFont="1" applyBorder="1" applyAlignment="1">
      <alignment horizontal="left" wrapText="1"/>
    </xf>
    <xf numFmtId="165" fontId="28" fillId="20" borderId="10" xfId="687" applyNumberFormat="1" applyFont="1" applyFill="1" applyBorder="1" applyAlignment="1">
      <alignment horizontal="center" vertical="center" wrapText="1"/>
    </xf>
    <xf numFmtId="165" fontId="28" fillId="20" borderId="14" xfId="687" applyNumberFormat="1" applyFont="1" applyFill="1" applyBorder="1" applyAlignment="1">
      <alignment horizontal="center" vertical="center" wrapText="1"/>
    </xf>
    <xf numFmtId="164" fontId="30" fillId="21" borderId="12" xfId="645" applyNumberFormat="1" applyFont="1" applyFill="1" applyBorder="1" applyAlignment="1">
      <alignment horizontal="center"/>
    </xf>
    <xf numFmtId="164" fontId="30" fillId="21" borderId="15" xfId="645" applyNumberFormat="1" applyFont="1" applyFill="1" applyBorder="1" applyAlignment="1">
      <alignment horizontal="center"/>
    </xf>
    <xf numFmtId="164" fontId="29" fillId="0" borderId="15" xfId="645" applyNumberFormat="1" applyFont="1" applyFill="1" applyBorder="1" applyAlignment="1">
      <alignment horizontal="center"/>
    </xf>
    <xf numFmtId="164" fontId="29" fillId="0" borderId="15" xfId="645" applyNumberFormat="1" applyFont="1" applyFill="1" applyBorder="1" applyAlignment="1">
      <alignment horizontal="right" vertical="center"/>
    </xf>
    <xf numFmtId="164" fontId="29" fillId="0" borderId="15" xfId="645" applyNumberFormat="1" applyFont="1" applyFill="1" applyBorder="1" applyAlignment="1">
      <alignment horizontal="center" vertical="top"/>
    </xf>
    <xf numFmtId="164" fontId="29" fillId="0" borderId="15" xfId="645" applyNumberFormat="1" applyFont="1" applyFill="1" applyBorder="1" applyAlignment="1">
      <alignment horizontal="center" vertical="center"/>
    </xf>
    <xf numFmtId="164" fontId="28" fillId="18" borderId="10" xfId="645" applyNumberFormat="1" applyFont="1" applyFill="1" applyBorder="1" applyAlignment="1">
      <alignment horizontal="center" vertical="center"/>
    </xf>
    <xf numFmtId="164" fontId="30" fillId="0" borderId="12" xfId="645" applyNumberFormat="1" applyFont="1" applyFill="1" applyBorder="1" applyAlignment="1">
      <alignment horizontal="center"/>
    </xf>
    <xf numFmtId="6" fontId="39" fillId="0" borderId="15" xfId="0" applyNumberFormat="1" applyFont="1" applyBorder="1" applyAlignment="1">
      <alignment vertical="center" wrapText="1"/>
    </xf>
    <xf numFmtId="2" fontId="29" fillId="0" borderId="15" xfId="0" applyNumberFormat="1" applyFont="1" applyBorder="1" applyAlignment="1">
      <alignment horizontal="left" wrapText="1"/>
    </xf>
    <xf numFmtId="0" fontId="34" fillId="0" borderId="0" xfId="0" applyFont="1" applyAlignment="1">
      <alignment horizontal="right"/>
    </xf>
    <xf numFmtId="3" fontId="39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6" fontId="39" fillId="0" borderId="15" xfId="0" applyNumberFormat="1" applyFont="1" applyBorder="1" applyAlignment="1">
      <alignment horizontal="left" vertical="top"/>
    </xf>
    <xf numFmtId="0" fontId="34" fillId="0" borderId="0" xfId="0" applyFont="1"/>
    <xf numFmtId="164" fontId="30" fillId="21" borderId="15" xfId="645" applyNumberFormat="1" applyFont="1" applyFill="1" applyBorder="1" applyAlignment="1">
      <alignment horizontal="center" vertical="center"/>
    </xf>
    <xf numFmtId="164" fontId="30" fillId="18" borderId="14" xfId="645" applyNumberFormat="1" applyFont="1" applyFill="1" applyBorder="1" applyAlignment="1">
      <alignment horizontal="center" vertical="center"/>
    </xf>
    <xf numFmtId="164" fontId="30" fillId="21" borderId="12" xfId="0" applyNumberFormat="1" applyFont="1" applyFill="1" applyBorder="1" applyAlignment="1">
      <alignment horizontal="left" vertical="center" wrapText="1"/>
    </xf>
    <xf numFmtId="164" fontId="30" fillId="18" borderId="10" xfId="645" applyNumberFormat="1" applyFont="1" applyFill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right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66" fontId="33" fillId="0" borderId="0" xfId="0" applyNumberFormat="1" applyFont="1" applyAlignment="1">
      <alignment horizontal="left" vertical="center"/>
    </xf>
    <xf numFmtId="166" fontId="41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164" fontId="30" fillId="21" borderId="12" xfId="645" applyNumberFormat="1" applyFont="1" applyFill="1" applyBorder="1" applyAlignment="1">
      <alignment horizontal="center" vertical="center"/>
    </xf>
    <xf numFmtId="164" fontId="29" fillId="21" borderId="15" xfId="645" applyNumberFormat="1" applyFont="1" applyFill="1" applyBorder="1" applyAlignment="1">
      <alignment horizontal="center" vertical="center"/>
    </xf>
    <xf numFmtId="166" fontId="41" fillId="0" borderId="0" xfId="0" applyNumberFormat="1" applyFont="1" applyAlignment="1">
      <alignment horizontal="left"/>
    </xf>
    <xf numFmtId="0" fontId="36" fillId="20" borderId="14" xfId="0" applyFont="1" applyFill="1" applyBorder="1" applyAlignment="1">
      <alignment horizontal="center" vertical="center" wrapText="1"/>
    </xf>
    <xf numFmtId="6" fontId="42" fillId="0" borderId="15" xfId="0" applyNumberFormat="1" applyFont="1" applyBorder="1" applyAlignment="1">
      <alignment horizontal="left" wrapText="1"/>
    </xf>
    <xf numFmtId="164" fontId="42" fillId="0" borderId="12" xfId="645" applyNumberFormat="1" applyFont="1" applyFill="1" applyBorder="1" applyAlignment="1">
      <alignment horizontal="right" vertical="center"/>
    </xf>
    <xf numFmtId="166" fontId="43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</cellXfs>
  <cellStyles count="715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_TartalékKötvényLekötésekEgyebek2014" xfId="9" xr:uid="{00000000-0005-0000-0000-000008000000}"/>
    <cellStyle name="_0434BESZ_TartalékKötvényLekötésekEgyebek2014" xfId="10" xr:uid="{00000000-0005-0000-0000-000009000000}"/>
    <cellStyle name="_04FELBEV" xfId="11" xr:uid="{00000000-0005-0000-0000-00000A000000}"/>
    <cellStyle name="_04FELBEV_1" xfId="12" xr:uid="{00000000-0005-0000-0000-00000B000000}"/>
    <cellStyle name="_04FELBEV_1 2" xfId="13" xr:uid="{00000000-0005-0000-0000-00000C000000}"/>
    <cellStyle name="_04FELBEV_1 3" xfId="14" xr:uid="{00000000-0005-0000-0000-00000D000000}"/>
    <cellStyle name="_04FELBEV_1 3 2" xfId="15" xr:uid="{00000000-0005-0000-0000-00000E000000}"/>
    <cellStyle name="_04FELBEV_1 4" xfId="16" xr:uid="{00000000-0005-0000-0000-00000F000000}"/>
    <cellStyle name="_04FELBEV_1 5" xfId="17" xr:uid="{00000000-0005-0000-0000-000010000000}"/>
    <cellStyle name="_04FELBEV_1 5 2" xfId="18" xr:uid="{00000000-0005-0000-0000-000011000000}"/>
    <cellStyle name="_04FELBEV_1_TartalékKötvényLekötésekEgyebek2014" xfId="19" xr:uid="{00000000-0005-0000-0000-000012000000}"/>
    <cellStyle name="_04FELBEV_2" xfId="20" xr:uid="{00000000-0005-0000-0000-000013000000}"/>
    <cellStyle name="_04FELBEV_2_PH KVI 2014 KV 2014 02 20 elfogadott TEST2" xfId="21" xr:uid="{00000000-0005-0000-0000-000014000000}"/>
    <cellStyle name="_04FELBEV_2_TartalékKötvényLekötésekEgyebek2014" xfId="22" xr:uid="{00000000-0005-0000-0000-000015000000}"/>
    <cellStyle name="_04FELBEV_TartalékKötvényLekötésekEgyebek2014" xfId="23" xr:uid="{00000000-0005-0000-0000-000016000000}"/>
    <cellStyle name="_05FELBE" xfId="24" xr:uid="{00000000-0005-0000-0000-000017000000}"/>
    <cellStyle name="_05FELBE_1" xfId="25" xr:uid="{00000000-0005-0000-0000-000018000000}"/>
    <cellStyle name="_05FELBE_1 2" xfId="26" xr:uid="{00000000-0005-0000-0000-000019000000}"/>
    <cellStyle name="_05FELBE_1 3" xfId="27" xr:uid="{00000000-0005-0000-0000-00001A000000}"/>
    <cellStyle name="_05FELBE_1 3 2" xfId="28" xr:uid="{00000000-0005-0000-0000-00001B000000}"/>
    <cellStyle name="_05FELBE_1 4" xfId="29" xr:uid="{00000000-0005-0000-0000-00001C000000}"/>
    <cellStyle name="_05FELBE_1 5" xfId="30" xr:uid="{00000000-0005-0000-0000-00001D000000}"/>
    <cellStyle name="_05FELBE_1 5 2" xfId="31" xr:uid="{00000000-0005-0000-0000-00001E000000}"/>
    <cellStyle name="_05FELBE_1_TartalékKötvényLekötésekEgyebek2014" xfId="32" xr:uid="{00000000-0005-0000-0000-00001F000000}"/>
    <cellStyle name="_05FELBE_PH KVI 2014 KV 2014 02 20 elfogadott TEST2" xfId="33" xr:uid="{00000000-0005-0000-0000-000020000000}"/>
    <cellStyle name="_05FELBE_TartalékKötvényLekötésekEgyebek2014" xfId="34" xr:uid="{00000000-0005-0000-0000-000021000000}"/>
    <cellStyle name="_06FELBE" xfId="35" xr:uid="{00000000-0005-0000-0000-000022000000}"/>
    <cellStyle name="_06FELBE_1" xfId="36" xr:uid="{00000000-0005-0000-0000-000023000000}"/>
    <cellStyle name="_06FELBE_1_TartalékKötvényLekötésekEgyebek2014" xfId="37" xr:uid="{00000000-0005-0000-0000-000024000000}"/>
    <cellStyle name="_06FELBE_TartalékKötvényLekötésekEgyebek2014" xfId="38" xr:uid="{00000000-0005-0000-0000-000025000000}"/>
    <cellStyle name="_06FELBEküld" xfId="39" xr:uid="{00000000-0005-0000-0000-000026000000}"/>
    <cellStyle name="_06FELBEküld_1" xfId="40" xr:uid="{00000000-0005-0000-0000-000027000000}"/>
    <cellStyle name="_06FELBEküld_1_TartalékKötvényLekötésekEgyebek2014" xfId="41" xr:uid="{00000000-0005-0000-0000-000028000000}"/>
    <cellStyle name="_06FELBEküld_PH KVI 2014 KV 2014 02 20 elfogadott TEST2" xfId="42" xr:uid="{00000000-0005-0000-0000-000029000000}"/>
    <cellStyle name="_06FELBEküld_TartalékKötvényLekötésekEgyebek2014" xfId="43" xr:uid="{00000000-0005-0000-0000-00002A000000}"/>
    <cellStyle name="_07háromnegyedBesz" xfId="44" xr:uid="{00000000-0005-0000-0000-00002B000000}"/>
    <cellStyle name="_07háromnegyedBesz 2" xfId="45" xr:uid="{00000000-0005-0000-0000-00002C000000}"/>
    <cellStyle name="_07háromnegyedBesz 3" xfId="46" xr:uid="{00000000-0005-0000-0000-00002D000000}"/>
    <cellStyle name="_07háromnegyedBesz 3 2" xfId="47" xr:uid="{00000000-0005-0000-0000-00002E000000}"/>
    <cellStyle name="_07háromnegyedBesz 4" xfId="48" xr:uid="{00000000-0005-0000-0000-00002F000000}"/>
    <cellStyle name="_07háromnegyedBesz 5" xfId="49" xr:uid="{00000000-0005-0000-0000-000030000000}"/>
    <cellStyle name="_07háromnegyedBesz 5 2" xfId="50" xr:uid="{00000000-0005-0000-0000-000031000000}"/>
    <cellStyle name="_07háromnegyedBesz_1" xfId="51" xr:uid="{00000000-0005-0000-0000-000032000000}"/>
    <cellStyle name="_07háromnegyedBesz_1_TartalékKötvényLekötésekEgyebek2014" xfId="52" xr:uid="{00000000-0005-0000-0000-000033000000}"/>
    <cellStyle name="_07háromnegyedBesz_TartalékKötvényLekötésekEgyebek2014" xfId="53" xr:uid="{00000000-0005-0000-0000-000034000000}"/>
    <cellStyle name="_08FELBE" xfId="54" xr:uid="{00000000-0005-0000-0000-000035000000}"/>
    <cellStyle name="_08FELBE 2" xfId="55" xr:uid="{00000000-0005-0000-0000-000036000000}"/>
    <cellStyle name="_08FELBE 3" xfId="56" xr:uid="{00000000-0005-0000-0000-000037000000}"/>
    <cellStyle name="_08FELBE 3 2" xfId="57" xr:uid="{00000000-0005-0000-0000-000038000000}"/>
    <cellStyle name="_08FELBE 4" xfId="58" xr:uid="{00000000-0005-0000-0000-000039000000}"/>
    <cellStyle name="_08FELBE 5" xfId="59" xr:uid="{00000000-0005-0000-0000-00003A000000}"/>
    <cellStyle name="_08FELBE 5 2" xfId="60" xr:uid="{00000000-0005-0000-0000-00003B000000}"/>
    <cellStyle name="_08FELBE_1" xfId="61" xr:uid="{00000000-0005-0000-0000-00003C000000}"/>
    <cellStyle name="_08FELBE_1_TartalékKötvényLekötésekEgyebek2014" xfId="62" xr:uid="{00000000-0005-0000-0000-00003D000000}"/>
    <cellStyle name="_08FELBE_TartalékKötvényLekötésekEgyebek2014" xfId="63" xr:uid="{00000000-0005-0000-0000-00003E000000}"/>
    <cellStyle name="_09FELBE" xfId="64" xr:uid="{00000000-0005-0000-0000-00003F000000}"/>
    <cellStyle name="_09FELBE_1" xfId="65" xr:uid="{00000000-0005-0000-0000-000040000000}"/>
    <cellStyle name="_09FELBE_1_TartalékKötvényLekötésekEgyebek2014" xfId="66" xr:uid="{00000000-0005-0000-0000-000041000000}"/>
    <cellStyle name="_09FELBE_TartalékKötvényLekötésekEgyebek2014" xfId="67" xr:uid="{00000000-0005-0000-0000-000042000000}"/>
    <cellStyle name="_09FELBEküld" xfId="68" xr:uid="{00000000-0005-0000-0000-000043000000}"/>
    <cellStyle name="_09FELBEküld_1" xfId="69" xr:uid="{00000000-0005-0000-0000-000044000000}"/>
    <cellStyle name="_09FELBEküld_1_TartalékKötvényLekötésekEgyebek2014" xfId="70" xr:uid="{00000000-0005-0000-0000-000045000000}"/>
    <cellStyle name="_09FELBEküld_TartalékKötvényLekötésekEgyebek2014" xfId="71" xr:uid="{00000000-0005-0000-0000-000046000000}"/>
    <cellStyle name="_09FELBEotthoni" xfId="72" xr:uid="{00000000-0005-0000-0000-000047000000}"/>
    <cellStyle name="_09FELBEotthoni_1" xfId="73" xr:uid="{00000000-0005-0000-0000-000048000000}"/>
    <cellStyle name="_09FELBEotthoni_1_TartalékKötvényLekötésekEgyebek2014" xfId="74" xr:uid="{00000000-0005-0000-0000-000049000000}"/>
    <cellStyle name="_09FELBEotthoni_2" xfId="75" xr:uid="{00000000-0005-0000-0000-00004A000000}"/>
    <cellStyle name="_09FELBEotthoni_2_TartalékKötvényLekötésekEgyebek2014" xfId="76" xr:uid="{00000000-0005-0000-0000-00004B000000}"/>
    <cellStyle name="_09FELBEotthoni_TartalékKötvényLekötésekEgyebek2014" xfId="77" xr:uid="{00000000-0005-0000-0000-00004C000000}"/>
    <cellStyle name="_09háromnegyedBESZ" xfId="78" xr:uid="{00000000-0005-0000-0000-00004D000000}"/>
    <cellStyle name="_09háromnegyedBESZ_1" xfId="79" xr:uid="{00000000-0005-0000-0000-00004E000000}"/>
    <cellStyle name="_09háromnegyedBESZ_1_TartalékKötvényLekötésekEgyebek2014" xfId="80" xr:uid="{00000000-0005-0000-0000-00004F000000}"/>
    <cellStyle name="_09háromnegyedBESZ_TartalékKötvényLekötésekEgyebek2014" xfId="81" xr:uid="{00000000-0005-0000-0000-000050000000}"/>
    <cellStyle name="_2006.évi első rendelet-módosítás" xfId="82" xr:uid="{00000000-0005-0000-0000-000051000000}"/>
    <cellStyle name="_2006.évi első rendelet-módosítás_1" xfId="83" xr:uid="{00000000-0005-0000-0000-000052000000}"/>
    <cellStyle name="_2006.évi első rendelet-módosítás_1_TartalékKötvényLekötésekEgyebek2014" xfId="84" xr:uid="{00000000-0005-0000-0000-000053000000}"/>
    <cellStyle name="_2006.évi első rendelet-módosítás_2" xfId="85" xr:uid="{00000000-0005-0000-0000-000054000000}"/>
    <cellStyle name="_2006.évi első rendelet-módosítás_2_TartalékKötvényLekötésekEgyebek2014" xfId="86" xr:uid="{00000000-0005-0000-0000-000055000000}"/>
    <cellStyle name="_2006.évi első rendelet-módosítás_3" xfId="87" xr:uid="{00000000-0005-0000-0000-000056000000}"/>
    <cellStyle name="_2006.évi első rendelet-módosítás_3_TartalékKötvényLekötésekEgyebek2014" xfId="88" xr:uid="{00000000-0005-0000-0000-000057000000}"/>
    <cellStyle name="_2006.évi első rendelet-módosítás_4" xfId="89" xr:uid="{00000000-0005-0000-0000-000058000000}"/>
    <cellStyle name="_2006.évi első rendelet-módosítás_4_TartalékKötvényLekötésekEgyebek2014" xfId="90" xr:uid="{00000000-0005-0000-0000-000059000000}"/>
    <cellStyle name="_2006.évi első rendelet-módosítás_TartalékKötvényLekötésekEgyebek2014" xfId="91" xr:uid="{00000000-0005-0000-0000-00005A000000}"/>
    <cellStyle name="_2006.évi hatodik rendelet-módosítás" xfId="92" xr:uid="{00000000-0005-0000-0000-00005B000000}"/>
    <cellStyle name="_2006.évi hatodik rendelet-módosítás_1" xfId="93" xr:uid="{00000000-0005-0000-0000-00005C000000}"/>
    <cellStyle name="_2006.évi hatodik rendelet-módosítás_1_TartalékKötvényLekötésekEgyebek2014" xfId="94" xr:uid="{00000000-0005-0000-0000-00005D000000}"/>
    <cellStyle name="_2006.évi hatodik rendelet-módosítás_2" xfId="95" xr:uid="{00000000-0005-0000-0000-00005E000000}"/>
    <cellStyle name="_2006.évi hatodik rendelet-módosítás_2_TartalékKötvényLekötésekEgyebek2014" xfId="96" xr:uid="{00000000-0005-0000-0000-00005F000000}"/>
    <cellStyle name="_2006.évi hatodik rendelet-módosítás_3" xfId="97" xr:uid="{00000000-0005-0000-0000-000060000000}"/>
    <cellStyle name="_2006.évi hatodik rendelet-módosítás_3_TartalékKötvényLekötésekEgyebek2014" xfId="98" xr:uid="{00000000-0005-0000-0000-000061000000}"/>
    <cellStyle name="_2006.évi hatodik rendelet-módosítás_4" xfId="99" xr:uid="{00000000-0005-0000-0000-000062000000}"/>
    <cellStyle name="_2006.évi hatodik rendelet-módosítás_4_TartalékKötvényLekötésekEgyebek2014" xfId="100" xr:uid="{00000000-0005-0000-0000-000063000000}"/>
    <cellStyle name="_2006.évi hatodik rendelet-módosítás_TartalékKötvényLekötésekEgyebek2014" xfId="101" xr:uid="{00000000-0005-0000-0000-000064000000}"/>
    <cellStyle name="_2006.évi második rendelet-módosítás" xfId="102" xr:uid="{00000000-0005-0000-0000-000065000000}"/>
    <cellStyle name="_2006.évi második rendelet-módosítás_1" xfId="103" xr:uid="{00000000-0005-0000-0000-000066000000}"/>
    <cellStyle name="_2006.évi második rendelet-módosítás_1_TartalékKötvényLekötésekEgyebek2014" xfId="104" xr:uid="{00000000-0005-0000-0000-000067000000}"/>
    <cellStyle name="_2006.évi második rendelet-módosítás_2" xfId="105" xr:uid="{00000000-0005-0000-0000-000068000000}"/>
    <cellStyle name="_2006.évi második rendelet-módosítás_2_TartalékKötvényLekötésekEgyebek2014" xfId="106" xr:uid="{00000000-0005-0000-0000-000069000000}"/>
    <cellStyle name="_2006.évi második rendelet-módosítás_3" xfId="107" xr:uid="{00000000-0005-0000-0000-00006A000000}"/>
    <cellStyle name="_2006.évi második rendelet-módosítás_3_TartalékKötvényLekötésekEgyebek2014" xfId="108" xr:uid="{00000000-0005-0000-0000-00006B000000}"/>
    <cellStyle name="_2006.évi második rendelet-módosítás_TartalékKötvényLekötésekEgyebek2014" xfId="109" xr:uid="{00000000-0005-0000-0000-00006C000000}"/>
    <cellStyle name="_2006.évi ötödik rendelet-módosítás" xfId="110" xr:uid="{00000000-0005-0000-0000-00006D000000}"/>
    <cellStyle name="_2006.évi ötödik rendelet-módosítás_1" xfId="111" xr:uid="{00000000-0005-0000-0000-00006E000000}"/>
    <cellStyle name="_2006.évi ötödik rendelet-módosítás_1_TartalékKötvényLekötésekEgyebek2014" xfId="112" xr:uid="{00000000-0005-0000-0000-00006F000000}"/>
    <cellStyle name="_2006.évi ötödik rendelet-módosítás_2" xfId="113" xr:uid="{00000000-0005-0000-0000-000070000000}"/>
    <cellStyle name="_2006.évi ötödik rendelet-módosítás_2_TartalékKötvényLekötésekEgyebek2014" xfId="114" xr:uid="{00000000-0005-0000-0000-000071000000}"/>
    <cellStyle name="_2006.évi ötödik rendelet-módosítás_3" xfId="115" xr:uid="{00000000-0005-0000-0000-000072000000}"/>
    <cellStyle name="_2006.évi ötödik rendelet-módosítás_3_TartalékKötvényLekötésekEgyebek2014" xfId="116" xr:uid="{00000000-0005-0000-0000-000073000000}"/>
    <cellStyle name="_2006.évi ötödik rendelet-módosítás_TartalékKötvényLekötésekEgyebek2014" xfId="117" xr:uid="{00000000-0005-0000-0000-000074000000}"/>
    <cellStyle name="_2006KVI0307" xfId="118" xr:uid="{00000000-0005-0000-0000-000075000000}"/>
    <cellStyle name="_2006KVI0307_PH KVI 2014 KV 2014 02 20 elfogadott TEST2" xfId="119" xr:uid="{00000000-0005-0000-0000-000076000000}"/>
    <cellStyle name="_2006KVI0307_TartalékKötvényLekötésekEgyebek2014" xfId="120" xr:uid="{00000000-0005-0000-0000-000077000000}"/>
    <cellStyle name="_2006KVI0307alapokÚJ" xfId="121" xr:uid="{00000000-0005-0000-0000-000078000000}"/>
    <cellStyle name="_2006KVI0307alapokÚJ 2" xfId="122" xr:uid="{00000000-0005-0000-0000-000079000000}"/>
    <cellStyle name="_2006KVI0307alapokÚJ_ÖNK FORRÁS JELENLEGI 2013 02 11" xfId="123" xr:uid="{00000000-0005-0000-0000-00007A000000}"/>
    <cellStyle name="_2006KVI0307alapokÚJ_ÖNK FORRÁS JELENLEGI 2013 02 11_PH KVI 2014 KV 2014 02 20 elfogadott TEST2" xfId="124" xr:uid="{00000000-0005-0000-0000-00007B000000}"/>
    <cellStyle name="_2006KVI0307alapokÚJ_TartalékKötvényLekötésekEgyebek2014" xfId="125" xr:uid="{00000000-0005-0000-0000-00007C000000}"/>
    <cellStyle name="_2007.évi második rendelet-módosítás" xfId="126" xr:uid="{00000000-0005-0000-0000-00007D000000}"/>
    <cellStyle name="_2007.évi második rendelet-módosítás_1" xfId="127" xr:uid="{00000000-0005-0000-0000-00007E000000}"/>
    <cellStyle name="_2007.évi második rendelet-módosítás_1_TartalékKötvényLekötésekEgyebek2014" xfId="128" xr:uid="{00000000-0005-0000-0000-00007F000000}"/>
    <cellStyle name="_2007.évi második rendelet-módosítás_2" xfId="129" xr:uid="{00000000-0005-0000-0000-000080000000}"/>
    <cellStyle name="_2007.évi második rendelet-módosítás_2_TartalékKötvényLekötésekEgyebek2014" xfId="130" xr:uid="{00000000-0005-0000-0000-000081000000}"/>
    <cellStyle name="_2007.évi második rendelet-módosítás_3" xfId="131" xr:uid="{00000000-0005-0000-0000-000082000000}"/>
    <cellStyle name="_2007.évi második rendelet-módosítás_3_TartalékKötvényLekötésekEgyebek2014" xfId="132" xr:uid="{00000000-0005-0000-0000-000083000000}"/>
    <cellStyle name="_2007.évi második rendelet-módosítás_TartalékKötvényLekötésekEgyebek2014" xfId="133" xr:uid="{00000000-0005-0000-0000-000084000000}"/>
    <cellStyle name="_2007.évi negyedik rendelet-módosítás" xfId="134" xr:uid="{00000000-0005-0000-0000-000085000000}"/>
    <cellStyle name="_2007.évi negyedik rendelet-módosítás_1" xfId="135" xr:uid="{00000000-0005-0000-0000-000086000000}"/>
    <cellStyle name="_2007.évi negyedik rendelet-módosítás_1_TartalékKötvényLekötésekEgyebek2014" xfId="136" xr:uid="{00000000-0005-0000-0000-000087000000}"/>
    <cellStyle name="_2007.évi negyedik rendelet-módosítás_2" xfId="137" xr:uid="{00000000-0005-0000-0000-000088000000}"/>
    <cellStyle name="_2007.évi negyedik rendelet-módosítás_2_TartalékKötvényLekötésekEgyebek2014" xfId="138" xr:uid="{00000000-0005-0000-0000-000089000000}"/>
    <cellStyle name="_2007.évi negyedik rendelet-módosítás_3" xfId="139" xr:uid="{00000000-0005-0000-0000-00008A000000}"/>
    <cellStyle name="_2007.évi negyedik rendelet-módosítás_3_TartalékKötvényLekötésekEgyebek2014" xfId="140" xr:uid="{00000000-0005-0000-0000-00008B000000}"/>
    <cellStyle name="_2007.évi negyedik rendelet-módosítás_TartalékKötvényLekötésekEgyebek2014" xfId="141" xr:uid="{00000000-0005-0000-0000-00008C000000}"/>
    <cellStyle name="_2007.évi ötödik rendelet-módosítás" xfId="142" xr:uid="{00000000-0005-0000-0000-00008D000000}"/>
    <cellStyle name="_2007.évi ötödik rendelet-módosítás_1" xfId="143" xr:uid="{00000000-0005-0000-0000-00008E000000}"/>
    <cellStyle name="_2007.évi ötödik rendelet-módosítás_1_TartalékKötvényLekötésekEgyebek2014" xfId="144" xr:uid="{00000000-0005-0000-0000-00008F000000}"/>
    <cellStyle name="_2007.évi ötödik rendelet-módosítás_2" xfId="145" xr:uid="{00000000-0005-0000-0000-000090000000}"/>
    <cellStyle name="_2007.évi ötödik rendelet-módosítás_2_TartalékKötvényLekötésekEgyebek2014" xfId="146" xr:uid="{00000000-0005-0000-0000-000091000000}"/>
    <cellStyle name="_2007.évi ötödik rendelet-módosítás_3" xfId="147" xr:uid="{00000000-0005-0000-0000-000092000000}"/>
    <cellStyle name="_2007.évi ötödik rendelet-módosítás_3_TartalékKötvényLekötésekEgyebek2014" xfId="148" xr:uid="{00000000-0005-0000-0000-000093000000}"/>
    <cellStyle name="_2007.évi ötödik rendelet-módosítás_TartalékKötvényLekötésekEgyebek2014" xfId="149" xr:uid="{00000000-0005-0000-0000-000094000000}"/>
    <cellStyle name="_2007KVI2" xfId="150" xr:uid="{00000000-0005-0000-0000-000095000000}"/>
    <cellStyle name="_2007KVI2_TartalékKötvényLekötésekEgyebek2014" xfId="151" xr:uid="{00000000-0005-0000-0000-000096000000}"/>
    <cellStyle name="_2007KVIvégleges20070306alapok" xfId="152" xr:uid="{00000000-0005-0000-0000-000097000000}"/>
    <cellStyle name="_2007KVIvégleges20070306alapok_ÖNK FORRÁS JELENLEGI 2013 02 11" xfId="153" xr:uid="{00000000-0005-0000-0000-000098000000}"/>
    <cellStyle name="_2007KVIvégleges20070306alapok_ÖNK FORRÁS JELENLEGI 2013 02 11_PH KVI 2014 KV 2014 02 20 elfogadott TEST2" xfId="154" xr:uid="{00000000-0005-0000-0000-000099000000}"/>
    <cellStyle name="_2007KVIvégleges20070306alapok_TartalékKötvényLekötésekEgyebek2014" xfId="155" xr:uid="{00000000-0005-0000-0000-00009A000000}"/>
    <cellStyle name="_2008.évi első rendelet-módosítás" xfId="156" xr:uid="{00000000-0005-0000-0000-00009B000000}"/>
    <cellStyle name="_2008.évi első rendelet-módosítás_1" xfId="157" xr:uid="{00000000-0005-0000-0000-00009C000000}"/>
    <cellStyle name="_2008.évi első rendelet-módosítás_1_TartalékKötvényLekötésekEgyebek2014" xfId="158" xr:uid="{00000000-0005-0000-0000-00009D000000}"/>
    <cellStyle name="_2008.évi első rendelet-módosítás_2" xfId="159" xr:uid="{00000000-0005-0000-0000-00009E000000}"/>
    <cellStyle name="_2008.évi első rendelet-módosítás_2_TartalékKötvényLekötésekEgyebek2014" xfId="160" xr:uid="{00000000-0005-0000-0000-00009F000000}"/>
    <cellStyle name="_2008.évi első rendelet-módosítás_3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TartalékKötvényLekötésekEgyebek2014" xfId="163" xr:uid="{00000000-0005-0000-0000-0000A2000000}"/>
    <cellStyle name="_2008.évi első rendelet-módosításküld" xfId="164" xr:uid="{00000000-0005-0000-0000-0000A3000000}"/>
    <cellStyle name="_2008.évi első rendelet-módosításküld_1" xfId="165" xr:uid="{00000000-0005-0000-0000-0000A4000000}"/>
    <cellStyle name="_2008.évi első rendelet-módosításküld_1_TartalékKötvényLekötésekEgyebek2014" xfId="166" xr:uid="{00000000-0005-0000-0000-0000A5000000}"/>
    <cellStyle name="_2008.évi első rendelet-módosításküld_2" xfId="167" xr:uid="{00000000-0005-0000-0000-0000A6000000}"/>
    <cellStyle name="_2008.évi első rendelet-módosításküld_2_TartalékKötvényLekötésekEgyebek2014" xfId="168" xr:uid="{00000000-0005-0000-0000-0000A7000000}"/>
    <cellStyle name="_2008.évi első rendelet-módosításküld_3" xfId="169" xr:uid="{00000000-0005-0000-0000-0000A8000000}"/>
    <cellStyle name="_2008.évi első rendelet-módosításküld_3_TartalékKötvényLekötésekEgyebek2014" xfId="170" xr:uid="{00000000-0005-0000-0000-0000A9000000}"/>
    <cellStyle name="_2008.évi első rendelet-módosításküld_TartalékKötvényLekötésekEgyebek2014" xfId="171" xr:uid="{00000000-0005-0000-0000-0000AA000000}"/>
    <cellStyle name="_2008.évi harmadik rendelet-módosítás intézményi" xfId="172" xr:uid="{00000000-0005-0000-0000-0000AB000000}"/>
    <cellStyle name="_2008.évi harmadik rendelet-módosítás intézményi_1" xfId="173" xr:uid="{00000000-0005-0000-0000-0000AC000000}"/>
    <cellStyle name="_2008.évi harmadik rendelet-módosítás intézményi_1_TartalékKötvényLekötésekEgyebek2014" xfId="174" xr:uid="{00000000-0005-0000-0000-0000AD000000}"/>
    <cellStyle name="_2008.évi harmadik rendelet-módosítás intézményi_2" xfId="175" xr:uid="{00000000-0005-0000-0000-0000AE000000}"/>
    <cellStyle name="_2008.évi harmadik rendelet-módosítás intézményi_2_TartalékKötvényLekötésekEgyebek2014" xfId="176" xr:uid="{00000000-0005-0000-0000-0000AF000000}"/>
    <cellStyle name="_2008.évi harmadik rendelet-módosítás intézményi_3" xfId="177" xr:uid="{00000000-0005-0000-0000-0000B0000000}"/>
    <cellStyle name="_2008.évi harmadik rendelet-módosítás intézményi_3_TartalékKötvényLekötésekEgyebek2014" xfId="178" xr:uid="{00000000-0005-0000-0000-0000B1000000}"/>
    <cellStyle name="_2008.évi harmadik rendelet-módosítás intézményi_4" xfId="179" xr:uid="{00000000-0005-0000-0000-0000B2000000}"/>
    <cellStyle name="_2008.évi harmadik rendelet-módosítás intézményi_4_TartalékKötvényLekötésekEgyebek2014" xfId="180" xr:uid="{00000000-0005-0000-0000-0000B3000000}"/>
    <cellStyle name="_2008.évi harmadik rendelet-módosítás intézményi_TartalékKötvényLekötésekEgyebek2014" xfId="181" xr:uid="{00000000-0005-0000-0000-0000B4000000}"/>
    <cellStyle name="_2008.évi második rendelet-módosítás" xfId="182" xr:uid="{00000000-0005-0000-0000-0000B5000000}"/>
    <cellStyle name="_2008.évi második rendelet-módosítás_1" xfId="183" xr:uid="{00000000-0005-0000-0000-0000B6000000}"/>
    <cellStyle name="_2008.évi második rendelet-módosítás_1_2008beszküldvégleges" xfId="184" xr:uid="{00000000-0005-0000-0000-0000B7000000}"/>
    <cellStyle name="_2008.évi második rendelet-módosítás_1_2008beszküldvégleges_TartalékKötvényLekötésekEgyebek2014" xfId="185" xr:uid="{00000000-0005-0000-0000-0000B8000000}"/>
    <cellStyle name="_2008.évi második rendelet-módosítás_1_2009besz" xfId="186" xr:uid="{00000000-0005-0000-0000-0000B9000000}"/>
    <cellStyle name="_2008.évi második rendelet-módosítás_1_2009besz_TartalékKötvényLekötésekEgyebek2014" xfId="187" xr:uid="{00000000-0005-0000-0000-0000BA000000}"/>
    <cellStyle name="_2008.évi második rendelet-módosítás_1_2010besz" xfId="188" xr:uid="{00000000-0005-0000-0000-0000BB000000}"/>
    <cellStyle name="_2008.évi második rendelet-módosítás_1_2010besz_TartalékKötvényLekötésekEgyebek2014" xfId="189" xr:uid="{00000000-0005-0000-0000-0000BC000000}"/>
    <cellStyle name="_2008.évi második rendelet-módosítás_1_2010FELBEküld" xfId="190" xr:uid="{00000000-0005-0000-0000-0000BD000000}"/>
    <cellStyle name="_2008.évi második rendelet-módosítás_1_2010FELBEküld_TartalékKötvényLekötésekEgyebek2014" xfId="191" xr:uid="{00000000-0005-0000-0000-0000BE000000}"/>
    <cellStyle name="_2008.évi második rendelet-módosítás_1_2011. évi második rendelet-módosítás" xfId="192" xr:uid="{00000000-0005-0000-0000-0000BF000000}"/>
    <cellStyle name="_2008.évi második rendelet-módosítás_1_2011. évi második rendelet-módosítás_TartalékKötvényLekötésekEgyebek2014" xfId="193" xr:uid="{00000000-0005-0000-0000-0000C0000000}"/>
    <cellStyle name="_2008.évi második rendelet-módosítás_1_2011besz" xfId="194" xr:uid="{00000000-0005-0000-0000-0000C1000000}"/>
    <cellStyle name="_2008.évi második rendelet-módosítás_1_2011besz_TartalékKötvényLekötésekEgyebek2014" xfId="195" xr:uid="{00000000-0005-0000-0000-0000C2000000}"/>
    <cellStyle name="_2008.évi második rendelet-módosítás_1_2012KVI változat 20120223" xfId="196" xr:uid="{00000000-0005-0000-0000-0000C3000000}"/>
    <cellStyle name="_2008.évi második rendelet-módosítás_1_2012KVI változat 20120223_TartalékKötvényLekötésekEgyebek2014" xfId="197" xr:uid="{00000000-0005-0000-0000-0000C4000000}"/>
    <cellStyle name="_2008.évi második rendelet-módosítás_1_2012KVI változat 3" xfId="198" xr:uid="{00000000-0005-0000-0000-0000C5000000}"/>
    <cellStyle name="_2008.évi második rendelet-módosítás_1_2012KVI változat 3_TartalékKötvényLekötésekEgyebek2014" xfId="199" xr:uid="{00000000-0005-0000-0000-0000C6000000}"/>
    <cellStyle name="_2008.évi második rendelet-módosítás_1_8. melléklet tartalékok" xfId="200" xr:uid="{00000000-0005-0000-0000-0000C7000000}"/>
    <cellStyle name="_2008.évi második rendelet-módosítás_1_8. melléklet tartalékok_TartalékKötvényLekötésekEgyebek2014" xfId="201" xr:uid="{00000000-0005-0000-0000-0000C8000000}"/>
    <cellStyle name="_2008.évi második rendelet-módosítás_1_adósságszolgálat 2013 05 06" xfId="202" xr:uid="{00000000-0005-0000-0000-0000C9000000}"/>
    <cellStyle name="_2008.évi második rendelet-módosítás_1_adósságszolgálat 2013 05 06_TartalékKötvényLekötésekEgyebek2014" xfId="203" xr:uid="{00000000-0005-0000-0000-0000CA000000}"/>
    <cellStyle name="_2008.évi második rendelet-módosítás_1_adósságszolgálat alakulása" xfId="204" xr:uid="{00000000-0005-0000-0000-0000CB000000}"/>
    <cellStyle name="_2008.évi második rendelet-módosítás_1_adósságszolgálatlegújabb 2013 01 09" xfId="205" xr:uid="{00000000-0005-0000-0000-0000CC000000}"/>
    <cellStyle name="_2008.évi második rendelet-módosítás_1_adósságszolgálatlegújabb 2013 01 09_TartalékKötvényLekötésekEgyebek2014" xfId="206" xr:uid="{00000000-0005-0000-0000-0000CD000000}"/>
    <cellStyle name="_2008.évi második rendelet-módosítás_1_futamidős törlesztés alakulása" xfId="207" xr:uid="{00000000-0005-0000-0000-0000CE000000}"/>
    <cellStyle name="_2008.évi második rendelet-módosítás_1_futamidős törlesztés alakulása_TartalékKötvényLekötésekEgyebek2014" xfId="208" xr:uid="{00000000-0005-0000-0000-0000CF000000}"/>
    <cellStyle name="_2008.évi második rendelet-módosítás_1_kötvénylekötés és kamatbevétel" xfId="209" xr:uid="{00000000-0005-0000-0000-0000D0000000}"/>
    <cellStyle name="_2008.évi második rendelet-módosítás_1_kötvénylekötés és kamatbevétel_TartalékKötvényLekötésekEgyebek2014" xfId="210" xr:uid="{00000000-0005-0000-0000-0000D1000000}"/>
    <cellStyle name="_2008.évi második rendelet-módosítás_1_TaralékKötvényLekötésEgyebek2011" xfId="211" xr:uid="{00000000-0005-0000-0000-0000D2000000}"/>
    <cellStyle name="_2008.évi második rendelet-módosítás_1_TaralékKötvényLekötésEgyebek2011_TartalékKötvényLekötésekEgyebek2014" xfId="212" xr:uid="{00000000-0005-0000-0000-0000D3000000}"/>
    <cellStyle name="_2008.évi második rendelet-módosítás_1_TartalékKötvényLekötésEgyebek2011" xfId="213" xr:uid="{00000000-0005-0000-0000-0000D4000000}"/>
    <cellStyle name="_2008.évi második rendelet-módosítás_1_TartalékKötvényLekötésEgyebek2011_TartalékKötvényLekötésekEgyebek2014" xfId="214" xr:uid="{00000000-0005-0000-0000-0000D5000000}"/>
    <cellStyle name="_2008.évi második rendelet-módosítás_1_TartalékKötvényLekötésekEgyebek2011" xfId="215" xr:uid="{00000000-0005-0000-0000-0000D6000000}"/>
    <cellStyle name="_2008.évi második rendelet-módosítás_1_TartalékKötvényLekötésekEgyebek2011_TartalékKötvényLekötésekEgyebek2014" xfId="216" xr:uid="{00000000-0005-0000-0000-0000D7000000}"/>
    <cellStyle name="_2008.évi második rendelet-módosítás_1_TartalékKötvényLekötésekEgyebek2012" xfId="217" xr:uid="{00000000-0005-0000-0000-0000D8000000}"/>
    <cellStyle name="_2008.évi második rendelet-módosítás_1_TartalékKötvényLekötésekEgyebek2012_TartalékKötvényLekötésekEgyebek2014" xfId="218" xr:uid="{00000000-0005-0000-0000-0000D9000000}"/>
    <cellStyle name="_2008.évi második rendelet-módosítás_1_TartalékKötvényLekötésekEgyebek2013 év végi rendezés" xfId="219" xr:uid="{00000000-0005-0000-0000-0000DA000000}"/>
    <cellStyle name="_2008.évi második rendelet-módosítás_1_TartalékKötvényLekötésekEgyebek2014" xfId="220" xr:uid="{00000000-0005-0000-0000-0000DB000000}"/>
    <cellStyle name="_2008.évi második rendelet-módosítás_2" xfId="221" xr:uid="{00000000-0005-0000-0000-0000DC000000}"/>
    <cellStyle name="_2008.évi második rendelet-módosítás_2_2008beszküldvégleges" xfId="222" xr:uid="{00000000-0005-0000-0000-0000DD000000}"/>
    <cellStyle name="_2008.évi második rendelet-módosítás_2_2008beszküldvégleges_TartalékKötvényLekötésekEgyebek2014" xfId="223" xr:uid="{00000000-0005-0000-0000-0000DE000000}"/>
    <cellStyle name="_2008.évi második rendelet-módosítás_2_2009besz" xfId="224" xr:uid="{00000000-0005-0000-0000-0000DF000000}"/>
    <cellStyle name="_2008.évi második rendelet-módosítás_2_2009besz_TartalékKötvényLekötésekEgyebek2014" xfId="225" xr:uid="{00000000-0005-0000-0000-0000E0000000}"/>
    <cellStyle name="_2008.évi második rendelet-módosítás_2_2010besz" xfId="226" xr:uid="{00000000-0005-0000-0000-0000E1000000}"/>
    <cellStyle name="_2008.évi második rendelet-módosítás_2_2010besz_TartalékKötvényLekötésekEgyebek2014" xfId="227" xr:uid="{00000000-0005-0000-0000-0000E2000000}"/>
    <cellStyle name="_2008.évi második rendelet-módosítás_2_2010FELBEküld" xfId="228" xr:uid="{00000000-0005-0000-0000-0000E3000000}"/>
    <cellStyle name="_2008.évi második rendelet-módosítás_2_2010FELBEküld_TartalékKötvényLekötésekEgyebek2014" xfId="229" xr:uid="{00000000-0005-0000-0000-0000E4000000}"/>
    <cellStyle name="_2008.évi második rendelet-módosítás_2_2011. évi második rendelet-módosítás" xfId="230" xr:uid="{00000000-0005-0000-0000-0000E5000000}"/>
    <cellStyle name="_2008.évi második rendelet-módosítás_2_2011. évi második rendelet-módosítás_TartalékKötvényLekötésekEgyebek2014" xfId="231" xr:uid="{00000000-0005-0000-0000-0000E6000000}"/>
    <cellStyle name="_2008.évi második rendelet-módosítás_2_2011besz" xfId="232" xr:uid="{00000000-0005-0000-0000-0000E7000000}"/>
    <cellStyle name="_2008.évi második rendelet-módosítás_2_2011besz_TartalékKötvényLekötésekEgyebek2014" xfId="233" xr:uid="{00000000-0005-0000-0000-0000E8000000}"/>
    <cellStyle name="_2008.évi második rendelet-módosítás_2_2012KVI változat 20120223" xfId="234" xr:uid="{00000000-0005-0000-0000-0000E9000000}"/>
    <cellStyle name="_2008.évi második rendelet-módosítás_2_2012KVI változat 20120223_TartalékKötvényLekötésekEgyebek2014" xfId="235" xr:uid="{00000000-0005-0000-0000-0000EA000000}"/>
    <cellStyle name="_2008.évi második rendelet-módosítás_2_2012KVI változat 3" xfId="236" xr:uid="{00000000-0005-0000-0000-0000EB000000}"/>
    <cellStyle name="_2008.évi második rendelet-módosítás_2_2012KVI változat 3_TartalékKötvényLekötésekEgyebek2014" xfId="237" xr:uid="{00000000-0005-0000-0000-0000EC000000}"/>
    <cellStyle name="_2008.évi második rendelet-módosítás_2_8. melléklet tartalékok" xfId="238" xr:uid="{00000000-0005-0000-0000-0000ED000000}"/>
    <cellStyle name="_2008.évi második rendelet-módosítás_2_8. melléklet tartalékok_TartalékKötvényLekötésekEgyebek2014" xfId="239" xr:uid="{00000000-0005-0000-0000-0000EE000000}"/>
    <cellStyle name="_2008.évi második rendelet-módosítás_2_adósságszolgálat 2013 05 06" xfId="240" xr:uid="{00000000-0005-0000-0000-0000EF000000}"/>
    <cellStyle name="_2008.évi második rendelet-módosítás_2_adósságszolgálat 2013 05 06_TartalékKötvényLekötésekEgyebek2014" xfId="241" xr:uid="{00000000-0005-0000-0000-0000F0000000}"/>
    <cellStyle name="_2008.évi második rendelet-módosítás_2_adósságszolgálat alakulása" xfId="242" xr:uid="{00000000-0005-0000-0000-0000F1000000}"/>
    <cellStyle name="_2008.évi második rendelet-módosítás_2_adósságszolgálatlegújabb 2013 01 09" xfId="243" xr:uid="{00000000-0005-0000-0000-0000F2000000}"/>
    <cellStyle name="_2008.évi második rendelet-módosítás_2_adósságszolgálatlegújabb 2013 01 09_TartalékKötvényLekötésekEgyebek2014" xfId="244" xr:uid="{00000000-0005-0000-0000-0000F3000000}"/>
    <cellStyle name="_2008.évi második rendelet-módosítás_2_futamidős törlesztés alakulása" xfId="245" xr:uid="{00000000-0005-0000-0000-0000F4000000}"/>
    <cellStyle name="_2008.évi második rendelet-módosítás_2_futamidős törlesztés alakulása_TartalékKötvényLekötésekEgyebek2014" xfId="246" xr:uid="{00000000-0005-0000-0000-0000F5000000}"/>
    <cellStyle name="_2008.évi második rendelet-módosítás_2_kötvénylekötés és kamatbevétel" xfId="247" xr:uid="{00000000-0005-0000-0000-0000F6000000}"/>
    <cellStyle name="_2008.évi második rendelet-módosítás_2_kötvénylekötés és kamatbevétel_TartalékKötvényLekötésekEgyebek2014" xfId="248" xr:uid="{00000000-0005-0000-0000-0000F7000000}"/>
    <cellStyle name="_2008.évi második rendelet-módosítás_2_TaralékKötvényLekötésEgyebek2011" xfId="249" xr:uid="{00000000-0005-0000-0000-0000F8000000}"/>
    <cellStyle name="_2008.évi második rendelet-módosítás_2_TaralékKötvényLekötésEgyebek2011_TartalékKötvényLekötésekEgyebek2014" xfId="250" xr:uid="{00000000-0005-0000-0000-0000F9000000}"/>
    <cellStyle name="_2008.évi második rendelet-módosítás_2_TartalékKötvényLekötésEgyebek2011" xfId="251" xr:uid="{00000000-0005-0000-0000-0000FA000000}"/>
    <cellStyle name="_2008.évi második rendelet-módosítás_2_TartalékKötvényLekötésEgyebek2011_TartalékKötvényLekötésekEgyebek2014" xfId="252" xr:uid="{00000000-0005-0000-0000-0000FB000000}"/>
    <cellStyle name="_2008.évi második rendelet-módosítás_2_TartalékKötvényLekötésekEgyebek2011" xfId="253" xr:uid="{00000000-0005-0000-0000-0000FC000000}"/>
    <cellStyle name="_2008.évi második rendelet-módosítás_2_TartalékKötvényLekötésekEgyebek2011_TartalékKötvényLekötésekEgyebek2014" xfId="254" xr:uid="{00000000-0005-0000-0000-0000FD000000}"/>
    <cellStyle name="_2008.évi második rendelet-módosítás_2_TartalékKötvényLekötésekEgyebek2012" xfId="255" xr:uid="{00000000-0005-0000-0000-0000FE000000}"/>
    <cellStyle name="_2008.évi második rendelet-módosítás_2_TartalékKötvényLekötésekEgyebek2012_TartalékKötvényLekötésekEgyebek2014" xfId="256" xr:uid="{00000000-0005-0000-0000-0000FF000000}"/>
    <cellStyle name="_2008.évi második rendelet-módosítás_2_TartalékKötvényLekötésekEgyebek2013 év végi rendezés" xfId="257" xr:uid="{00000000-0005-0000-0000-000000010000}"/>
    <cellStyle name="_2008.évi második rendelet-módosítás_2_TartalékKötvényLekötésekEgyebek2014" xfId="258" xr:uid="{00000000-0005-0000-0000-000001010000}"/>
    <cellStyle name="_2008.évi második rendelet-módosítás_2008beszküldvégleges" xfId="259" xr:uid="{00000000-0005-0000-0000-000002010000}"/>
    <cellStyle name="_2008.évi második rendelet-módosítás_2008beszküldvégleges_TartalékKötvényLekötésekEgyebek2014" xfId="260" xr:uid="{00000000-0005-0000-0000-000003010000}"/>
    <cellStyle name="_2008.évi második rendelet-módosítás_2009besz" xfId="261" xr:uid="{00000000-0005-0000-0000-000004010000}"/>
    <cellStyle name="_2008.évi második rendelet-módosítás_2009besz_TartalékKötvényLekötésekEgyebek2014" xfId="262" xr:uid="{00000000-0005-0000-0000-000005010000}"/>
    <cellStyle name="_2008.évi második rendelet-módosítás_2010besz" xfId="263" xr:uid="{00000000-0005-0000-0000-000006010000}"/>
    <cellStyle name="_2008.évi második rendelet-módosítás_2010besz_TartalékKötvényLekötésekEgyebek2014" xfId="264" xr:uid="{00000000-0005-0000-0000-000007010000}"/>
    <cellStyle name="_2008.évi második rendelet-módosítás_2010FELBEküld" xfId="265" xr:uid="{00000000-0005-0000-0000-000008010000}"/>
    <cellStyle name="_2008.évi második rendelet-módosítás_2010FELBEküld_TartalékKötvényLekötésekEgyebek2014" xfId="266" xr:uid="{00000000-0005-0000-0000-000009010000}"/>
    <cellStyle name="_2008.évi második rendelet-módosítás_2011. évi második rendelet-módosítás" xfId="267" xr:uid="{00000000-0005-0000-0000-00000A010000}"/>
    <cellStyle name="_2008.évi második rendelet-módosítás_2011. évi második rendelet-módosítás_TartalékKötvényLekötésekEgyebek2014" xfId="268" xr:uid="{00000000-0005-0000-0000-00000B010000}"/>
    <cellStyle name="_2008.évi második rendelet-módosítás_2011besz" xfId="269" xr:uid="{00000000-0005-0000-0000-00000C010000}"/>
    <cellStyle name="_2008.évi második rendelet-módosítás_2011besz_TartalékKötvényLekötésekEgyebek2014" xfId="270" xr:uid="{00000000-0005-0000-0000-00000D010000}"/>
    <cellStyle name="_2008.évi második rendelet-módosítás_2012KVI változat 20120223" xfId="271" xr:uid="{00000000-0005-0000-0000-00000E010000}"/>
    <cellStyle name="_2008.évi második rendelet-módosítás_2012KVI változat 20120223_TartalékKötvényLekötésekEgyebek2014" xfId="272" xr:uid="{00000000-0005-0000-0000-00000F010000}"/>
    <cellStyle name="_2008.évi második rendelet-módosítás_2012KVI változat 3" xfId="273" xr:uid="{00000000-0005-0000-0000-000010010000}"/>
    <cellStyle name="_2008.évi második rendelet-módosítás_2012KVI változat 3_TartalékKötvényLekötésekEgyebek2014" xfId="274" xr:uid="{00000000-0005-0000-0000-000011010000}"/>
    <cellStyle name="_2008.évi második rendelet-módosítás_3" xfId="275" xr:uid="{00000000-0005-0000-0000-000012010000}"/>
    <cellStyle name="_2008.évi második rendelet-módosítás_3_2008beszküldvégleges" xfId="276" xr:uid="{00000000-0005-0000-0000-000013010000}"/>
    <cellStyle name="_2008.évi második rendelet-módosítás_3_2008beszküldvégleges_TartalékKötvényLekötésekEgyebek2014" xfId="277" xr:uid="{00000000-0005-0000-0000-000014010000}"/>
    <cellStyle name="_2008.évi második rendelet-módosítás_3_2009besz" xfId="278" xr:uid="{00000000-0005-0000-0000-000015010000}"/>
    <cellStyle name="_2008.évi második rendelet-módosítás_3_2009besz_TartalékKötvényLekötésekEgyebek2014" xfId="279" xr:uid="{00000000-0005-0000-0000-000016010000}"/>
    <cellStyle name="_2008.évi második rendelet-módosítás_3_2010besz" xfId="280" xr:uid="{00000000-0005-0000-0000-000017010000}"/>
    <cellStyle name="_2008.évi második rendelet-módosítás_3_2010besz_TartalékKötvényLekötésekEgyebek2014" xfId="281" xr:uid="{00000000-0005-0000-0000-000018010000}"/>
    <cellStyle name="_2008.évi második rendelet-módosítás_3_2010FELBEküld" xfId="282" xr:uid="{00000000-0005-0000-0000-000019010000}"/>
    <cellStyle name="_2008.évi második rendelet-módosítás_3_2010FELBEküld_TartalékKötvényLekötésekEgyebek2014" xfId="283" xr:uid="{00000000-0005-0000-0000-00001A010000}"/>
    <cellStyle name="_2008.évi második rendelet-módosítás_3_2011. évi második rendelet-módosítás" xfId="284" xr:uid="{00000000-0005-0000-0000-00001B010000}"/>
    <cellStyle name="_2008.évi második rendelet-módosítás_3_2011. évi második rendelet-módosítás_TartalékKötvényLekötésekEgyebek2014" xfId="285" xr:uid="{00000000-0005-0000-0000-00001C010000}"/>
    <cellStyle name="_2008.évi második rendelet-módosítás_3_2011besz" xfId="286" xr:uid="{00000000-0005-0000-0000-00001D010000}"/>
    <cellStyle name="_2008.évi második rendelet-módosítás_3_2011besz_TartalékKötvényLekötésekEgyebek2014" xfId="287" xr:uid="{00000000-0005-0000-0000-00001E010000}"/>
    <cellStyle name="_2008.évi második rendelet-módosítás_3_2012KVI változat 20120223" xfId="288" xr:uid="{00000000-0005-0000-0000-00001F010000}"/>
    <cellStyle name="_2008.évi második rendelet-módosítás_3_2012KVI változat 20120223_TartalékKötvényLekötésekEgyebek2014" xfId="289" xr:uid="{00000000-0005-0000-0000-000020010000}"/>
    <cellStyle name="_2008.évi második rendelet-módosítás_3_2012KVI változat 3" xfId="290" xr:uid="{00000000-0005-0000-0000-000021010000}"/>
    <cellStyle name="_2008.évi második rendelet-módosítás_3_2012KVI változat 3_TartalékKötvényLekötésekEgyebek2014" xfId="291" xr:uid="{00000000-0005-0000-0000-000022010000}"/>
    <cellStyle name="_2008.évi második rendelet-módosítás_3_8. melléklet tartalékok" xfId="292" xr:uid="{00000000-0005-0000-0000-000023010000}"/>
    <cellStyle name="_2008.évi második rendelet-módosítás_3_8. melléklet tartalékok_TartalékKötvényLekötésekEgyebek2014" xfId="293" xr:uid="{00000000-0005-0000-0000-000024010000}"/>
    <cellStyle name="_2008.évi második rendelet-módosítás_3_adósságszolgálat 2013 05 06" xfId="294" xr:uid="{00000000-0005-0000-0000-000025010000}"/>
    <cellStyle name="_2008.évi második rendelet-módosítás_3_adósságszolgálat 2013 05 06_TartalékKötvényLekötésekEgyebek2014" xfId="295" xr:uid="{00000000-0005-0000-0000-000026010000}"/>
    <cellStyle name="_2008.évi második rendelet-módosítás_3_adósságszolgálat alakulása" xfId="296" xr:uid="{00000000-0005-0000-0000-000027010000}"/>
    <cellStyle name="_2008.évi második rendelet-módosítás_3_adósságszolgálatlegújabb 2013 01 09" xfId="297" xr:uid="{00000000-0005-0000-0000-000028010000}"/>
    <cellStyle name="_2008.évi második rendelet-módosítás_3_adósságszolgálatlegújabb 2013 01 09_TartalékKötvényLekötésekEgyebek2014" xfId="298" xr:uid="{00000000-0005-0000-0000-000029010000}"/>
    <cellStyle name="_2008.évi második rendelet-módosítás_3_futamidős törlesztés alakulása" xfId="299" xr:uid="{00000000-0005-0000-0000-00002A010000}"/>
    <cellStyle name="_2008.évi második rendelet-módosítás_3_futamidős törlesztés alakulása_TartalékKötvényLekötésekEgyebek2014" xfId="300" xr:uid="{00000000-0005-0000-0000-00002B010000}"/>
    <cellStyle name="_2008.évi második rendelet-módosítás_3_kötvénylekötés és kamatbevétel" xfId="301" xr:uid="{00000000-0005-0000-0000-00002C010000}"/>
    <cellStyle name="_2008.évi második rendelet-módosítás_3_kötvénylekötés és kamatbevétel_TartalékKötvényLekötésekEgyebek2014" xfId="302" xr:uid="{00000000-0005-0000-0000-00002D010000}"/>
    <cellStyle name="_2008.évi második rendelet-módosítás_3_TaralékKötvényLekötésEgyebek2011" xfId="303" xr:uid="{00000000-0005-0000-0000-00002E010000}"/>
    <cellStyle name="_2008.évi második rendelet-módosítás_3_TaralékKötvényLekötésEgyebek2011_TartalékKötvényLekötésekEgyebek2014" xfId="304" xr:uid="{00000000-0005-0000-0000-00002F010000}"/>
    <cellStyle name="_2008.évi második rendelet-módosítás_3_TartalékKötvényLekötésEgyebek2011" xfId="305" xr:uid="{00000000-0005-0000-0000-000030010000}"/>
    <cellStyle name="_2008.évi második rendelet-módosítás_3_TartalékKötvényLekötésEgyebek2011_TartalékKötvényLekötésekEgyebek2014" xfId="306" xr:uid="{00000000-0005-0000-0000-000031010000}"/>
    <cellStyle name="_2008.évi második rendelet-módosítás_3_TartalékKötvényLekötésekEgyebek2011" xfId="307" xr:uid="{00000000-0005-0000-0000-000032010000}"/>
    <cellStyle name="_2008.évi második rendelet-módosítás_3_TartalékKötvényLekötésekEgyebek2011_TartalékKötvényLekötésekEgyebek2014" xfId="308" xr:uid="{00000000-0005-0000-0000-000033010000}"/>
    <cellStyle name="_2008.évi második rendelet-módosítás_3_TartalékKötvényLekötésekEgyebek2012" xfId="309" xr:uid="{00000000-0005-0000-0000-000034010000}"/>
    <cellStyle name="_2008.évi második rendelet-módosítás_3_TartalékKötvényLekötésekEgyebek2012_TartalékKötvényLekötésekEgyebek2014" xfId="310" xr:uid="{00000000-0005-0000-0000-000035010000}"/>
    <cellStyle name="_2008.évi második rendelet-módosítás_3_TartalékKötvényLekötésekEgyebek2013 év végi rendezés" xfId="311" xr:uid="{00000000-0005-0000-0000-000036010000}"/>
    <cellStyle name="_2008.évi második rendelet-módosítás_3_TartalékKötvényLekötésekEgyebek2014" xfId="312" xr:uid="{00000000-0005-0000-0000-000037010000}"/>
    <cellStyle name="_2008.évi második rendelet-módosítás_8. melléklet tartalékok" xfId="313" xr:uid="{00000000-0005-0000-0000-000038010000}"/>
    <cellStyle name="_2008.évi második rendelet-módosítás_8. melléklet tartalékok_TartalékKötvényLekötésekEgyebek2014" xfId="314" xr:uid="{00000000-0005-0000-0000-000039010000}"/>
    <cellStyle name="_2008.évi második rendelet-módosítás_adósságszolgálat 2013 05 06" xfId="315" xr:uid="{00000000-0005-0000-0000-00003A010000}"/>
    <cellStyle name="_2008.évi második rendelet-módosítás_adósságszolgálat 2013 05 06_TartalékKötvényLekötésekEgyebek2014" xfId="316" xr:uid="{00000000-0005-0000-0000-00003B010000}"/>
    <cellStyle name="_2008.évi második rendelet-módosítás_adósságszolgálat alakulása" xfId="317" xr:uid="{00000000-0005-0000-0000-00003C010000}"/>
    <cellStyle name="_2008.évi második rendelet-módosítás_adósságszolgálatlegújabb 2013 01 09" xfId="318" xr:uid="{00000000-0005-0000-0000-00003D010000}"/>
    <cellStyle name="_2008.évi második rendelet-módosítás_adósságszolgálatlegújabb 2013 01 09_TartalékKötvényLekötésekEgyebek2014" xfId="319" xr:uid="{00000000-0005-0000-0000-00003E010000}"/>
    <cellStyle name="_2008.évi második rendelet-módosítás_futamidős törlesztés alakulása" xfId="320" xr:uid="{00000000-0005-0000-0000-00003F010000}"/>
    <cellStyle name="_2008.évi második rendelet-módosítás_futamidős törlesztés alakulása_TartalékKötvényLekötésekEgyebek2014" xfId="321" xr:uid="{00000000-0005-0000-0000-000040010000}"/>
    <cellStyle name="_2008.évi második rendelet-módosítás_kötvénylekötés és kamatbevétel" xfId="322" xr:uid="{00000000-0005-0000-0000-000041010000}"/>
    <cellStyle name="_2008.évi második rendelet-módosítás_kötvénylekötés és kamatbevétel_TartalékKötvényLekötésekEgyebek2014" xfId="323" xr:uid="{00000000-0005-0000-0000-000042010000}"/>
    <cellStyle name="_2008.évi második rendelet-módosítás_TaralékKötvényLekötésEgyebek2011" xfId="324" xr:uid="{00000000-0005-0000-0000-000043010000}"/>
    <cellStyle name="_2008.évi második rendelet-módosítás_TaralékKötvényLekötésEgyebek2011_TartalékKötvényLekötésekEgyebek2014" xfId="325" xr:uid="{00000000-0005-0000-0000-000044010000}"/>
    <cellStyle name="_2008.évi második rendelet-módosítás_TartalékKötvényLekötésEgyebek2011" xfId="326" xr:uid="{00000000-0005-0000-0000-000045010000}"/>
    <cellStyle name="_2008.évi második rendelet-módosítás_TartalékKötvényLekötésEgyebek2011_TartalékKötvényLekötésekEgyebek2014" xfId="327" xr:uid="{00000000-0005-0000-0000-000046010000}"/>
    <cellStyle name="_2008.évi második rendelet-módosítás_TartalékKötvényLekötésekEgyebek2011" xfId="328" xr:uid="{00000000-0005-0000-0000-000047010000}"/>
    <cellStyle name="_2008.évi második rendelet-módosítás_TartalékKötvényLekötésekEgyebek2011_TartalékKötvényLekötésekEgyebek2014" xfId="329" xr:uid="{00000000-0005-0000-0000-000048010000}"/>
    <cellStyle name="_2008.évi második rendelet-módosítás_TartalékKötvényLekötésekEgyebek2012" xfId="330" xr:uid="{00000000-0005-0000-0000-000049010000}"/>
    <cellStyle name="_2008.évi második rendelet-módosítás_TartalékKötvényLekötésekEgyebek2012_TartalékKötvényLekötésekEgyebek2014" xfId="331" xr:uid="{00000000-0005-0000-0000-00004A010000}"/>
    <cellStyle name="_2008.évi második rendelet-módosítás_TartalékKötvényLekötésekEgyebek2013 év végi rendezés" xfId="332" xr:uid="{00000000-0005-0000-0000-00004B010000}"/>
    <cellStyle name="_2008.évi második rendelet-módosítás_TartalékKötvényLekötésekEgyebek2014" xfId="333" xr:uid="{00000000-0005-0000-0000-00004C010000}"/>
    <cellStyle name="_2008.évi negyedik rendelet-módosítás" xfId="334" xr:uid="{00000000-0005-0000-0000-00004D010000}"/>
    <cellStyle name="_2008.évi negyedik rendelet-módosítás intézményi" xfId="335" xr:uid="{00000000-0005-0000-0000-00004E010000}"/>
    <cellStyle name="_2008.évi negyedik rendelet-módosítás intézményi_1" xfId="336" xr:uid="{00000000-0005-0000-0000-00004F010000}"/>
    <cellStyle name="_2008.évi negyedik rendelet-módosítás intézményi_1_TartalékKötvényLekötésekEgyebek2014" xfId="337" xr:uid="{00000000-0005-0000-0000-000050010000}"/>
    <cellStyle name="_2008.évi negyedik rendelet-módosítás intézményi_2" xfId="338" xr:uid="{00000000-0005-0000-0000-000051010000}"/>
    <cellStyle name="_2008.évi negyedik rendelet-módosítás intézményi_2_TartalékKötvényLekötésekEgyebek2014" xfId="339" xr:uid="{00000000-0005-0000-0000-000052010000}"/>
    <cellStyle name="_2008.évi negyedik rendelet-módosítás intézményi_3" xfId="340" xr:uid="{00000000-0005-0000-0000-000053010000}"/>
    <cellStyle name="_2008.évi negyedik rendelet-módosítás intézményi_3_TartalékKötvényLekötésekEgyebek2014" xfId="341" xr:uid="{00000000-0005-0000-0000-000054010000}"/>
    <cellStyle name="_2008.évi negyedik rendelet-módosítás intézményi_TartalékKötvényLekötésekEgyebek2014" xfId="342" xr:uid="{00000000-0005-0000-0000-000055010000}"/>
    <cellStyle name="_2008.évi negyedik rendelet-módosítás_1" xfId="343" xr:uid="{00000000-0005-0000-0000-000056010000}"/>
    <cellStyle name="_2008.évi negyedik rendelet-módosítás_1_TartalékKötvényLekötésekEgyebek2014" xfId="344" xr:uid="{00000000-0005-0000-0000-000057010000}"/>
    <cellStyle name="_2008.évi negyedik rendelet-módosítás_2" xfId="345" xr:uid="{00000000-0005-0000-0000-000058010000}"/>
    <cellStyle name="_2008.évi negyedik rendelet-módosítás_2_TartalékKötvényLekötésekEgyebek2014" xfId="346" xr:uid="{00000000-0005-0000-0000-000059010000}"/>
    <cellStyle name="_2008.évi negyedik rendelet-módosítás_3" xfId="347" xr:uid="{00000000-0005-0000-0000-00005A010000}"/>
    <cellStyle name="_2008.évi negyedik rendelet-módosítás_3_TartalékKötvényLekötésekEgyebek2014" xfId="348" xr:uid="{00000000-0005-0000-0000-00005B010000}"/>
    <cellStyle name="_2008.évi negyedik rendelet-módosítás_4" xfId="349" xr:uid="{00000000-0005-0000-0000-00005C010000}"/>
    <cellStyle name="_2008.évi negyedik rendelet-módosítás_4_PH KVI 2014 KV 2014 02 20 elfogadott TEST2" xfId="350" xr:uid="{00000000-0005-0000-0000-00005D010000}"/>
    <cellStyle name="_2008.évi negyedik rendelet-módosítás_4_TartalékKötvényLekötésekEgyebek2014" xfId="351" xr:uid="{00000000-0005-0000-0000-00005E010000}"/>
    <cellStyle name="_2008.évi negyedik rendelet-módosítás_TartalékKötvényLekötésekEgyebek2014" xfId="352" xr:uid="{00000000-0005-0000-0000-00005F010000}"/>
    <cellStyle name="_2008KVIvégleges20080306alapok" xfId="353" xr:uid="{00000000-0005-0000-0000-000060010000}"/>
    <cellStyle name="_2008KVIvégleges20080306alapok_PH KVI 2014 KV 2014 02 20 elfogadott TEST2" xfId="354" xr:uid="{00000000-0005-0000-0000-000061010000}"/>
    <cellStyle name="_2008KVIvégleges20080306alapok_TartalékKötvényLekötésekEgyebek2014" xfId="355" xr:uid="{00000000-0005-0000-0000-000062010000}"/>
    <cellStyle name="_2009.évi első rendelet-módosítás" xfId="356" xr:uid="{00000000-0005-0000-0000-000063010000}"/>
    <cellStyle name="_2009.évi első rendelet-módosítás_1" xfId="357" xr:uid="{00000000-0005-0000-0000-000064010000}"/>
    <cellStyle name="_2009.évi első rendelet-módosítás_1_TartalékKötvényLekötésekEgyebek2014" xfId="358" xr:uid="{00000000-0005-0000-0000-000065010000}"/>
    <cellStyle name="_2009.évi első rendelet-módosítás_2" xfId="359" xr:uid="{00000000-0005-0000-0000-000066010000}"/>
    <cellStyle name="_2009.évi első rendelet-módosítás_2_TartalékKötvényLekötésekEgyebek2014" xfId="360" xr:uid="{00000000-0005-0000-0000-000067010000}"/>
    <cellStyle name="_2009.évi első rendelet-módosítás_3" xfId="361" xr:uid="{00000000-0005-0000-0000-000068010000}"/>
    <cellStyle name="_2009.évi első rendelet-módosítás_3_TartalékKötvényLekötésekEgyebek2014" xfId="362" xr:uid="{00000000-0005-0000-0000-000069010000}"/>
    <cellStyle name="_2009.évi első rendelet-módosítás_4" xfId="363" xr:uid="{00000000-0005-0000-0000-00006A010000}"/>
    <cellStyle name="_2009.évi első rendelet-módosítás_4_TartalékKötvényLekötésekEgyebek2014" xfId="364" xr:uid="{00000000-0005-0000-0000-00006B010000}"/>
    <cellStyle name="_2009.évi első rendelet-módosítás_TartalékKötvényLekötésekEgyebek2014" xfId="365" xr:uid="{00000000-0005-0000-0000-00006C010000}"/>
    <cellStyle name="_2009.évi harmadik rendelet-módosítás" xfId="366" xr:uid="{00000000-0005-0000-0000-00006D010000}"/>
    <cellStyle name="_2009.évi harmadik rendelet-módosítás_1" xfId="367" xr:uid="{00000000-0005-0000-0000-00006E010000}"/>
    <cellStyle name="_2009.évi harmadik rendelet-módosítás_1_TartalékKötvényLekötésekEgyebek2014" xfId="368" xr:uid="{00000000-0005-0000-0000-00006F010000}"/>
    <cellStyle name="_2009.évi harmadik rendelet-módosítás_2" xfId="369" xr:uid="{00000000-0005-0000-0000-000070010000}"/>
    <cellStyle name="_2009.évi harmadik rendelet-módosítás_2_TartalékKötvényLekötésekEgyebek2014" xfId="370" xr:uid="{00000000-0005-0000-0000-000071010000}"/>
    <cellStyle name="_2009.évi harmadik rendelet-módosítás_3" xfId="371" xr:uid="{00000000-0005-0000-0000-000072010000}"/>
    <cellStyle name="_2009.évi harmadik rendelet-módosítás_3_TartalékKötvényLekötésekEgyebek2014" xfId="372" xr:uid="{00000000-0005-0000-0000-000073010000}"/>
    <cellStyle name="_2009.évi harmadik rendelet-módosítás_TartalékKötvényLekötésekEgyebek2014" xfId="373" xr:uid="{00000000-0005-0000-0000-000074010000}"/>
    <cellStyle name="_2009.évi második rendelet-módosítás" xfId="374" xr:uid="{00000000-0005-0000-0000-000075010000}"/>
    <cellStyle name="_2009.évi második rendelet-módosítás intézményi" xfId="375" xr:uid="{00000000-0005-0000-0000-000076010000}"/>
    <cellStyle name="_2009.évi második rendelet-módosítás intézményi_1" xfId="376" xr:uid="{00000000-0005-0000-0000-000077010000}"/>
    <cellStyle name="_2009.évi második rendelet-módosítás intézményi_1_TartalékKötvényLekötésekEgyebek2014" xfId="377" xr:uid="{00000000-0005-0000-0000-000078010000}"/>
    <cellStyle name="_2009.évi második rendelet-módosítás intézményi_2" xfId="378" xr:uid="{00000000-0005-0000-0000-000079010000}"/>
    <cellStyle name="_2009.évi második rendelet-módosítás intézményi_2_TartalékKötvényLekötésekEgyebek2014" xfId="379" xr:uid="{00000000-0005-0000-0000-00007A010000}"/>
    <cellStyle name="_2009.évi második rendelet-módosítás intézményi_3" xfId="380" xr:uid="{00000000-0005-0000-0000-00007B010000}"/>
    <cellStyle name="_2009.évi második rendelet-módosítás intézményi_3_TartalékKötvényLekötésekEgyebek2014" xfId="381" xr:uid="{00000000-0005-0000-0000-00007C010000}"/>
    <cellStyle name="_2009.évi második rendelet-módosítás intézményi_TartalékKötvényLekötésekEgyebek2014" xfId="382" xr:uid="{00000000-0005-0000-0000-00007D010000}"/>
    <cellStyle name="_2009.évi második rendelet-módosítás_1" xfId="383" xr:uid="{00000000-0005-0000-0000-00007E010000}"/>
    <cellStyle name="_2009.évi második rendelet-módosítás_1_TartalékKötvényLekötésekEgyebek2014" xfId="384" xr:uid="{00000000-0005-0000-0000-00007F010000}"/>
    <cellStyle name="_2009.évi második rendelet-módosítás_2" xfId="385" xr:uid="{00000000-0005-0000-0000-000080010000}"/>
    <cellStyle name="_2009.évi második rendelet-módosítás_2_TartalékKötvényLekötésekEgyebek2014" xfId="386" xr:uid="{00000000-0005-0000-0000-000081010000}"/>
    <cellStyle name="_2009.évi második rendelet-módosítás_3" xfId="387" xr:uid="{00000000-0005-0000-0000-000082010000}"/>
    <cellStyle name="_2009.évi második rendelet-módosítás_3_TartalékKötvényLekötésekEgyebek2014" xfId="388" xr:uid="{00000000-0005-0000-0000-000083010000}"/>
    <cellStyle name="_2009.évi második rendelet-módosítás_4" xfId="389" xr:uid="{00000000-0005-0000-0000-000084010000}"/>
    <cellStyle name="_2009.évi második rendelet-módosítás_4_TartalékKötvényLekötésekEgyebek2014" xfId="390" xr:uid="{00000000-0005-0000-0000-000085010000}"/>
    <cellStyle name="_2009.évi második rendelet-módosítás_TartalékKötvényLekötésekEgyebek2014" xfId="391" xr:uid="{00000000-0005-0000-0000-000086010000}"/>
    <cellStyle name="_2009KVIvéglegesküld" xfId="392" xr:uid="{00000000-0005-0000-0000-000087010000}"/>
    <cellStyle name="_2009KVIvéglegesküld_TartalékKötvényLekötésekEgyebek2014" xfId="393" xr:uid="{00000000-0005-0000-0000-000088010000}"/>
    <cellStyle name="_2010. évi ötödik rendelet-módosítás küld" xfId="394" xr:uid="{00000000-0005-0000-0000-000089010000}"/>
    <cellStyle name="_2010. évi ötödik rendelet-módosítás küld_1" xfId="395" xr:uid="{00000000-0005-0000-0000-00008A010000}"/>
    <cellStyle name="_2010. évi ötödik rendelet-módosítás küld_1_TartalékKötvényLekötésekEgyebek2014" xfId="396" xr:uid="{00000000-0005-0000-0000-00008B010000}"/>
    <cellStyle name="_2010. évi ötödik rendelet-módosítás küld_2" xfId="397" xr:uid="{00000000-0005-0000-0000-00008C010000}"/>
    <cellStyle name="_2010. évi ötödik rendelet-módosítás küld_2_TartalékKötvényLekötésekEgyebek2014" xfId="398" xr:uid="{00000000-0005-0000-0000-00008D010000}"/>
    <cellStyle name="_2010. évi ötödik rendelet-módosítás küld_3" xfId="399" xr:uid="{00000000-0005-0000-0000-00008E010000}"/>
    <cellStyle name="_2010. évi ötödik rendelet-módosítás küld_3_TartalékKötvényLekötésekEgyebek2014" xfId="400" xr:uid="{00000000-0005-0000-0000-00008F010000}"/>
    <cellStyle name="_2010. évi ötödik rendelet-módosítás küld_4" xfId="401" xr:uid="{00000000-0005-0000-0000-000090010000}"/>
    <cellStyle name="_2010. évi ötödik rendelet-módosítás küld_4_TartalékKötvényLekötésekEgyebek2014" xfId="402" xr:uid="{00000000-0005-0000-0000-000091010000}"/>
    <cellStyle name="_2010. évi ötödik rendelet-módosítás küld_TartalékKötvényLekötésekEgyebek2014" xfId="403" xr:uid="{00000000-0005-0000-0000-000092010000}"/>
    <cellStyle name="_2010.évi első rendelet-módosítás" xfId="404" xr:uid="{00000000-0005-0000-0000-000093010000}"/>
    <cellStyle name="_2010.évi első rendelet-módosítás_1" xfId="405" xr:uid="{00000000-0005-0000-0000-000094010000}"/>
    <cellStyle name="_2010.évi első rendelet-módosítás_1_TartalékKötvényLekötésekEgyebek2014" xfId="406" xr:uid="{00000000-0005-0000-0000-000095010000}"/>
    <cellStyle name="_2010.évi első rendelet-módosítás_2" xfId="407" xr:uid="{00000000-0005-0000-0000-000096010000}"/>
    <cellStyle name="_2010.évi első rendelet-módosítás_2_TartalékKötvényLekötésekEgyebek2014" xfId="408" xr:uid="{00000000-0005-0000-0000-000097010000}"/>
    <cellStyle name="_2010.évi első rendelet-módosítás_3" xfId="409" xr:uid="{00000000-0005-0000-0000-000098010000}"/>
    <cellStyle name="_2010.évi első rendelet-módosítás_3_TartalékKötvényLekötésekEgyebek2014" xfId="410" xr:uid="{00000000-0005-0000-0000-000099010000}"/>
    <cellStyle name="_2010.évi első rendelet-módosítás_TartalékKötvényLekötésekEgyebek2014" xfId="411" xr:uid="{00000000-0005-0000-0000-00009A010000}"/>
    <cellStyle name="_2010.évi harmadik rendelet-módosítás" xfId="412" xr:uid="{00000000-0005-0000-0000-00009B010000}"/>
    <cellStyle name="_2010.évi harmadik rendelet-módosítás_1" xfId="413" xr:uid="{00000000-0005-0000-0000-00009C010000}"/>
    <cellStyle name="_2010.évi harmadik rendelet-módosítás_1_TartalékKötvényLekötésekEgyebek2014" xfId="414" xr:uid="{00000000-0005-0000-0000-00009D010000}"/>
    <cellStyle name="_2010.évi harmadik rendelet-módosítás_2" xfId="415" xr:uid="{00000000-0005-0000-0000-00009E010000}"/>
    <cellStyle name="_2010.évi harmadik rendelet-módosítás_2_TartalékKötvényLekötésekEgyebek2014" xfId="416" xr:uid="{00000000-0005-0000-0000-00009F010000}"/>
    <cellStyle name="_2010.évi harmadik rendelet-módosítás_3" xfId="417" xr:uid="{00000000-0005-0000-0000-0000A0010000}"/>
    <cellStyle name="_2010.évi harmadik rendelet-módosítás_3_TartalékKötvényLekötésekEgyebek2014" xfId="418" xr:uid="{00000000-0005-0000-0000-0000A1010000}"/>
    <cellStyle name="_2010.évi harmadik rendelet-módosítás_TartalékKötvényLekötésekEgyebek2014" xfId="419" xr:uid="{00000000-0005-0000-0000-0000A2010000}"/>
    <cellStyle name="_2010.évi második rendelet-módosítás küld" xfId="420" xr:uid="{00000000-0005-0000-0000-0000A3010000}"/>
    <cellStyle name="_2010.évi második rendelet-módosítás küld_1" xfId="421" xr:uid="{00000000-0005-0000-0000-0000A4010000}"/>
    <cellStyle name="_2010.évi második rendelet-módosítás küld_1_TartalékKötvényLekötésekEgyebek2014" xfId="422" xr:uid="{00000000-0005-0000-0000-0000A5010000}"/>
    <cellStyle name="_2010.évi második rendelet-módosítás küld_2" xfId="423" xr:uid="{00000000-0005-0000-0000-0000A6010000}"/>
    <cellStyle name="_2010.évi második rendelet-módosítás küld_2_TartalékKötvényLekötésekEgyebek2014" xfId="424" xr:uid="{00000000-0005-0000-0000-0000A7010000}"/>
    <cellStyle name="_2010.évi második rendelet-módosítás küld_3" xfId="425" xr:uid="{00000000-0005-0000-0000-0000A8010000}"/>
    <cellStyle name="_2010.évi második rendelet-módosítás küld_3_TartalékKötvényLekötésekEgyebek2014" xfId="426" xr:uid="{00000000-0005-0000-0000-0000A9010000}"/>
    <cellStyle name="_2010.évi második rendelet-módosítás küld_TartalékKötvényLekötésekEgyebek2014" xfId="427" xr:uid="{00000000-0005-0000-0000-0000AA010000}"/>
    <cellStyle name="_2010FELBE" xfId="428" xr:uid="{00000000-0005-0000-0000-0000AB010000}"/>
    <cellStyle name="_2010FELBE_1" xfId="429" xr:uid="{00000000-0005-0000-0000-0000AC010000}"/>
    <cellStyle name="_2010FELBE_1_TartalékKötvényLekötésekEgyebek2014" xfId="430" xr:uid="{00000000-0005-0000-0000-0000AD010000}"/>
    <cellStyle name="_2010FELBE_TartalékKötvényLekötésekEgyebek2014" xfId="431" xr:uid="{00000000-0005-0000-0000-0000AE010000}"/>
    <cellStyle name="_2010FELBEküld" xfId="432" xr:uid="{00000000-0005-0000-0000-0000AF010000}"/>
    <cellStyle name="_2010FELBEküld_1" xfId="433" xr:uid="{00000000-0005-0000-0000-0000B0010000}"/>
    <cellStyle name="_2010FELBEküld_1_TartalékKötvényLekötésekEgyebek2014" xfId="434" xr:uid="{00000000-0005-0000-0000-0000B1010000}"/>
    <cellStyle name="_2010FELBEküld_TartalékKötvényLekötésekEgyebek2014" xfId="435" xr:uid="{00000000-0005-0000-0000-0000B2010000}"/>
    <cellStyle name="_2010háromnegyedBesz küld" xfId="436" xr:uid="{00000000-0005-0000-0000-0000B3010000}"/>
    <cellStyle name="_2010háromnegyedBesz küld_1" xfId="437" xr:uid="{00000000-0005-0000-0000-0000B4010000}"/>
    <cellStyle name="_2010háromnegyedBesz küld_1_TartalékKötvényLekötésekEgyebek2014" xfId="438" xr:uid="{00000000-0005-0000-0000-0000B5010000}"/>
    <cellStyle name="_2010háromnegyedBesz küld_TartalékKötvényLekötésekEgyebek2014" xfId="439" xr:uid="{00000000-0005-0000-0000-0000B6010000}"/>
    <cellStyle name="_2010KVI_végleges küld" xfId="440" xr:uid="{00000000-0005-0000-0000-0000B7010000}"/>
    <cellStyle name="_2010KVI_végleges küld_TartalékKötvényLekötésekEgyebek2014" xfId="441" xr:uid="{00000000-0005-0000-0000-0000B8010000}"/>
    <cellStyle name="_2011 háromnegyed besz küld" xfId="442" xr:uid="{00000000-0005-0000-0000-0000B9010000}"/>
    <cellStyle name="_2011 háromnegyed besz küld_1" xfId="443" xr:uid="{00000000-0005-0000-0000-0000BA010000}"/>
    <cellStyle name="_2011 háromnegyed besz küld_1_TartalékKötvényLekötésekEgyebek2014" xfId="444" xr:uid="{00000000-0005-0000-0000-0000BB010000}"/>
    <cellStyle name="_2011 háromnegyed besz küld_TartalékKötvényLekötésekEgyebek2014" xfId="445" xr:uid="{00000000-0005-0000-0000-0000BC010000}"/>
    <cellStyle name="_2011. évi második rendelet-módosítás" xfId="446" xr:uid="{00000000-0005-0000-0000-0000BD010000}"/>
    <cellStyle name="_2011. évi második rendelet-módosítás_1" xfId="447" xr:uid="{00000000-0005-0000-0000-0000BE010000}"/>
    <cellStyle name="_2011. évi második rendelet-módosítás_1_TartalékKötvényLekötésekEgyebek2014" xfId="448" xr:uid="{00000000-0005-0000-0000-0000BF010000}"/>
    <cellStyle name="_2011. évi második rendelet-módosítás_2" xfId="449" xr:uid="{00000000-0005-0000-0000-0000C0010000}"/>
    <cellStyle name="_2011. évi második rendelet-módosítás_2_TartalékKötvényLekötésekEgyebek2014" xfId="450" xr:uid="{00000000-0005-0000-0000-0000C1010000}"/>
    <cellStyle name="_2011. évi második rendelet-módosítás_3" xfId="451" xr:uid="{00000000-0005-0000-0000-0000C2010000}"/>
    <cellStyle name="_2011. évi második rendelet-módosítás_3_TartalékKötvényLekötésekEgyebek2014" xfId="452" xr:uid="{00000000-0005-0000-0000-0000C3010000}"/>
    <cellStyle name="_2011. évi második rendelet-módosítás_TartalékKötvényLekötésekEgyebek2014" xfId="453" xr:uid="{00000000-0005-0000-0000-0000C4010000}"/>
    <cellStyle name="_2011FELBEküld" xfId="454" xr:uid="{00000000-0005-0000-0000-0000C5010000}"/>
    <cellStyle name="_2011FELBEküld_1" xfId="455" xr:uid="{00000000-0005-0000-0000-0000C6010000}"/>
    <cellStyle name="_2011FELBEküld_1_2011besz" xfId="456" xr:uid="{00000000-0005-0000-0000-0000C7010000}"/>
    <cellStyle name="_2011FELBEküld_1_2011besz_TartalékKötvényLekötésekEgyebek2014" xfId="457" xr:uid="{00000000-0005-0000-0000-0000C8010000}"/>
    <cellStyle name="_2011FELBEküld_1_Kötvényből megvalósúló feladatok 2008-tól Ágika 2012 04 11" xfId="458" xr:uid="{00000000-0005-0000-0000-0000C9010000}"/>
    <cellStyle name="_2011FELBEküld_1_Kötvényből megvalósúló feladatok 2008-tól Ágika 2012 04 11_TartalékKötvényLekötésekEgyebek2014" xfId="459" xr:uid="{00000000-0005-0000-0000-0000CA010000}"/>
    <cellStyle name="_2011FELBEküld_1_Kötvényből megvalósúló feladatok 2008-tól Ágika 2013 03 20" xfId="460" xr:uid="{00000000-0005-0000-0000-0000CB010000}"/>
    <cellStyle name="_2011FELBEküld_1_Kötvényből megvalósúló feladatok 2008-tól Ágika 2013 03 20_TartalékKötvényLekötésekEgyebek2014" xfId="461" xr:uid="{00000000-0005-0000-0000-0000CC010000}"/>
    <cellStyle name="_2011FELBEküld_1_Kötvényből megvalósúló feladatok 2008-tól Ágika 2014 01 15" xfId="462" xr:uid="{00000000-0005-0000-0000-0000CD010000}"/>
    <cellStyle name="_2011FELBEküld_1_TartalékKötvényLekötésekEgyebek2014" xfId="463" xr:uid="{00000000-0005-0000-0000-0000CE010000}"/>
    <cellStyle name="_2011FELBEküld_TartalékKötvényLekötésekEgyebek2014" xfId="464" xr:uid="{00000000-0005-0000-0000-0000CF010000}"/>
    <cellStyle name="_2011KVI     2011 03 10" xfId="465" xr:uid="{00000000-0005-0000-0000-0000D0010000}"/>
    <cellStyle name="_2011KVI     2011 03 10_TartalékKötvényLekötésekEgyebek2014" xfId="466" xr:uid="{00000000-0005-0000-0000-0000D1010000}"/>
    <cellStyle name="_34BESZ2005" xfId="467" xr:uid="{00000000-0005-0000-0000-0000D2010000}"/>
    <cellStyle name="_34BESZ2005_1" xfId="468" xr:uid="{00000000-0005-0000-0000-0000D3010000}"/>
    <cellStyle name="_34BESZ2005_1 2" xfId="469" xr:uid="{00000000-0005-0000-0000-0000D4010000}"/>
    <cellStyle name="_34BESZ2005_1 3" xfId="470" xr:uid="{00000000-0005-0000-0000-0000D5010000}"/>
    <cellStyle name="_34BESZ2005_1 3 2" xfId="471" xr:uid="{00000000-0005-0000-0000-0000D6010000}"/>
    <cellStyle name="_34BESZ2005_1 4" xfId="472" xr:uid="{00000000-0005-0000-0000-0000D7010000}"/>
    <cellStyle name="_34BESZ2005_1 5" xfId="473" xr:uid="{00000000-0005-0000-0000-0000D8010000}"/>
    <cellStyle name="_34BESZ2005_1 5 2" xfId="474" xr:uid="{00000000-0005-0000-0000-0000D9010000}"/>
    <cellStyle name="_34BESZ2005_1_TartalékKötvényLekötésekEgyebek2014" xfId="475" xr:uid="{00000000-0005-0000-0000-0000DA010000}"/>
    <cellStyle name="_34BESZ2005_TartalékKötvényLekötésekEgyebek2014" xfId="476" xr:uid="{00000000-0005-0000-0000-0000DB010000}"/>
    <cellStyle name="_34BESZ2006" xfId="477" xr:uid="{00000000-0005-0000-0000-0000DC010000}"/>
    <cellStyle name="_34BESZ2006 2" xfId="478" xr:uid="{00000000-0005-0000-0000-0000DD010000}"/>
    <cellStyle name="_34BESZ2006 3" xfId="479" xr:uid="{00000000-0005-0000-0000-0000DE010000}"/>
    <cellStyle name="_34BESZ2006 3 2" xfId="480" xr:uid="{00000000-0005-0000-0000-0000DF010000}"/>
    <cellStyle name="_34BESZ2006 4" xfId="481" xr:uid="{00000000-0005-0000-0000-0000E0010000}"/>
    <cellStyle name="_34BESZ2006 5" xfId="482" xr:uid="{00000000-0005-0000-0000-0000E1010000}"/>
    <cellStyle name="_34BESZ2006 5 2" xfId="483" xr:uid="{00000000-0005-0000-0000-0000E2010000}"/>
    <cellStyle name="_34BESZ2006_1" xfId="484" xr:uid="{00000000-0005-0000-0000-0000E3010000}"/>
    <cellStyle name="_34BESZ2006_1_TartalékKötvényLekötésekEgyebek2014" xfId="485" xr:uid="{00000000-0005-0000-0000-0000E4010000}"/>
    <cellStyle name="_34BESZ2006_2" xfId="486" xr:uid="{00000000-0005-0000-0000-0000E5010000}"/>
    <cellStyle name="_34BESZ2006_2_PH KVI 2014 KV 2014 02 20 elfogadott TEST2" xfId="487" xr:uid="{00000000-0005-0000-0000-0000E6010000}"/>
    <cellStyle name="_34BESZ2006_2_TartalékKötvényLekötésekEgyebek2014" xfId="488" xr:uid="{00000000-0005-0000-0000-0000E7010000}"/>
    <cellStyle name="_34BESZ2006_TartalékKötvényLekötésekEgyebek2014" xfId="489" xr:uid="{00000000-0005-0000-0000-0000E8010000}"/>
    <cellStyle name="_34BESZ2006bőv" xfId="490" xr:uid="{00000000-0005-0000-0000-0000E9010000}"/>
    <cellStyle name="_34BESZ2006bőv_1" xfId="491" xr:uid="{00000000-0005-0000-0000-0000EA010000}"/>
    <cellStyle name="_34BESZ2006bőv_1_PH KVI 2014 KV 2014 02 20 elfogadott TEST2" xfId="492" xr:uid="{00000000-0005-0000-0000-0000EB010000}"/>
    <cellStyle name="_34BESZ2006bőv_1_TartalékKötvényLekötésekEgyebek2014" xfId="493" xr:uid="{00000000-0005-0000-0000-0000EC010000}"/>
    <cellStyle name="_34BESZ2006bőv_TartalékKötvényLekötésekEgyebek2014" xfId="494" xr:uid="{00000000-0005-0000-0000-0000ED010000}"/>
    <cellStyle name="_34BESZ2006bőv1" xfId="495" xr:uid="{00000000-0005-0000-0000-0000EE010000}"/>
    <cellStyle name="_34BESZ2006bőv1_1" xfId="496" xr:uid="{00000000-0005-0000-0000-0000EF010000}"/>
    <cellStyle name="_34BESZ2006bőv1_1 2" xfId="497" xr:uid="{00000000-0005-0000-0000-0000F0010000}"/>
    <cellStyle name="_34BESZ2006bőv1_1 3" xfId="498" xr:uid="{00000000-0005-0000-0000-0000F1010000}"/>
    <cellStyle name="_34BESZ2006bőv1_1 3 2" xfId="499" xr:uid="{00000000-0005-0000-0000-0000F2010000}"/>
    <cellStyle name="_34BESZ2006bőv1_1 4" xfId="500" xr:uid="{00000000-0005-0000-0000-0000F3010000}"/>
    <cellStyle name="_34BESZ2006bőv1_1 5" xfId="501" xr:uid="{00000000-0005-0000-0000-0000F4010000}"/>
    <cellStyle name="_34BESZ2006bőv1_1 5 2" xfId="502" xr:uid="{00000000-0005-0000-0000-0000F5010000}"/>
    <cellStyle name="_34BESZ2006bőv1_1_Munkafüzet2" xfId="503" xr:uid="{00000000-0005-0000-0000-0000F6010000}"/>
    <cellStyle name="_34BESZ2006bőv1_1_Munkafüzet2_PH KVI 2014 KV 2014 02 20 elfogadott TEST2" xfId="504" xr:uid="{00000000-0005-0000-0000-0000F7010000}"/>
    <cellStyle name="_34BESZ2006bőv1_1_Munkafüzet2_TartalékKötvényLekötésekEgyebek2014" xfId="505" xr:uid="{00000000-0005-0000-0000-0000F8010000}"/>
    <cellStyle name="_34BESZ2006bőv1_1_TartalékKötvényLekötésekEgyebek2014" xfId="506" xr:uid="{00000000-0005-0000-0000-0000F9010000}"/>
    <cellStyle name="_34BESZ2006bőv1_TartalékKötvényLekötésekEgyebek2014" xfId="507" xr:uid="{00000000-0005-0000-0000-0000FA010000}"/>
    <cellStyle name="_34BESZ2006otthon" xfId="508" xr:uid="{00000000-0005-0000-0000-0000FB010000}"/>
    <cellStyle name="_34BESZ2006otthon 2" xfId="509" xr:uid="{00000000-0005-0000-0000-0000FC010000}"/>
    <cellStyle name="_34BESZ2006otthon 3" xfId="510" xr:uid="{00000000-0005-0000-0000-0000FD010000}"/>
    <cellStyle name="_34BESZ2006otthon 3 2" xfId="511" xr:uid="{00000000-0005-0000-0000-0000FE010000}"/>
    <cellStyle name="_34BESZ2006otthon 4" xfId="512" xr:uid="{00000000-0005-0000-0000-0000FF010000}"/>
    <cellStyle name="_34BESZ2006otthon 5" xfId="513" xr:uid="{00000000-0005-0000-0000-000000020000}"/>
    <cellStyle name="_34BESZ2006otthon 5 2" xfId="514" xr:uid="{00000000-0005-0000-0000-000001020000}"/>
    <cellStyle name="_34BESZ2006otthon_1" xfId="515" xr:uid="{00000000-0005-0000-0000-000002020000}"/>
    <cellStyle name="_34BESZ2006otthon_1_TartalékKötvényLekötésekEgyebek2014" xfId="516" xr:uid="{00000000-0005-0000-0000-000003020000}"/>
    <cellStyle name="_34BESZ2006otthon_TartalékKötvényLekötésekEgyebek2014" xfId="517" xr:uid="{00000000-0005-0000-0000-000004020000}"/>
    <cellStyle name="_alapokmányok" xfId="518" xr:uid="{00000000-0005-0000-0000-000005020000}"/>
    <cellStyle name="_alapokmányok_PH KVI 2014 KV 2014 02 20 elfogadott TEST2" xfId="519" xr:uid="{00000000-0005-0000-0000-000006020000}"/>
    <cellStyle name="_alapokmányok_TartalékKötvényLekötésekEgyebek2014" xfId="520" xr:uid="{00000000-0005-0000-0000-000007020000}"/>
    <cellStyle name="_EUs pályázatok intézmények felé" xfId="521" xr:uid="{00000000-0005-0000-0000-000008020000}"/>
    <cellStyle name="_EUs pályázatok intézmények felé_TartalékKötvényLekötésekEgyebek2014" xfId="522" xr:uid="{00000000-0005-0000-0000-000009020000}"/>
    <cellStyle name="_Kötvény törlesztés éls kamat alakulása" xfId="523" xr:uid="{00000000-0005-0000-0000-00000A020000}"/>
    <cellStyle name="_Kötvény törlesztés éls kamat alakulása_TartalékKötvényLekötésekEgyebek2014" xfId="524" xr:uid="{00000000-0005-0000-0000-00000B020000}"/>
    <cellStyle name="_kötvénylekötés és kamatbevétel" xfId="525" xr:uid="{00000000-0005-0000-0000-00000C020000}"/>
    <cellStyle name="_kötvénylekötés és kamatbevétel_TartalékKötvényLekötésekEgyebek2014" xfId="526" xr:uid="{00000000-0005-0000-0000-00000D020000}"/>
    <cellStyle name="_Másolat eredetije2006.évi harmadik rendelet-módosításO" xfId="527" xr:uid="{00000000-0005-0000-0000-00000E020000}"/>
    <cellStyle name="_Másolat eredetije2006.évi harmadik rendelet-módosításO_1" xfId="528" xr:uid="{00000000-0005-0000-0000-00000F020000}"/>
    <cellStyle name="_Másolat eredetije2006.évi harmadik rendelet-módosításO_1_TartalékKötvényLekötésekEgyebek2014" xfId="529" xr:uid="{00000000-0005-0000-0000-000010020000}"/>
    <cellStyle name="_Másolat eredetije2006.évi harmadik rendelet-módosításO_2" xfId="530" xr:uid="{00000000-0005-0000-0000-000011020000}"/>
    <cellStyle name="_Másolat eredetije2006.évi harmadik rendelet-módosításO_2_TartalékKötvényLekötésekEgyebek2014" xfId="531" xr:uid="{00000000-0005-0000-0000-000012020000}"/>
    <cellStyle name="_Másolat eredetije2006.évi harmadik rendelet-módosításO_3" xfId="532" xr:uid="{00000000-0005-0000-0000-000013020000}"/>
    <cellStyle name="_Másolat eredetije2006.évi harmadik rendelet-módosításO_3_TartalékKötvényLekötésekEgyebek2014" xfId="533" xr:uid="{00000000-0005-0000-0000-000014020000}"/>
    <cellStyle name="_Másolat eredetije2006.évi harmadik rendelet-módosításO_4" xfId="534" xr:uid="{00000000-0005-0000-0000-000015020000}"/>
    <cellStyle name="_Másolat eredetije2006.évi harmadik rendelet-módosításO_4_TartalékKötvényLekötésekEgyebek2014" xfId="535" xr:uid="{00000000-0005-0000-0000-000016020000}"/>
    <cellStyle name="_Másolat eredetije2006.évi harmadik rendelet-módosításO_TartalékKötvényLekötésekEgyebek2014" xfId="536" xr:uid="{00000000-0005-0000-0000-000017020000}"/>
    <cellStyle name="_Munkafüzet2" xfId="537" xr:uid="{00000000-0005-0000-0000-000018020000}"/>
    <cellStyle name="_Munkafüzet2_TartalékKötvényLekötésekEgyebek2014" xfId="538" xr:uid="{00000000-0005-0000-0000-000019020000}"/>
    <cellStyle name="_TÁMOP félévesGesz" xfId="539" xr:uid="{00000000-0005-0000-0000-00001A020000}"/>
    <cellStyle name="_TÁMOP félévesGesz_TartalékKötvényLekötésekEgyebek2014" xfId="540" xr:uid="{00000000-0005-0000-0000-00001B020000}"/>
    <cellStyle name="_TartalékKötvényLekötésekEgyebek2011" xfId="541" xr:uid="{00000000-0005-0000-0000-00001C020000}"/>
    <cellStyle name="_TartalékKötvényLekötésekEgyebek2011_TartalékKötvényLekötésekEgyebek2014" xfId="542" xr:uid="{00000000-0005-0000-0000-00001D020000}"/>
    <cellStyle name="_TEST1" xfId="543" xr:uid="{00000000-0005-0000-0000-00001E020000}"/>
    <cellStyle name="_TEST1 2" xfId="544" xr:uid="{00000000-0005-0000-0000-00001F020000}"/>
    <cellStyle name="_TEST1 3" xfId="545" xr:uid="{00000000-0005-0000-0000-000020020000}"/>
    <cellStyle name="_TEST1 3 2" xfId="546" xr:uid="{00000000-0005-0000-0000-000021020000}"/>
    <cellStyle name="_TEST1 4" xfId="547" xr:uid="{00000000-0005-0000-0000-000022020000}"/>
    <cellStyle name="_TEST1 5" xfId="548" xr:uid="{00000000-0005-0000-0000-000023020000}"/>
    <cellStyle name="_TEST1 5 2" xfId="549" xr:uid="{00000000-0005-0000-0000-000024020000}"/>
    <cellStyle name="_TEST1_1" xfId="550" xr:uid="{00000000-0005-0000-0000-000025020000}"/>
    <cellStyle name="_TEST1_1_TartalékKötvényLekötésekEgyebek2014" xfId="551" xr:uid="{00000000-0005-0000-0000-000026020000}"/>
    <cellStyle name="_TEST1_TartalékKötvényLekötésekEgyebek2014" xfId="552" xr:uid="{00000000-0005-0000-0000-000027020000}"/>
    <cellStyle name="_TEST2" xfId="553" xr:uid="{00000000-0005-0000-0000-000028020000}"/>
    <cellStyle name="_TEST2 2" xfId="554" xr:uid="{00000000-0005-0000-0000-000029020000}"/>
    <cellStyle name="_TEST2 3" xfId="555" xr:uid="{00000000-0005-0000-0000-00002A020000}"/>
    <cellStyle name="_TEST2 3 2" xfId="556" xr:uid="{00000000-0005-0000-0000-00002B020000}"/>
    <cellStyle name="_TEST2 4" xfId="557" xr:uid="{00000000-0005-0000-0000-00002C020000}"/>
    <cellStyle name="_TEST2 5" xfId="558" xr:uid="{00000000-0005-0000-0000-00002D020000}"/>
    <cellStyle name="_TEST2 5 2" xfId="559" xr:uid="{00000000-0005-0000-0000-00002E020000}"/>
    <cellStyle name="_TEST2_1" xfId="560" xr:uid="{00000000-0005-0000-0000-00002F020000}"/>
    <cellStyle name="_TEST2_1_TartalékKötvényLekötésekEgyebek2014" xfId="561" xr:uid="{00000000-0005-0000-0000-000030020000}"/>
    <cellStyle name="_TEST2_2" xfId="562" xr:uid="{00000000-0005-0000-0000-000031020000}"/>
    <cellStyle name="_TEST2_2_PH KVI 2014 KV 2014 02 20 elfogadott TEST2" xfId="563" xr:uid="{00000000-0005-0000-0000-000032020000}"/>
    <cellStyle name="_TEST2_2_TartalékKötvényLekötésekEgyebek2014" xfId="564" xr:uid="{00000000-0005-0000-0000-000033020000}"/>
    <cellStyle name="_TEST2_TartalékKötvényLekötésekEgyebek2014" xfId="565" xr:uid="{00000000-0005-0000-0000-000034020000}"/>
    <cellStyle name="_TEST3" xfId="566" xr:uid="{00000000-0005-0000-0000-000035020000}"/>
    <cellStyle name="_TEST3 2" xfId="567" xr:uid="{00000000-0005-0000-0000-000036020000}"/>
    <cellStyle name="_TEST3 3" xfId="568" xr:uid="{00000000-0005-0000-0000-000037020000}"/>
    <cellStyle name="_TEST3 3 2" xfId="569" xr:uid="{00000000-0005-0000-0000-000038020000}"/>
    <cellStyle name="_TEST3 4" xfId="570" xr:uid="{00000000-0005-0000-0000-000039020000}"/>
    <cellStyle name="_TEST3 5" xfId="571" xr:uid="{00000000-0005-0000-0000-00003A020000}"/>
    <cellStyle name="_TEST3 5 2" xfId="572" xr:uid="{00000000-0005-0000-0000-00003B020000}"/>
    <cellStyle name="_TEST3_1" xfId="573" xr:uid="{00000000-0005-0000-0000-00003C020000}"/>
    <cellStyle name="_TEST3_1_TartalékKötvényLekötésekEgyebek2014" xfId="574" xr:uid="{00000000-0005-0000-0000-00003D020000}"/>
    <cellStyle name="_TEST3_TartalékKötvényLekötésekEgyebek2014" xfId="575" xr:uid="{00000000-0005-0000-0000-00003E020000}"/>
    <cellStyle name="_TEST3V" xfId="576" xr:uid="{00000000-0005-0000-0000-00003F020000}"/>
    <cellStyle name="_TEST3V_1" xfId="577" xr:uid="{00000000-0005-0000-0000-000040020000}"/>
    <cellStyle name="_TEST3V_1_TartalékKötvényLekötésekEgyebek2014" xfId="578" xr:uid="{00000000-0005-0000-0000-000041020000}"/>
    <cellStyle name="_TEST3V_2" xfId="579" xr:uid="{00000000-0005-0000-0000-000042020000}"/>
    <cellStyle name="_TEST3V_2_PH KVI 2014 KV 2014 02 20 elfogadott TEST2" xfId="580" xr:uid="{00000000-0005-0000-0000-000043020000}"/>
    <cellStyle name="_TEST3V_2_TartalékKötvényLekötésekEgyebek2014" xfId="581" xr:uid="{00000000-0005-0000-0000-000044020000}"/>
    <cellStyle name="_TEST3V_3" xfId="582" xr:uid="{00000000-0005-0000-0000-000045020000}"/>
    <cellStyle name="_TEST3V_3_TartalékKötvényLekötésekEgyebek2014" xfId="583" xr:uid="{00000000-0005-0000-0000-000046020000}"/>
    <cellStyle name="_TEST3V_4" xfId="584" xr:uid="{00000000-0005-0000-0000-000047020000}"/>
    <cellStyle name="_TEST3V_4 2" xfId="585" xr:uid="{00000000-0005-0000-0000-000048020000}"/>
    <cellStyle name="_TEST3V_4 3" xfId="586" xr:uid="{00000000-0005-0000-0000-000049020000}"/>
    <cellStyle name="_TEST3V_4 3 2" xfId="587" xr:uid="{00000000-0005-0000-0000-00004A020000}"/>
    <cellStyle name="_TEST3V_4 4" xfId="588" xr:uid="{00000000-0005-0000-0000-00004B020000}"/>
    <cellStyle name="_TEST3V_4 5" xfId="589" xr:uid="{00000000-0005-0000-0000-00004C020000}"/>
    <cellStyle name="_TEST3V_4 5 2" xfId="590" xr:uid="{00000000-0005-0000-0000-00004D020000}"/>
    <cellStyle name="_TEST3V_4_TartalékKötvényLekötésekEgyebek2014" xfId="591" xr:uid="{00000000-0005-0000-0000-00004E020000}"/>
    <cellStyle name="_TEST3V_TartalékKötvényLekötésekEgyebek2014" xfId="592" xr:uid="{00000000-0005-0000-0000-00004F020000}"/>
    <cellStyle name="_test4" xfId="593" xr:uid="{00000000-0005-0000-0000-000050020000}"/>
    <cellStyle name="_test4_1" xfId="594" xr:uid="{00000000-0005-0000-0000-000051020000}"/>
    <cellStyle name="_test4_1_TartalékKötvényLekötésekEgyebek2014" xfId="595" xr:uid="{00000000-0005-0000-0000-000052020000}"/>
    <cellStyle name="_test4_2" xfId="596" xr:uid="{00000000-0005-0000-0000-000053020000}"/>
    <cellStyle name="_test4_2_TartalékKötvényLekötésekEgyebek2014" xfId="597" xr:uid="{00000000-0005-0000-0000-000054020000}"/>
    <cellStyle name="_test4_3" xfId="598" xr:uid="{00000000-0005-0000-0000-000055020000}"/>
    <cellStyle name="_test4_3_TartalékKötvényLekötésekEgyebek2014" xfId="599" xr:uid="{00000000-0005-0000-0000-000056020000}"/>
    <cellStyle name="_test4_4" xfId="600" xr:uid="{00000000-0005-0000-0000-000057020000}"/>
    <cellStyle name="_test4_4_TartalékKötvényLekötésekEgyebek2014" xfId="601" xr:uid="{00000000-0005-0000-0000-000058020000}"/>
    <cellStyle name="_test4_TartalékKötvényLekötésekEgyebek2014" xfId="602" xr:uid="{00000000-0005-0000-0000-000059020000}"/>
    <cellStyle name="_TEST5" xfId="603" xr:uid="{00000000-0005-0000-0000-00005A020000}"/>
    <cellStyle name="_TEST5_1" xfId="604" xr:uid="{00000000-0005-0000-0000-00005B020000}"/>
    <cellStyle name="_TEST5_1_TartalékKötvényLekötésekEgyebek2014" xfId="605" xr:uid="{00000000-0005-0000-0000-00005C020000}"/>
    <cellStyle name="_TEST5_2" xfId="606" xr:uid="{00000000-0005-0000-0000-00005D020000}"/>
    <cellStyle name="_TEST5_2 2" xfId="607" xr:uid="{00000000-0005-0000-0000-00005E020000}"/>
    <cellStyle name="_TEST5_2 3" xfId="608" xr:uid="{00000000-0005-0000-0000-00005F020000}"/>
    <cellStyle name="_TEST5_2 3 2" xfId="609" xr:uid="{00000000-0005-0000-0000-000060020000}"/>
    <cellStyle name="_TEST5_2 4" xfId="610" xr:uid="{00000000-0005-0000-0000-000061020000}"/>
    <cellStyle name="_TEST5_2 5" xfId="611" xr:uid="{00000000-0005-0000-0000-000062020000}"/>
    <cellStyle name="_TEST5_2 5 2" xfId="612" xr:uid="{00000000-0005-0000-0000-000063020000}"/>
    <cellStyle name="_TEST5_2_TartalékKötvényLekötésekEgyebek2014" xfId="613" xr:uid="{00000000-0005-0000-0000-000064020000}"/>
    <cellStyle name="_TEST5_3" xfId="614" xr:uid="{00000000-0005-0000-0000-000065020000}"/>
    <cellStyle name="_TEST5_3_TartalékKötvényLekötésekEgyebek2014" xfId="615" xr:uid="{00000000-0005-0000-0000-000066020000}"/>
    <cellStyle name="_TEST5_TartalékKötvényLekötésekEgyebek2014" xfId="616" xr:uid="{00000000-0005-0000-0000-000067020000}"/>
    <cellStyle name="20% - Accent1" xfId="617" xr:uid="{00000000-0005-0000-0000-000068020000}"/>
    <cellStyle name="20% - Accent2" xfId="618" xr:uid="{00000000-0005-0000-0000-000069020000}"/>
    <cellStyle name="20% - Accent3" xfId="619" xr:uid="{00000000-0005-0000-0000-00006A020000}"/>
    <cellStyle name="20% - Accent4" xfId="620" xr:uid="{00000000-0005-0000-0000-00006B020000}"/>
    <cellStyle name="20% - Accent5" xfId="621" xr:uid="{00000000-0005-0000-0000-00006C020000}"/>
    <cellStyle name="20% - Accent6" xfId="622" xr:uid="{00000000-0005-0000-0000-00006D020000}"/>
    <cellStyle name="40% - Accent1" xfId="623" xr:uid="{00000000-0005-0000-0000-00006E020000}"/>
    <cellStyle name="40% - Accent2" xfId="624" xr:uid="{00000000-0005-0000-0000-00006F020000}"/>
    <cellStyle name="40% - Accent3" xfId="625" xr:uid="{00000000-0005-0000-0000-000070020000}"/>
    <cellStyle name="40% - Accent4" xfId="626" xr:uid="{00000000-0005-0000-0000-000071020000}"/>
    <cellStyle name="40% - Accent5" xfId="627" xr:uid="{00000000-0005-0000-0000-000072020000}"/>
    <cellStyle name="40% - Accent6" xfId="628" xr:uid="{00000000-0005-0000-0000-000073020000}"/>
    <cellStyle name="60% - Accent1" xfId="629" xr:uid="{00000000-0005-0000-0000-000074020000}"/>
    <cellStyle name="60% - Accent2" xfId="630" xr:uid="{00000000-0005-0000-0000-000075020000}"/>
    <cellStyle name="60% - Accent3" xfId="631" xr:uid="{00000000-0005-0000-0000-000076020000}"/>
    <cellStyle name="60% - Accent4" xfId="632" xr:uid="{00000000-0005-0000-0000-000077020000}"/>
    <cellStyle name="60% - Accent5" xfId="633" xr:uid="{00000000-0005-0000-0000-000078020000}"/>
    <cellStyle name="60% - Accent6" xfId="634" xr:uid="{00000000-0005-0000-0000-000079020000}"/>
    <cellStyle name="Accent1" xfId="635" xr:uid="{00000000-0005-0000-0000-00007A020000}"/>
    <cellStyle name="Accent2" xfId="636" xr:uid="{00000000-0005-0000-0000-00007B020000}"/>
    <cellStyle name="Accent3" xfId="637" xr:uid="{00000000-0005-0000-0000-00007C020000}"/>
    <cellStyle name="Accent4" xfId="638" xr:uid="{00000000-0005-0000-0000-00007D020000}"/>
    <cellStyle name="Accent5" xfId="639" xr:uid="{00000000-0005-0000-0000-00007E020000}"/>
    <cellStyle name="Accent6" xfId="640" xr:uid="{00000000-0005-0000-0000-00007F020000}"/>
    <cellStyle name="Bad" xfId="641" xr:uid="{00000000-0005-0000-0000-000080020000}"/>
    <cellStyle name="Calculation" xfId="642" xr:uid="{00000000-0005-0000-0000-000081020000}"/>
    <cellStyle name="Check Cell" xfId="643" xr:uid="{00000000-0005-0000-0000-000082020000}"/>
    <cellStyle name="Explanatory Text" xfId="644" xr:uid="{00000000-0005-0000-0000-000083020000}"/>
    <cellStyle name="Ezres" xfId="645" builtinId="3"/>
    <cellStyle name="Ezres 2" xfId="646" xr:uid="{00000000-0005-0000-0000-000085020000}"/>
    <cellStyle name="Ezres 2 2" xfId="647" xr:uid="{00000000-0005-0000-0000-000086020000}"/>
    <cellStyle name="Ezres 2 2 2" xfId="648" xr:uid="{00000000-0005-0000-0000-000087020000}"/>
    <cellStyle name="Ezres 2 3" xfId="649" xr:uid="{00000000-0005-0000-0000-000088020000}"/>
    <cellStyle name="Ezres 2 4" xfId="650" xr:uid="{00000000-0005-0000-0000-000089020000}"/>
    <cellStyle name="Ezres 3" xfId="651" xr:uid="{00000000-0005-0000-0000-00008A020000}"/>
    <cellStyle name="Ezres 3 2" xfId="652" xr:uid="{00000000-0005-0000-0000-00008B020000}"/>
    <cellStyle name="Ezres 3 3" xfId="653" xr:uid="{00000000-0005-0000-0000-00008C020000}"/>
    <cellStyle name="Ezres 4" xfId="654" xr:uid="{00000000-0005-0000-0000-00008D020000}"/>
    <cellStyle name="Ezres 4 2" xfId="655" xr:uid="{00000000-0005-0000-0000-00008E020000}"/>
    <cellStyle name="Ezres 5" xfId="656" xr:uid="{00000000-0005-0000-0000-00008F020000}"/>
    <cellStyle name="Ezres 5 2" xfId="657" xr:uid="{00000000-0005-0000-0000-000090020000}"/>
    <cellStyle name="Ezres 6" xfId="658" xr:uid="{00000000-0005-0000-0000-000091020000}"/>
    <cellStyle name="Good" xfId="659" xr:uid="{00000000-0005-0000-0000-000092020000}"/>
    <cellStyle name="Heading 1" xfId="660" xr:uid="{00000000-0005-0000-0000-000093020000}"/>
    <cellStyle name="Heading 2" xfId="661" xr:uid="{00000000-0005-0000-0000-000094020000}"/>
    <cellStyle name="Heading 3" xfId="662" xr:uid="{00000000-0005-0000-0000-000095020000}"/>
    <cellStyle name="Heading 4" xfId="663" xr:uid="{00000000-0005-0000-0000-000096020000}"/>
    <cellStyle name="Input" xfId="664" xr:uid="{00000000-0005-0000-0000-000097020000}"/>
    <cellStyle name="Linked Cell" xfId="665" xr:uid="{00000000-0005-0000-0000-000098020000}"/>
    <cellStyle name="Neutral" xfId="666" xr:uid="{00000000-0005-0000-0000-000099020000}"/>
    <cellStyle name="Normál" xfId="0" builtinId="0"/>
    <cellStyle name="Normál 2" xfId="667" xr:uid="{00000000-0005-0000-0000-00009B020000}"/>
    <cellStyle name="Normál 2 2" xfId="668" xr:uid="{00000000-0005-0000-0000-00009C020000}"/>
    <cellStyle name="Normál 2 2 2" xfId="669" xr:uid="{00000000-0005-0000-0000-00009D020000}"/>
    <cellStyle name="Normál 2 3" xfId="670" xr:uid="{00000000-0005-0000-0000-00009E020000}"/>
    <cellStyle name="Normál 2 4" xfId="671" xr:uid="{00000000-0005-0000-0000-00009F020000}"/>
    <cellStyle name="Normál 2_melléklet_3_kiadás_9000_121221_penzugy" xfId="672" xr:uid="{00000000-0005-0000-0000-0000A0020000}"/>
    <cellStyle name="Normál 3" xfId="673" xr:uid="{00000000-0005-0000-0000-0000A1020000}"/>
    <cellStyle name="Normál 3 2" xfId="674" xr:uid="{00000000-0005-0000-0000-0000A2020000}"/>
    <cellStyle name="Normál 4" xfId="675" xr:uid="{00000000-0005-0000-0000-0000A3020000}"/>
    <cellStyle name="Normál 5" xfId="676" xr:uid="{00000000-0005-0000-0000-0000A4020000}"/>
    <cellStyle name="Normál 5 2" xfId="677" xr:uid="{00000000-0005-0000-0000-0000A5020000}"/>
    <cellStyle name="Normál 5 3" xfId="678" xr:uid="{00000000-0005-0000-0000-0000A6020000}"/>
    <cellStyle name="Normál 6" xfId="679" xr:uid="{00000000-0005-0000-0000-0000A7020000}"/>
    <cellStyle name="Normál 6 2" xfId="680" xr:uid="{00000000-0005-0000-0000-0000A8020000}"/>
    <cellStyle name="Normál 6 3" xfId="681" xr:uid="{00000000-0005-0000-0000-0000A9020000}"/>
    <cellStyle name="Normál 7" xfId="682" xr:uid="{00000000-0005-0000-0000-0000AA020000}"/>
    <cellStyle name="Normál 8" xfId="683" xr:uid="{00000000-0005-0000-0000-0000AB020000}"/>
    <cellStyle name="Normal_APUT202" xfId="684" xr:uid="{00000000-0005-0000-0000-0000AC020000}"/>
    <cellStyle name="Note" xfId="685" xr:uid="{00000000-0005-0000-0000-0000AD020000}"/>
    <cellStyle name="Output" xfId="686" xr:uid="{00000000-0005-0000-0000-0000AE020000}"/>
    <cellStyle name="Pénznem" xfId="687" builtinId="4"/>
    <cellStyle name="Pénznem 2" xfId="688" xr:uid="{00000000-0005-0000-0000-0000B0020000}"/>
    <cellStyle name="Pénznem 2 2" xfId="689" xr:uid="{00000000-0005-0000-0000-0000B1020000}"/>
    <cellStyle name="Pénznem 2 3" xfId="690" xr:uid="{00000000-0005-0000-0000-0000B2020000}"/>
    <cellStyle name="Pénznem 2 4" xfId="691" xr:uid="{00000000-0005-0000-0000-0000B3020000}"/>
    <cellStyle name="Pénznem 3" xfId="692" xr:uid="{00000000-0005-0000-0000-0000B4020000}"/>
    <cellStyle name="Pénznem 3 2" xfId="693" xr:uid="{00000000-0005-0000-0000-0000B5020000}"/>
    <cellStyle name="Pénznem 3 3" xfId="694" xr:uid="{00000000-0005-0000-0000-0000B6020000}"/>
    <cellStyle name="Pénznem 3 4" xfId="695" xr:uid="{00000000-0005-0000-0000-0000B7020000}"/>
    <cellStyle name="Pénznem 4" xfId="696" xr:uid="{00000000-0005-0000-0000-0000B8020000}"/>
    <cellStyle name="Pénznem 5" xfId="697" xr:uid="{00000000-0005-0000-0000-0000B9020000}"/>
    <cellStyle name="Pénznem 6" xfId="698" xr:uid="{00000000-0005-0000-0000-0000BA020000}"/>
    <cellStyle name="Pénznem 6 2" xfId="699" xr:uid="{00000000-0005-0000-0000-0000BB020000}"/>
    <cellStyle name="Stílus 1" xfId="700" xr:uid="{00000000-0005-0000-0000-0000BC020000}"/>
    <cellStyle name="Stílus 1 2" xfId="701" xr:uid="{00000000-0005-0000-0000-0000BD020000}"/>
    <cellStyle name="Stílus 4" xfId="702" xr:uid="{00000000-0005-0000-0000-0000BE020000}"/>
    <cellStyle name="Százalék 2" xfId="703" xr:uid="{00000000-0005-0000-0000-0000BF020000}"/>
    <cellStyle name="Százalék 2 2" xfId="704" xr:uid="{00000000-0005-0000-0000-0000C0020000}"/>
    <cellStyle name="Százalék 2 3" xfId="705" xr:uid="{00000000-0005-0000-0000-0000C1020000}"/>
    <cellStyle name="Százalék 2 4" xfId="706" xr:uid="{00000000-0005-0000-0000-0000C2020000}"/>
    <cellStyle name="Százalék 3" xfId="707" xr:uid="{00000000-0005-0000-0000-0000C3020000}"/>
    <cellStyle name="Százalék 3 2" xfId="708" xr:uid="{00000000-0005-0000-0000-0000C4020000}"/>
    <cellStyle name="Százalék 4" xfId="709" xr:uid="{00000000-0005-0000-0000-0000C5020000}"/>
    <cellStyle name="Százalék 5" xfId="710" xr:uid="{00000000-0005-0000-0000-0000C6020000}"/>
    <cellStyle name="Százalék 5 2" xfId="711" xr:uid="{00000000-0005-0000-0000-0000C7020000}"/>
    <cellStyle name="Title" xfId="712" xr:uid="{00000000-0005-0000-0000-0000C8020000}"/>
    <cellStyle name="Total" xfId="713" xr:uid="{00000000-0005-0000-0000-0000C9020000}"/>
    <cellStyle name="Warning Text" xfId="714" xr:uid="{00000000-0005-0000-0000-0000CA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AK118"/>
  <sheetViews>
    <sheetView tabSelected="1" view="pageBreakPreview" zoomScale="80" zoomScaleNormal="80" zoomScaleSheetLayoutView="80" zoomScalePageLayoutView="80" workbookViewId="0">
      <selection activeCell="B10" sqref="B10"/>
    </sheetView>
  </sheetViews>
  <sheetFormatPr defaultColWidth="9.140625" defaultRowHeight="15" x14ac:dyDescent="0.25"/>
  <cols>
    <col min="1" max="1" width="4.85546875" style="5" customWidth="1"/>
    <col min="2" max="2" width="114.140625" style="6" customWidth="1"/>
    <col min="3" max="3" width="24.42578125" style="6" customWidth="1"/>
    <col min="4" max="4" width="22.42578125" style="6" customWidth="1"/>
    <col min="5" max="5" width="29.5703125" style="6" customWidth="1"/>
    <col min="6" max="6" width="20.5703125" style="64" customWidth="1"/>
    <col min="7" max="7" width="23.140625" style="6" hidden="1" customWidth="1"/>
    <col min="8" max="8" width="28.28515625" style="58" customWidth="1"/>
    <col min="9" max="9" width="15.28515625" style="64" hidden="1" customWidth="1"/>
    <col min="10" max="10" width="9.140625" style="6"/>
    <col min="11" max="11" width="9.85546875" style="6" bestFit="1" customWidth="1"/>
    <col min="12" max="16384" width="9.140625" style="6"/>
  </cols>
  <sheetData>
    <row r="1" spans="1:9" ht="22.5" x14ac:dyDescent="0.3">
      <c r="D1" s="9"/>
      <c r="H1" s="9" t="s">
        <v>203</v>
      </c>
    </row>
    <row r="2" spans="1:9" ht="73.5" customHeight="1" x14ac:dyDescent="0.25">
      <c r="A2" s="78" t="s">
        <v>28</v>
      </c>
      <c r="B2" s="78"/>
      <c r="C2" s="78"/>
      <c r="D2" s="78"/>
      <c r="E2" s="78"/>
      <c r="F2" s="78"/>
      <c r="G2" s="78"/>
      <c r="H2" s="78"/>
    </row>
    <row r="3" spans="1:9" ht="22.5" customHeight="1" thickBot="1" x14ac:dyDescent="0.3">
      <c r="B3" s="1"/>
      <c r="C3" s="1"/>
      <c r="D3" s="1"/>
      <c r="G3" s="56"/>
      <c r="H3" s="54" t="s">
        <v>97</v>
      </c>
    </row>
    <row r="4" spans="1:9" s="11" customFormat="1" ht="68.25" thickBot="1" x14ac:dyDescent="0.35">
      <c r="A4" s="7"/>
      <c r="B4" s="16" t="s">
        <v>0</v>
      </c>
      <c r="C4" s="35" t="s">
        <v>100</v>
      </c>
      <c r="D4" s="42" t="s">
        <v>98</v>
      </c>
      <c r="E4" s="43" t="s">
        <v>29</v>
      </c>
      <c r="F4" s="74" t="s">
        <v>199</v>
      </c>
      <c r="G4" s="74" t="s">
        <v>200</v>
      </c>
      <c r="H4" s="35" t="s">
        <v>201</v>
      </c>
      <c r="I4" s="65"/>
    </row>
    <row r="5" spans="1:9" s="8" customFormat="1" ht="44.25" customHeight="1" thickBot="1" x14ac:dyDescent="0.3">
      <c r="A5" s="14" t="s">
        <v>2</v>
      </c>
      <c r="B5" s="19" t="s">
        <v>4</v>
      </c>
      <c r="C5" s="10">
        <f>C6+C9+C18+C26+C46+C48+C52+C79+C84+C89+C36</f>
        <v>3144097</v>
      </c>
      <c r="D5" s="50">
        <f>D6+D9+D18+D26+D36+D46+D48+D52+D79+D84+D89</f>
        <v>564829</v>
      </c>
      <c r="E5" s="50">
        <f>E6+E9+E18+E26+E36+E46+E48+E52+E79+E84+E89</f>
        <v>3708926</v>
      </c>
      <c r="F5" s="50">
        <f>F6+F9+F18+F26+F36+F46+F48+F52+F79+F84+F89</f>
        <v>-69996</v>
      </c>
      <c r="G5" s="50">
        <f t="shared" ref="G5" si="0">G6+G9+G18+G26+G36+G46+G48+G52+G79+G84+G89</f>
        <v>11161</v>
      </c>
      <c r="H5" s="50">
        <f>H6+H9+H18+H26+H36+H46+H48+H52+H79+H84+H89</f>
        <v>3638930</v>
      </c>
      <c r="I5" s="65"/>
    </row>
    <row r="6" spans="1:9" s="4" customFormat="1" ht="33" customHeight="1" x14ac:dyDescent="0.3">
      <c r="A6" s="23"/>
      <c r="B6" s="17" t="s">
        <v>8</v>
      </c>
      <c r="C6" s="31">
        <f>SUM(C7:C8)</f>
        <v>0</v>
      </c>
      <c r="D6" s="45">
        <f>SUM(D7:D8)</f>
        <v>56934</v>
      </c>
      <c r="E6" s="44">
        <f>SUM(E7:E8)</f>
        <v>56934</v>
      </c>
      <c r="F6" s="44">
        <f t="shared" ref="F6:H6" si="1">SUM(F7:F8)</f>
        <v>0</v>
      </c>
      <c r="G6" s="44">
        <f t="shared" si="1"/>
        <v>0</v>
      </c>
      <c r="H6" s="44">
        <f t="shared" si="1"/>
        <v>56934</v>
      </c>
      <c r="I6" s="66"/>
    </row>
    <row r="7" spans="1:9" s="4" customFormat="1" ht="20.25" x14ac:dyDescent="0.3">
      <c r="A7" s="22"/>
      <c r="B7" s="52" t="s">
        <v>79</v>
      </c>
      <c r="C7" s="51"/>
      <c r="D7" s="30">
        <v>31602</v>
      </c>
      <c r="E7" s="30">
        <f>+C7+D7</f>
        <v>31602</v>
      </c>
      <c r="F7" s="24"/>
      <c r="G7" s="24"/>
      <c r="H7" s="24">
        <f>+E7+F7+G7</f>
        <v>31602</v>
      </c>
      <c r="I7" s="67" t="s">
        <v>168</v>
      </c>
    </row>
    <row r="8" spans="1:9" s="4" customFormat="1" ht="20.25" x14ac:dyDescent="0.3">
      <c r="A8" s="22"/>
      <c r="B8" s="52" t="s">
        <v>83</v>
      </c>
      <c r="C8" s="51"/>
      <c r="D8" s="30">
        <v>25332</v>
      </c>
      <c r="E8" s="30">
        <f>+C8+D8</f>
        <v>25332</v>
      </c>
      <c r="F8" s="24"/>
      <c r="G8" s="24"/>
      <c r="H8" s="24">
        <f>+E8+F8+G8</f>
        <v>25332</v>
      </c>
      <c r="I8" s="67" t="s">
        <v>169</v>
      </c>
    </row>
    <row r="9" spans="1:9" s="2" customFormat="1" ht="27.75" customHeight="1" x14ac:dyDescent="0.25">
      <c r="A9" s="22"/>
      <c r="B9" s="20" t="s">
        <v>91</v>
      </c>
      <c r="C9" s="71">
        <f>SUM(C10:C17)</f>
        <v>598000</v>
      </c>
      <c r="D9" s="59">
        <f>SUM(D10:D17)</f>
        <v>63073</v>
      </c>
      <c r="E9" s="71">
        <f>SUM(E10:E17)</f>
        <v>661073</v>
      </c>
      <c r="F9" s="71">
        <f t="shared" ref="F9:H9" si="2">SUM(F10:F17)</f>
        <v>0</v>
      </c>
      <c r="G9" s="71">
        <f t="shared" si="2"/>
        <v>0</v>
      </c>
      <c r="H9" s="71">
        <f t="shared" si="2"/>
        <v>661073</v>
      </c>
      <c r="I9" s="67"/>
    </row>
    <row r="10" spans="1:9" s="2" customFormat="1" ht="20.25" x14ac:dyDescent="0.3">
      <c r="A10" s="22"/>
      <c r="B10" s="29" t="s">
        <v>108</v>
      </c>
      <c r="C10" s="30">
        <v>199000</v>
      </c>
      <c r="D10" s="46"/>
      <c r="E10" s="30">
        <f>+C10+D10</f>
        <v>199000</v>
      </c>
      <c r="F10" s="24"/>
      <c r="G10" s="24"/>
      <c r="H10" s="24">
        <f t="shared" ref="H10:H17" si="3">+E10+F10+G10</f>
        <v>199000</v>
      </c>
      <c r="I10" s="67" t="s">
        <v>122</v>
      </c>
    </row>
    <row r="11" spans="1:9" s="2" customFormat="1" ht="40.5" x14ac:dyDescent="0.3">
      <c r="A11" s="22"/>
      <c r="B11" s="32" t="s">
        <v>101</v>
      </c>
      <c r="C11" s="30">
        <v>83000</v>
      </c>
      <c r="D11" s="46"/>
      <c r="E11" s="30">
        <v>83000</v>
      </c>
      <c r="F11" s="24"/>
      <c r="G11" s="24"/>
      <c r="H11" s="63">
        <f t="shared" si="3"/>
        <v>83000</v>
      </c>
      <c r="I11" s="67" t="s">
        <v>127</v>
      </c>
    </row>
    <row r="12" spans="1:9" s="2" customFormat="1" ht="40.5" x14ac:dyDescent="0.3">
      <c r="A12" s="22"/>
      <c r="B12" s="32" t="s">
        <v>106</v>
      </c>
      <c r="C12" s="30">
        <v>45000</v>
      </c>
      <c r="D12" s="46"/>
      <c r="E12" s="30">
        <f>+C12+D12</f>
        <v>45000</v>
      </c>
      <c r="F12" s="24"/>
      <c r="G12" s="24"/>
      <c r="H12" s="63">
        <f t="shared" si="3"/>
        <v>45000</v>
      </c>
      <c r="I12" s="67" t="s">
        <v>129</v>
      </c>
    </row>
    <row r="13" spans="1:9" s="2" customFormat="1" ht="20.25" x14ac:dyDescent="0.3">
      <c r="A13" s="22"/>
      <c r="B13" s="29" t="s">
        <v>33</v>
      </c>
      <c r="C13" s="30">
        <v>99000</v>
      </c>
      <c r="D13" s="46">
        <v>63073</v>
      </c>
      <c r="E13" s="30">
        <f>+C13+D13</f>
        <v>162073</v>
      </c>
      <c r="F13" s="24"/>
      <c r="G13" s="24"/>
      <c r="H13" s="24">
        <f t="shared" si="3"/>
        <v>162073</v>
      </c>
      <c r="I13" s="67" t="s">
        <v>128</v>
      </c>
    </row>
    <row r="14" spans="1:9" s="2" customFormat="1" ht="20.25" x14ac:dyDescent="0.3">
      <c r="A14" s="22"/>
      <c r="B14" s="32" t="s">
        <v>103</v>
      </c>
      <c r="C14" s="30">
        <v>64000</v>
      </c>
      <c r="D14" s="46"/>
      <c r="E14" s="30">
        <v>64000</v>
      </c>
      <c r="F14" s="24"/>
      <c r="G14" s="24"/>
      <c r="H14" s="24">
        <f t="shared" si="3"/>
        <v>64000</v>
      </c>
      <c r="I14" s="67" t="s">
        <v>126</v>
      </c>
    </row>
    <row r="15" spans="1:9" s="2" customFormat="1" ht="20.25" x14ac:dyDescent="0.3">
      <c r="A15" s="22"/>
      <c r="B15" s="29" t="s">
        <v>104</v>
      </c>
      <c r="C15" s="30">
        <v>25000</v>
      </c>
      <c r="D15" s="46"/>
      <c r="E15" s="30">
        <v>25000</v>
      </c>
      <c r="F15" s="24"/>
      <c r="G15" s="24"/>
      <c r="H15" s="24">
        <f t="shared" si="3"/>
        <v>25000</v>
      </c>
      <c r="I15" s="67" t="s">
        <v>123</v>
      </c>
    </row>
    <row r="16" spans="1:9" s="2" customFormat="1" ht="20.25" x14ac:dyDescent="0.3">
      <c r="A16" s="22"/>
      <c r="B16" s="32" t="s">
        <v>102</v>
      </c>
      <c r="C16" s="30">
        <v>19000</v>
      </c>
      <c r="D16" s="46"/>
      <c r="E16" s="30">
        <v>19000</v>
      </c>
      <c r="F16" s="24"/>
      <c r="G16" s="24"/>
      <c r="H16" s="24">
        <f t="shared" si="3"/>
        <v>19000</v>
      </c>
      <c r="I16" s="67" t="s">
        <v>124</v>
      </c>
    </row>
    <row r="17" spans="1:9" s="2" customFormat="1" ht="40.5" x14ac:dyDescent="0.3">
      <c r="A17" s="22"/>
      <c r="B17" s="32" t="s">
        <v>105</v>
      </c>
      <c r="C17" s="30">
        <v>64000</v>
      </c>
      <c r="D17" s="46"/>
      <c r="E17" s="30">
        <f>+C17+D17</f>
        <v>64000</v>
      </c>
      <c r="F17" s="24"/>
      <c r="G17" s="24"/>
      <c r="H17" s="63">
        <f t="shared" si="3"/>
        <v>64000</v>
      </c>
      <c r="I17" s="67" t="s">
        <v>125</v>
      </c>
    </row>
    <row r="18" spans="1:9" s="2" customFormat="1" ht="33.75" customHeight="1" x14ac:dyDescent="0.25">
      <c r="A18" s="22"/>
      <c r="B18" s="20" t="s">
        <v>90</v>
      </c>
      <c r="C18" s="71">
        <f>SUM(C19:C25)</f>
        <v>380445</v>
      </c>
      <c r="D18" s="59">
        <f>SUM(D19:D25)</f>
        <v>11072</v>
      </c>
      <c r="E18" s="71">
        <f>SUM(E19:E25)</f>
        <v>391517</v>
      </c>
      <c r="F18" s="71">
        <f t="shared" ref="F18:H18" si="4">SUM(F19:F25)</f>
        <v>9379</v>
      </c>
      <c r="G18" s="71">
        <f t="shared" si="4"/>
        <v>0</v>
      </c>
      <c r="H18" s="71">
        <f t="shared" si="4"/>
        <v>400896</v>
      </c>
      <c r="I18" s="67"/>
    </row>
    <row r="19" spans="1:9" s="2" customFormat="1" ht="20.25" x14ac:dyDescent="0.3">
      <c r="A19" s="22"/>
      <c r="B19" s="32" t="s">
        <v>109</v>
      </c>
      <c r="C19" s="30">
        <v>44445</v>
      </c>
      <c r="D19" s="47"/>
      <c r="E19" s="30">
        <v>44445</v>
      </c>
      <c r="F19" s="24"/>
      <c r="G19" s="24"/>
      <c r="H19" s="24">
        <f t="shared" ref="H19:H25" si="5">+E19+F19+G19</f>
        <v>44445</v>
      </c>
      <c r="I19" s="67" t="s">
        <v>130</v>
      </c>
    </row>
    <row r="20" spans="1:9" s="2" customFormat="1" ht="20.25" x14ac:dyDescent="0.3">
      <c r="A20" s="22"/>
      <c r="B20" s="27" t="s">
        <v>70</v>
      </c>
      <c r="C20" s="30">
        <v>45000</v>
      </c>
      <c r="D20" s="46"/>
      <c r="E20" s="30">
        <f t="shared" ref="E20:E25" si="6">+C20+D20</f>
        <v>45000</v>
      </c>
      <c r="F20" s="24"/>
      <c r="G20" s="24"/>
      <c r="H20" s="24">
        <f t="shared" si="5"/>
        <v>45000</v>
      </c>
      <c r="I20" s="67" t="s">
        <v>133</v>
      </c>
    </row>
    <row r="21" spans="1:9" s="2" customFormat="1" ht="20.25" x14ac:dyDescent="0.3">
      <c r="A21" s="22"/>
      <c r="B21" s="27" t="s">
        <v>32</v>
      </c>
      <c r="C21" s="30"/>
      <c r="D21" s="46">
        <v>2656</v>
      </c>
      <c r="E21" s="30">
        <f t="shared" si="6"/>
        <v>2656</v>
      </c>
      <c r="F21" s="24"/>
      <c r="G21" s="24"/>
      <c r="H21" s="24">
        <f t="shared" si="5"/>
        <v>2656</v>
      </c>
      <c r="I21" s="67" t="s">
        <v>12</v>
      </c>
    </row>
    <row r="22" spans="1:9" s="2" customFormat="1" ht="20.25" x14ac:dyDescent="0.3">
      <c r="A22" s="22"/>
      <c r="B22" s="27" t="s">
        <v>69</v>
      </c>
      <c r="C22" s="30">
        <v>65000</v>
      </c>
      <c r="D22" s="46"/>
      <c r="E22" s="30">
        <f t="shared" si="6"/>
        <v>65000</v>
      </c>
      <c r="F22" s="24"/>
      <c r="G22" s="24"/>
      <c r="H22" s="24">
        <f t="shared" si="5"/>
        <v>65000</v>
      </c>
      <c r="I22" s="67" t="s">
        <v>132</v>
      </c>
    </row>
    <row r="23" spans="1:9" s="2" customFormat="1" ht="19.5" customHeight="1" x14ac:dyDescent="0.3">
      <c r="A23" s="22"/>
      <c r="B23" s="57" t="s">
        <v>18</v>
      </c>
      <c r="C23" s="24">
        <v>80000</v>
      </c>
      <c r="D23" s="46"/>
      <c r="E23" s="30">
        <f t="shared" si="6"/>
        <v>80000</v>
      </c>
      <c r="F23" s="24"/>
      <c r="G23" s="24"/>
      <c r="H23" s="24">
        <f t="shared" si="5"/>
        <v>80000</v>
      </c>
      <c r="I23" s="67" t="s">
        <v>19</v>
      </c>
    </row>
    <row r="24" spans="1:9" s="2" customFormat="1" ht="19.5" customHeight="1" x14ac:dyDescent="0.3">
      <c r="A24" s="22"/>
      <c r="B24" s="32" t="s">
        <v>20</v>
      </c>
      <c r="C24" s="30">
        <v>127000</v>
      </c>
      <c r="D24" s="47">
        <v>8416</v>
      </c>
      <c r="E24" s="30">
        <f t="shared" si="6"/>
        <v>135416</v>
      </c>
      <c r="F24" s="24">
        <v>9379</v>
      </c>
      <c r="G24" s="24"/>
      <c r="H24" s="24">
        <f t="shared" si="5"/>
        <v>144795</v>
      </c>
      <c r="I24" s="67" t="s">
        <v>21</v>
      </c>
    </row>
    <row r="25" spans="1:9" s="2" customFormat="1" ht="19.5" customHeight="1" x14ac:dyDescent="0.3">
      <c r="A25" s="22"/>
      <c r="B25" s="27" t="s">
        <v>68</v>
      </c>
      <c r="C25" s="30">
        <v>19000</v>
      </c>
      <c r="D25" s="46"/>
      <c r="E25" s="30">
        <f t="shared" si="6"/>
        <v>19000</v>
      </c>
      <c r="F25" s="24"/>
      <c r="G25" s="24"/>
      <c r="H25" s="24">
        <f t="shared" si="5"/>
        <v>19000</v>
      </c>
      <c r="I25" s="67" t="s">
        <v>131</v>
      </c>
    </row>
    <row r="26" spans="1:9" s="2" customFormat="1" ht="28.5" customHeight="1" x14ac:dyDescent="0.25">
      <c r="A26" s="22"/>
      <c r="B26" s="20" t="s">
        <v>89</v>
      </c>
      <c r="C26" s="71">
        <f>SUM(C27:C34)</f>
        <v>381000</v>
      </c>
      <c r="D26" s="59">
        <f>SUM(D27:D35)</f>
        <v>40642</v>
      </c>
      <c r="E26" s="71">
        <f>SUM(E27:E35)</f>
        <v>421642</v>
      </c>
      <c r="F26" s="71">
        <f t="shared" ref="F26:H26" si="7">SUM(F27:F35)</f>
        <v>16247</v>
      </c>
      <c r="G26" s="71">
        <f t="shared" si="7"/>
        <v>0</v>
      </c>
      <c r="H26" s="71">
        <f t="shared" si="7"/>
        <v>437889</v>
      </c>
      <c r="I26" s="67"/>
    </row>
    <row r="27" spans="1:9" s="2" customFormat="1" ht="20.25" x14ac:dyDescent="0.3">
      <c r="A27" s="22"/>
      <c r="B27" s="21" t="s">
        <v>112</v>
      </c>
      <c r="C27" s="30">
        <v>60000</v>
      </c>
      <c r="D27" s="46"/>
      <c r="E27" s="30">
        <f t="shared" ref="E27:E35" si="8">+C27+D27</f>
        <v>60000</v>
      </c>
      <c r="F27" s="24"/>
      <c r="G27" s="24"/>
      <c r="H27" s="24">
        <f t="shared" ref="H27:H35" si="9">+E27+F27+G27</f>
        <v>60000</v>
      </c>
      <c r="I27" s="67" t="s">
        <v>193</v>
      </c>
    </row>
    <row r="28" spans="1:9" s="2" customFormat="1" ht="20.25" x14ac:dyDescent="0.3">
      <c r="A28" s="22"/>
      <c r="B28" s="21" t="s">
        <v>34</v>
      </c>
      <c r="C28" s="30">
        <v>20000</v>
      </c>
      <c r="D28" s="46"/>
      <c r="E28" s="30">
        <f t="shared" si="8"/>
        <v>20000</v>
      </c>
      <c r="F28" s="24">
        <v>11412</v>
      </c>
      <c r="G28" s="24"/>
      <c r="H28" s="24">
        <f t="shared" si="9"/>
        <v>31412</v>
      </c>
      <c r="I28" s="67" t="s">
        <v>191</v>
      </c>
    </row>
    <row r="29" spans="1:9" s="2" customFormat="1" ht="20.25" x14ac:dyDescent="0.3">
      <c r="A29" s="22"/>
      <c r="B29" s="21" t="s">
        <v>36</v>
      </c>
      <c r="C29" s="30">
        <v>4000</v>
      </c>
      <c r="D29" s="46"/>
      <c r="E29" s="30">
        <f t="shared" si="8"/>
        <v>4000</v>
      </c>
      <c r="F29" s="24"/>
      <c r="G29" s="24"/>
      <c r="H29" s="24">
        <f t="shared" si="9"/>
        <v>4000</v>
      </c>
      <c r="I29" s="67" t="s">
        <v>196</v>
      </c>
    </row>
    <row r="30" spans="1:9" s="2" customFormat="1" ht="20.25" x14ac:dyDescent="0.3">
      <c r="A30" s="22"/>
      <c r="B30" s="21" t="s">
        <v>113</v>
      </c>
      <c r="C30" s="30">
        <v>6500</v>
      </c>
      <c r="D30" s="46"/>
      <c r="E30" s="30">
        <f t="shared" si="8"/>
        <v>6500</v>
      </c>
      <c r="F30" s="24">
        <v>1554</v>
      </c>
      <c r="G30" s="24"/>
      <c r="H30" s="24">
        <f t="shared" si="9"/>
        <v>8054</v>
      </c>
      <c r="I30" s="67" t="s">
        <v>197</v>
      </c>
    </row>
    <row r="31" spans="1:9" s="2" customFormat="1" ht="20.25" x14ac:dyDescent="0.3">
      <c r="A31" s="22"/>
      <c r="B31" s="21" t="s">
        <v>114</v>
      </c>
      <c r="C31" s="30">
        <v>14500</v>
      </c>
      <c r="D31" s="46"/>
      <c r="E31" s="30">
        <f t="shared" si="8"/>
        <v>14500</v>
      </c>
      <c r="F31" s="24"/>
      <c r="G31" s="24"/>
      <c r="H31" s="24">
        <f t="shared" si="9"/>
        <v>14500</v>
      </c>
      <c r="I31" s="67" t="s">
        <v>182</v>
      </c>
    </row>
    <row r="32" spans="1:9" s="2" customFormat="1" ht="20.25" x14ac:dyDescent="0.3">
      <c r="A32" s="22"/>
      <c r="B32" s="21" t="s">
        <v>110</v>
      </c>
      <c r="C32" s="30">
        <v>216000</v>
      </c>
      <c r="D32" s="46"/>
      <c r="E32" s="30">
        <f t="shared" si="8"/>
        <v>216000</v>
      </c>
      <c r="F32" s="24"/>
      <c r="G32" s="24"/>
      <c r="H32" s="24">
        <f t="shared" si="9"/>
        <v>216000</v>
      </c>
      <c r="I32" s="67" t="s">
        <v>192</v>
      </c>
    </row>
    <row r="33" spans="1:9" s="2" customFormat="1" ht="20.25" x14ac:dyDescent="0.3">
      <c r="A33" s="22"/>
      <c r="B33" s="21" t="s">
        <v>111</v>
      </c>
      <c r="C33" s="30">
        <v>10000</v>
      </c>
      <c r="D33" s="46"/>
      <c r="E33" s="30">
        <f t="shared" si="8"/>
        <v>10000</v>
      </c>
      <c r="F33" s="24">
        <v>3281</v>
      </c>
      <c r="G33" s="24"/>
      <c r="H33" s="24">
        <f t="shared" si="9"/>
        <v>13281</v>
      </c>
      <c r="I33" s="67" t="s">
        <v>186</v>
      </c>
    </row>
    <row r="34" spans="1:9" s="2" customFormat="1" ht="20.25" x14ac:dyDescent="0.3">
      <c r="A34" s="22"/>
      <c r="B34" s="21" t="s">
        <v>35</v>
      </c>
      <c r="C34" s="30">
        <v>50000</v>
      </c>
      <c r="D34" s="46"/>
      <c r="E34" s="30">
        <f t="shared" si="8"/>
        <v>50000</v>
      </c>
      <c r="F34" s="24"/>
      <c r="G34" s="24"/>
      <c r="H34" s="24">
        <f t="shared" si="9"/>
        <v>50000</v>
      </c>
      <c r="I34" s="67" t="s">
        <v>194</v>
      </c>
    </row>
    <row r="35" spans="1:9" s="2" customFormat="1" ht="20.25" x14ac:dyDescent="0.3">
      <c r="A35" s="22"/>
      <c r="B35" s="21" t="s">
        <v>15</v>
      </c>
      <c r="C35" s="30"/>
      <c r="D35" s="46">
        <v>40642</v>
      </c>
      <c r="E35" s="30">
        <f t="shared" si="8"/>
        <v>40642</v>
      </c>
      <c r="F35" s="24"/>
      <c r="G35" s="24"/>
      <c r="H35" s="24">
        <f t="shared" si="9"/>
        <v>40642</v>
      </c>
      <c r="I35" s="67" t="s">
        <v>16</v>
      </c>
    </row>
    <row r="36" spans="1:9" s="2" customFormat="1" ht="27.75" customHeight="1" x14ac:dyDescent="0.25">
      <c r="A36" s="22"/>
      <c r="B36" s="20" t="s">
        <v>88</v>
      </c>
      <c r="C36" s="71">
        <f>SUM(C37:C44)</f>
        <v>381000</v>
      </c>
      <c r="D36" s="59">
        <f>SUM(D37:D45)</f>
        <v>82392</v>
      </c>
      <c r="E36" s="71">
        <f>SUM(E37:E45)</f>
        <v>463392</v>
      </c>
      <c r="F36" s="71">
        <f t="shared" ref="F36:H36" si="10">SUM(F37:F45)</f>
        <v>0</v>
      </c>
      <c r="G36" s="71">
        <f t="shared" si="10"/>
        <v>0</v>
      </c>
      <c r="H36" s="71">
        <f t="shared" si="10"/>
        <v>463392</v>
      </c>
      <c r="I36" s="67"/>
    </row>
    <row r="37" spans="1:9" s="2" customFormat="1" ht="20.25" x14ac:dyDescent="0.3">
      <c r="A37" s="22"/>
      <c r="B37" s="21" t="s">
        <v>116</v>
      </c>
      <c r="C37" s="30">
        <v>60000</v>
      </c>
      <c r="D37" s="46"/>
      <c r="E37" s="30">
        <f t="shared" ref="E37:E45" si="11">+C37+D37</f>
        <v>60000</v>
      </c>
      <c r="F37" s="24"/>
      <c r="G37" s="24"/>
      <c r="H37" s="24">
        <f t="shared" ref="H37:H45" si="12">+E37+F37+G37</f>
        <v>60000</v>
      </c>
      <c r="I37" s="67" t="s">
        <v>195</v>
      </c>
    </row>
    <row r="38" spans="1:9" s="2" customFormat="1" ht="20.25" x14ac:dyDescent="0.3">
      <c r="A38" s="22"/>
      <c r="B38" s="21" t="s">
        <v>117</v>
      </c>
      <c r="C38" s="30">
        <v>32000</v>
      </c>
      <c r="D38" s="46"/>
      <c r="E38" s="30">
        <f t="shared" si="11"/>
        <v>32000</v>
      </c>
      <c r="F38" s="24"/>
      <c r="G38" s="24"/>
      <c r="H38" s="24">
        <f t="shared" si="12"/>
        <v>32000</v>
      </c>
      <c r="I38" s="67" t="s">
        <v>185</v>
      </c>
    </row>
    <row r="39" spans="1:9" s="2" customFormat="1" ht="20.25" x14ac:dyDescent="0.3">
      <c r="A39" s="22"/>
      <c r="B39" s="21" t="s">
        <v>38</v>
      </c>
      <c r="C39" s="30">
        <v>13000</v>
      </c>
      <c r="D39" s="46"/>
      <c r="E39" s="30">
        <f t="shared" si="11"/>
        <v>13000</v>
      </c>
      <c r="F39" s="24"/>
      <c r="G39" s="24"/>
      <c r="H39" s="24">
        <f t="shared" si="12"/>
        <v>13000</v>
      </c>
      <c r="I39" s="67" t="s">
        <v>187</v>
      </c>
    </row>
    <row r="40" spans="1:9" s="2" customFormat="1" ht="20.25" x14ac:dyDescent="0.3">
      <c r="A40" s="22"/>
      <c r="B40" s="21" t="s">
        <v>71</v>
      </c>
      <c r="C40" s="30">
        <v>25000</v>
      </c>
      <c r="D40" s="46"/>
      <c r="E40" s="30">
        <f t="shared" si="11"/>
        <v>25000</v>
      </c>
      <c r="F40" s="24"/>
      <c r="G40" s="24"/>
      <c r="H40" s="24">
        <f t="shared" si="12"/>
        <v>25000</v>
      </c>
      <c r="I40" s="67" t="s">
        <v>188</v>
      </c>
    </row>
    <row r="41" spans="1:9" s="2" customFormat="1" ht="20.25" x14ac:dyDescent="0.3">
      <c r="A41" s="22"/>
      <c r="B41" s="21" t="s">
        <v>37</v>
      </c>
      <c r="C41" s="30">
        <v>75000</v>
      </c>
      <c r="D41" s="46"/>
      <c r="E41" s="30">
        <f t="shared" si="11"/>
        <v>75000</v>
      </c>
      <c r="F41" s="24"/>
      <c r="G41" s="24"/>
      <c r="H41" s="24">
        <f t="shared" si="12"/>
        <v>75000</v>
      </c>
      <c r="I41" s="67" t="s">
        <v>183</v>
      </c>
    </row>
    <row r="42" spans="1:9" s="2" customFormat="1" ht="20.25" x14ac:dyDescent="0.3">
      <c r="A42" s="22"/>
      <c r="B42" s="21" t="s">
        <v>118</v>
      </c>
      <c r="C42" s="30">
        <v>80000</v>
      </c>
      <c r="D42" s="46"/>
      <c r="E42" s="30">
        <f t="shared" si="11"/>
        <v>80000</v>
      </c>
      <c r="F42" s="24"/>
      <c r="G42" s="24"/>
      <c r="H42" s="24">
        <f t="shared" si="12"/>
        <v>80000</v>
      </c>
      <c r="I42" s="67" t="s">
        <v>189</v>
      </c>
    </row>
    <row r="43" spans="1:9" s="2" customFormat="1" ht="20.25" x14ac:dyDescent="0.3">
      <c r="A43" s="22"/>
      <c r="B43" s="21" t="s">
        <v>39</v>
      </c>
      <c r="C43" s="30">
        <v>50000</v>
      </c>
      <c r="D43" s="46"/>
      <c r="E43" s="30">
        <f t="shared" si="11"/>
        <v>50000</v>
      </c>
      <c r="F43" s="24"/>
      <c r="G43" s="24"/>
      <c r="H43" s="24">
        <f t="shared" si="12"/>
        <v>50000</v>
      </c>
      <c r="I43" s="67" t="s">
        <v>190</v>
      </c>
    </row>
    <row r="44" spans="1:9" s="2" customFormat="1" ht="20.25" x14ac:dyDescent="0.3">
      <c r="A44" s="22"/>
      <c r="B44" s="21" t="s">
        <v>115</v>
      </c>
      <c r="C44" s="30">
        <v>46000</v>
      </c>
      <c r="D44" s="46"/>
      <c r="E44" s="30">
        <f t="shared" si="11"/>
        <v>46000</v>
      </c>
      <c r="F44" s="24"/>
      <c r="G44" s="24"/>
      <c r="H44" s="24">
        <f t="shared" si="12"/>
        <v>46000</v>
      </c>
      <c r="I44" s="67" t="s">
        <v>184</v>
      </c>
    </row>
    <row r="45" spans="1:9" s="2" customFormat="1" ht="20.25" x14ac:dyDescent="0.3">
      <c r="A45" s="22"/>
      <c r="B45" s="21" t="s">
        <v>13</v>
      </c>
      <c r="C45" s="30"/>
      <c r="D45" s="46">
        <v>82392</v>
      </c>
      <c r="E45" s="30">
        <f t="shared" si="11"/>
        <v>82392</v>
      </c>
      <c r="F45" s="24"/>
      <c r="G45" s="24"/>
      <c r="H45" s="24">
        <f t="shared" si="12"/>
        <v>82392</v>
      </c>
      <c r="I45" s="67" t="s">
        <v>14</v>
      </c>
    </row>
    <row r="46" spans="1:9" s="2" customFormat="1" ht="33" customHeight="1" x14ac:dyDescent="0.25">
      <c r="A46" s="22"/>
      <c r="B46" s="18" t="s">
        <v>6</v>
      </c>
      <c r="C46" s="61">
        <f>C47</f>
        <v>0</v>
      </c>
      <c r="D46" s="59">
        <f>D47</f>
        <v>792</v>
      </c>
      <c r="E46" s="71">
        <f>E47</f>
        <v>792</v>
      </c>
      <c r="F46" s="71">
        <f t="shared" ref="F46:H46" si="13">F47</f>
        <v>2535</v>
      </c>
      <c r="G46" s="71">
        <f t="shared" si="13"/>
        <v>0</v>
      </c>
      <c r="H46" s="71">
        <f t="shared" si="13"/>
        <v>3327</v>
      </c>
      <c r="I46" s="67"/>
    </row>
    <row r="47" spans="1:9" s="2" customFormat="1" ht="20.25" x14ac:dyDescent="0.3">
      <c r="A47" s="22"/>
      <c r="B47" s="41" t="s">
        <v>73</v>
      </c>
      <c r="C47" s="30"/>
      <c r="D47" s="48">
        <v>792</v>
      </c>
      <c r="E47" s="30">
        <f t="shared" ref="E47" si="14">+C47+D47</f>
        <v>792</v>
      </c>
      <c r="F47" s="24">
        <v>2535</v>
      </c>
      <c r="G47" s="24"/>
      <c r="H47" s="24">
        <f t="shared" ref="H47" si="15">+E47+F47+G47</f>
        <v>3327</v>
      </c>
      <c r="I47" s="67" t="s">
        <v>198</v>
      </c>
    </row>
    <row r="48" spans="1:9" s="2" customFormat="1" ht="27.75" customHeight="1" x14ac:dyDescent="0.3">
      <c r="A48" s="22"/>
      <c r="B48" s="18" t="s">
        <v>7</v>
      </c>
      <c r="C48" s="44">
        <f>SUM(C49:C51)</f>
        <v>30000</v>
      </c>
      <c r="D48" s="45">
        <f>SUM(D49:D51)</f>
        <v>30397</v>
      </c>
      <c r="E48" s="44">
        <f>SUM(E49:E51)</f>
        <v>60397</v>
      </c>
      <c r="F48" s="44">
        <f t="shared" ref="F48:H48" si="16">SUM(F49:F51)</f>
        <v>0</v>
      </c>
      <c r="G48" s="44">
        <f t="shared" si="16"/>
        <v>0</v>
      </c>
      <c r="H48" s="44">
        <f t="shared" si="16"/>
        <v>60397</v>
      </c>
      <c r="I48" s="67"/>
    </row>
    <row r="49" spans="1:9" s="2" customFormat="1" ht="20.25" x14ac:dyDescent="0.3">
      <c r="A49" s="22"/>
      <c r="B49" s="27" t="s">
        <v>31</v>
      </c>
      <c r="C49" s="13">
        <v>30000</v>
      </c>
      <c r="D49" s="48"/>
      <c r="E49" s="30">
        <f>+C49+D49</f>
        <v>30000</v>
      </c>
      <c r="F49" s="24"/>
      <c r="G49" s="24"/>
      <c r="H49" s="24">
        <f t="shared" ref="H49:H51" si="17">+E49+F49+G49</f>
        <v>30000</v>
      </c>
      <c r="I49" s="68" t="s">
        <v>171</v>
      </c>
    </row>
    <row r="50" spans="1:9" s="2" customFormat="1" ht="20.25" x14ac:dyDescent="0.3">
      <c r="A50" s="22"/>
      <c r="B50" s="32" t="s">
        <v>82</v>
      </c>
      <c r="C50" s="13"/>
      <c r="D50" s="48">
        <v>30100</v>
      </c>
      <c r="E50" s="30">
        <f>+C50+D50</f>
        <v>30100</v>
      </c>
      <c r="F50" s="24"/>
      <c r="G50" s="24"/>
      <c r="H50" s="24">
        <f t="shared" si="17"/>
        <v>30100</v>
      </c>
      <c r="I50" s="68" t="s">
        <v>134</v>
      </c>
    </row>
    <row r="51" spans="1:9" s="2" customFormat="1" ht="20.25" x14ac:dyDescent="0.3">
      <c r="A51" s="22"/>
      <c r="B51" s="32" t="s">
        <v>87</v>
      </c>
      <c r="C51" s="13"/>
      <c r="D51" s="48">
        <v>297</v>
      </c>
      <c r="E51" s="30">
        <f>+C51+D51</f>
        <v>297</v>
      </c>
      <c r="F51" s="24"/>
      <c r="G51" s="24"/>
      <c r="H51" s="24">
        <f t="shared" si="17"/>
        <v>297</v>
      </c>
      <c r="I51" s="68" t="s">
        <v>120</v>
      </c>
    </row>
    <row r="52" spans="1:9" s="37" customFormat="1" ht="30" customHeight="1" x14ac:dyDescent="0.25">
      <c r="A52" s="36"/>
      <c r="B52" s="18" t="s">
        <v>67</v>
      </c>
      <c r="C52" s="71">
        <f>SUM(C53:C78)</f>
        <v>489724</v>
      </c>
      <c r="D52" s="59">
        <f>SUM(D53:D77)</f>
        <v>169843</v>
      </c>
      <c r="E52" s="71">
        <f>SUM(E53:E78)</f>
        <v>659567</v>
      </c>
      <c r="F52" s="71">
        <f t="shared" ref="F52:H52" si="18">SUM(F53:F78)</f>
        <v>0</v>
      </c>
      <c r="G52" s="71">
        <f t="shared" si="18"/>
        <v>0</v>
      </c>
      <c r="H52" s="71">
        <f t="shared" si="18"/>
        <v>659567</v>
      </c>
      <c r="I52" s="69"/>
    </row>
    <row r="53" spans="1:9" s="37" customFormat="1" ht="20.25" x14ac:dyDescent="0.3">
      <c r="A53" s="36"/>
      <c r="B53" s="39" t="s">
        <v>53</v>
      </c>
      <c r="C53" s="13">
        <v>2540</v>
      </c>
      <c r="D53" s="48"/>
      <c r="E53" s="30">
        <f t="shared" ref="E53:E78" si="19">+C53+D53</f>
        <v>2540</v>
      </c>
      <c r="F53" s="24"/>
      <c r="G53" s="24"/>
      <c r="H53" s="24">
        <f t="shared" ref="H53:H78" si="20">+E53+F53+G53</f>
        <v>2540</v>
      </c>
      <c r="I53" s="69" t="s">
        <v>158</v>
      </c>
    </row>
    <row r="54" spans="1:9" s="37" customFormat="1" ht="20.25" x14ac:dyDescent="0.3">
      <c r="A54" s="36"/>
      <c r="B54" s="39" t="s">
        <v>41</v>
      </c>
      <c r="C54" s="13">
        <v>31394</v>
      </c>
      <c r="D54" s="48"/>
      <c r="E54" s="30">
        <f t="shared" si="19"/>
        <v>31394</v>
      </c>
      <c r="F54" s="24"/>
      <c r="G54" s="24"/>
      <c r="H54" s="24">
        <f t="shared" si="20"/>
        <v>31394</v>
      </c>
      <c r="I54" s="69" t="s">
        <v>146</v>
      </c>
    </row>
    <row r="55" spans="1:9" s="37" customFormat="1" ht="20.25" x14ac:dyDescent="0.3">
      <c r="A55" s="36"/>
      <c r="B55" s="39" t="s">
        <v>55</v>
      </c>
      <c r="C55" s="13">
        <v>8573</v>
      </c>
      <c r="D55" s="48"/>
      <c r="E55" s="30">
        <f t="shared" si="19"/>
        <v>8573</v>
      </c>
      <c r="F55" s="24"/>
      <c r="G55" s="24"/>
      <c r="H55" s="24">
        <f t="shared" si="20"/>
        <v>8573</v>
      </c>
      <c r="I55" s="69" t="s">
        <v>160</v>
      </c>
    </row>
    <row r="56" spans="1:9" s="37" customFormat="1" ht="20.25" x14ac:dyDescent="0.3">
      <c r="A56" s="36"/>
      <c r="B56" s="39" t="s">
        <v>54</v>
      </c>
      <c r="C56" s="13">
        <v>2572</v>
      </c>
      <c r="D56" s="48"/>
      <c r="E56" s="30">
        <f t="shared" si="19"/>
        <v>2572</v>
      </c>
      <c r="F56" s="24"/>
      <c r="G56" s="24"/>
      <c r="H56" s="24">
        <f t="shared" si="20"/>
        <v>2572</v>
      </c>
      <c r="I56" s="69" t="s">
        <v>159</v>
      </c>
    </row>
    <row r="57" spans="1:9" s="37" customFormat="1" ht="20.25" x14ac:dyDescent="0.3">
      <c r="A57" s="36"/>
      <c r="B57" s="39" t="s">
        <v>56</v>
      </c>
      <c r="C57" s="13">
        <v>6858</v>
      </c>
      <c r="D57" s="48"/>
      <c r="E57" s="30">
        <f t="shared" si="19"/>
        <v>6858</v>
      </c>
      <c r="F57" s="24"/>
      <c r="G57" s="24"/>
      <c r="H57" s="24">
        <f t="shared" si="20"/>
        <v>6858</v>
      </c>
      <c r="I57" s="69" t="s">
        <v>161</v>
      </c>
    </row>
    <row r="58" spans="1:9" s="37" customFormat="1" ht="20.25" x14ac:dyDescent="0.3">
      <c r="A58" s="36"/>
      <c r="B58" s="39" t="s">
        <v>57</v>
      </c>
      <c r="C58" s="13">
        <v>4001</v>
      </c>
      <c r="D58" s="48"/>
      <c r="E58" s="30">
        <f t="shared" si="19"/>
        <v>4001</v>
      </c>
      <c r="F58" s="24"/>
      <c r="G58" s="24"/>
      <c r="H58" s="24">
        <f t="shared" si="20"/>
        <v>4001</v>
      </c>
      <c r="I58" s="69" t="s">
        <v>162</v>
      </c>
    </row>
    <row r="59" spans="1:9" s="37" customFormat="1" ht="20.25" x14ac:dyDescent="0.3">
      <c r="A59" s="36"/>
      <c r="B59" s="39" t="s">
        <v>50</v>
      </c>
      <c r="C59" s="13">
        <v>8863</v>
      </c>
      <c r="D59" s="48"/>
      <c r="E59" s="30">
        <f t="shared" si="19"/>
        <v>8863</v>
      </c>
      <c r="F59" s="24"/>
      <c r="G59" s="24"/>
      <c r="H59" s="24">
        <f t="shared" si="20"/>
        <v>8863</v>
      </c>
      <c r="I59" s="69" t="s">
        <v>155</v>
      </c>
    </row>
    <row r="60" spans="1:9" s="37" customFormat="1" ht="20.25" x14ac:dyDescent="0.3">
      <c r="A60" s="36"/>
      <c r="B60" s="39" t="s">
        <v>58</v>
      </c>
      <c r="C60" s="13">
        <v>20320</v>
      </c>
      <c r="D60" s="48"/>
      <c r="E60" s="30">
        <f t="shared" si="19"/>
        <v>20320</v>
      </c>
      <c r="F60" s="24"/>
      <c r="G60" s="24"/>
      <c r="H60" s="24">
        <f t="shared" si="20"/>
        <v>20320</v>
      </c>
      <c r="I60" s="69" t="s">
        <v>163</v>
      </c>
    </row>
    <row r="61" spans="1:9" s="37" customFormat="1" ht="20.25" x14ac:dyDescent="0.3">
      <c r="A61" s="36"/>
      <c r="B61" s="39" t="s">
        <v>44</v>
      </c>
      <c r="C61" s="13">
        <v>31750</v>
      </c>
      <c r="D61" s="48"/>
      <c r="E61" s="30">
        <f t="shared" si="19"/>
        <v>31750</v>
      </c>
      <c r="F61" s="24"/>
      <c r="G61" s="24"/>
      <c r="H61" s="24">
        <f t="shared" si="20"/>
        <v>31750</v>
      </c>
      <c r="I61" s="69" t="s">
        <v>149</v>
      </c>
    </row>
    <row r="62" spans="1:9" s="37" customFormat="1" ht="40.5" x14ac:dyDescent="0.3">
      <c r="A62" s="36"/>
      <c r="B62" s="39" t="s">
        <v>52</v>
      </c>
      <c r="C62" s="30">
        <v>4445</v>
      </c>
      <c r="D62" s="49"/>
      <c r="E62" s="30">
        <f t="shared" si="19"/>
        <v>4445</v>
      </c>
      <c r="F62" s="24"/>
      <c r="G62" s="24"/>
      <c r="H62" s="63">
        <f t="shared" si="20"/>
        <v>4445</v>
      </c>
      <c r="I62" s="73" t="s">
        <v>157</v>
      </c>
    </row>
    <row r="63" spans="1:9" s="37" customFormat="1" ht="20.25" x14ac:dyDescent="0.3">
      <c r="A63" s="36"/>
      <c r="B63" s="39" t="s">
        <v>43</v>
      </c>
      <c r="C63" s="13">
        <v>190500</v>
      </c>
      <c r="D63" s="48"/>
      <c r="E63" s="30">
        <f t="shared" si="19"/>
        <v>190500</v>
      </c>
      <c r="F63" s="24"/>
      <c r="G63" s="24"/>
      <c r="H63" s="24">
        <f t="shared" si="20"/>
        <v>190500</v>
      </c>
      <c r="I63" s="69" t="s">
        <v>148</v>
      </c>
    </row>
    <row r="64" spans="1:9" s="37" customFormat="1" ht="20.25" x14ac:dyDescent="0.3">
      <c r="A64" s="36"/>
      <c r="B64" s="39" t="s">
        <v>60</v>
      </c>
      <c r="C64" s="13">
        <v>12700</v>
      </c>
      <c r="D64" s="48"/>
      <c r="E64" s="30">
        <f t="shared" si="19"/>
        <v>12700</v>
      </c>
      <c r="F64" s="24"/>
      <c r="G64" s="24"/>
      <c r="H64" s="24">
        <f t="shared" si="20"/>
        <v>12700</v>
      </c>
      <c r="I64" s="69" t="s">
        <v>165</v>
      </c>
    </row>
    <row r="65" spans="1:9" s="37" customFormat="1" ht="20.25" x14ac:dyDescent="0.3">
      <c r="A65" s="36"/>
      <c r="B65" s="39" t="s">
        <v>45</v>
      </c>
      <c r="C65" s="13">
        <v>1905</v>
      </c>
      <c r="D65" s="48"/>
      <c r="E65" s="30">
        <f t="shared" si="19"/>
        <v>1905</v>
      </c>
      <c r="F65" s="24"/>
      <c r="G65" s="24"/>
      <c r="H65" s="24">
        <f t="shared" si="20"/>
        <v>1905</v>
      </c>
      <c r="I65" s="69" t="s">
        <v>150</v>
      </c>
    </row>
    <row r="66" spans="1:9" s="37" customFormat="1" ht="20.25" x14ac:dyDescent="0.3">
      <c r="A66" s="36"/>
      <c r="B66" s="39" t="s">
        <v>46</v>
      </c>
      <c r="C66" s="13">
        <v>1905</v>
      </c>
      <c r="D66" s="48"/>
      <c r="E66" s="30">
        <f t="shared" si="19"/>
        <v>1905</v>
      </c>
      <c r="F66" s="24"/>
      <c r="G66" s="24"/>
      <c r="H66" s="24">
        <f t="shared" si="20"/>
        <v>1905</v>
      </c>
      <c r="I66" s="69" t="s">
        <v>151</v>
      </c>
    </row>
    <row r="67" spans="1:9" s="37" customFormat="1" ht="20.25" x14ac:dyDescent="0.3">
      <c r="A67" s="36"/>
      <c r="B67" s="39" t="s">
        <v>47</v>
      </c>
      <c r="C67" s="13">
        <v>1905</v>
      </c>
      <c r="D67" s="48"/>
      <c r="E67" s="30">
        <f t="shared" si="19"/>
        <v>1905</v>
      </c>
      <c r="F67" s="24"/>
      <c r="G67" s="24"/>
      <c r="H67" s="24">
        <f t="shared" si="20"/>
        <v>1905</v>
      </c>
      <c r="I67" s="69" t="s">
        <v>152</v>
      </c>
    </row>
    <row r="68" spans="1:9" s="37" customFormat="1" ht="20.25" x14ac:dyDescent="0.3">
      <c r="A68" s="36"/>
      <c r="B68" s="39" t="s">
        <v>48</v>
      </c>
      <c r="C68" s="13">
        <v>2845</v>
      </c>
      <c r="D68" s="48"/>
      <c r="E68" s="30">
        <f t="shared" si="19"/>
        <v>2845</v>
      </c>
      <c r="F68" s="24"/>
      <c r="G68" s="24"/>
      <c r="H68" s="24">
        <f t="shared" si="20"/>
        <v>2845</v>
      </c>
      <c r="I68" s="69" t="s">
        <v>153</v>
      </c>
    </row>
    <row r="69" spans="1:9" s="37" customFormat="1" ht="20.25" x14ac:dyDescent="0.3">
      <c r="A69" s="36"/>
      <c r="B69" s="39" t="s">
        <v>49</v>
      </c>
      <c r="C69" s="13">
        <v>1905</v>
      </c>
      <c r="D69" s="48"/>
      <c r="E69" s="30">
        <f t="shared" si="19"/>
        <v>1905</v>
      </c>
      <c r="F69" s="24"/>
      <c r="G69" s="24"/>
      <c r="H69" s="24">
        <f t="shared" si="20"/>
        <v>1905</v>
      </c>
      <c r="I69" s="69" t="s">
        <v>154</v>
      </c>
    </row>
    <row r="70" spans="1:9" s="37" customFormat="1" ht="20.25" x14ac:dyDescent="0.3">
      <c r="A70" s="36"/>
      <c r="B70" s="39" t="s">
        <v>77</v>
      </c>
      <c r="C70" s="13"/>
      <c r="D70" s="48">
        <v>66051</v>
      </c>
      <c r="E70" s="30">
        <f t="shared" si="19"/>
        <v>66051</v>
      </c>
      <c r="F70" s="24"/>
      <c r="G70" s="24"/>
      <c r="H70" s="24">
        <f t="shared" si="20"/>
        <v>66051</v>
      </c>
      <c r="I70" s="69" t="s">
        <v>137</v>
      </c>
    </row>
    <row r="71" spans="1:9" s="37" customFormat="1" ht="20.25" x14ac:dyDescent="0.3">
      <c r="A71" s="36"/>
      <c r="B71" s="41" t="s">
        <v>75</v>
      </c>
      <c r="C71" s="13">
        <v>100000</v>
      </c>
      <c r="D71" s="48"/>
      <c r="E71" s="30">
        <f t="shared" si="19"/>
        <v>100000</v>
      </c>
      <c r="F71" s="24"/>
      <c r="G71" s="24"/>
      <c r="H71" s="24">
        <f t="shared" si="20"/>
        <v>100000</v>
      </c>
      <c r="I71" s="69" t="s">
        <v>121</v>
      </c>
    </row>
    <row r="72" spans="1:9" s="37" customFormat="1" ht="20.25" x14ac:dyDescent="0.3">
      <c r="A72" s="36"/>
      <c r="B72" s="41" t="s">
        <v>84</v>
      </c>
      <c r="C72" s="13"/>
      <c r="D72" s="48">
        <v>74201</v>
      </c>
      <c r="E72" s="30">
        <f t="shared" si="19"/>
        <v>74201</v>
      </c>
      <c r="F72" s="24"/>
      <c r="G72" s="24"/>
      <c r="H72" s="24">
        <f t="shared" si="20"/>
        <v>74201</v>
      </c>
      <c r="I72" s="69" t="s">
        <v>181</v>
      </c>
    </row>
    <row r="73" spans="1:9" s="37" customFormat="1" ht="40.5" x14ac:dyDescent="0.3">
      <c r="A73" s="36"/>
      <c r="B73" s="39" t="s">
        <v>42</v>
      </c>
      <c r="C73" s="63">
        <v>34678</v>
      </c>
      <c r="D73" s="49"/>
      <c r="E73" s="30">
        <f t="shared" si="19"/>
        <v>34678</v>
      </c>
      <c r="F73" s="24"/>
      <c r="G73" s="24"/>
      <c r="H73" s="63">
        <f t="shared" si="20"/>
        <v>34678</v>
      </c>
      <c r="I73" s="73" t="s">
        <v>147</v>
      </c>
    </row>
    <row r="74" spans="1:9" s="37" customFormat="1" ht="20.25" x14ac:dyDescent="0.3">
      <c r="A74" s="36"/>
      <c r="B74" s="39" t="s">
        <v>78</v>
      </c>
      <c r="C74" s="40"/>
      <c r="D74" s="49">
        <v>19287</v>
      </c>
      <c r="E74" s="30">
        <f t="shared" si="19"/>
        <v>19287</v>
      </c>
      <c r="F74" s="24"/>
      <c r="G74" s="24"/>
      <c r="H74" s="24">
        <f t="shared" si="20"/>
        <v>19287</v>
      </c>
      <c r="I74" s="69" t="s">
        <v>138</v>
      </c>
    </row>
    <row r="75" spans="1:9" s="37" customFormat="1" ht="20.25" x14ac:dyDescent="0.3">
      <c r="A75" s="36"/>
      <c r="B75" s="39" t="s">
        <v>40</v>
      </c>
      <c r="C75" s="13">
        <v>7620</v>
      </c>
      <c r="D75" s="48"/>
      <c r="E75" s="30">
        <f t="shared" si="19"/>
        <v>7620</v>
      </c>
      <c r="F75" s="24"/>
      <c r="G75" s="24"/>
      <c r="H75" s="24">
        <f t="shared" si="20"/>
        <v>7620</v>
      </c>
      <c r="I75" s="69" t="s">
        <v>145</v>
      </c>
    </row>
    <row r="76" spans="1:9" s="37" customFormat="1" ht="20.25" x14ac:dyDescent="0.3">
      <c r="A76" s="36"/>
      <c r="B76" s="39" t="s">
        <v>51</v>
      </c>
      <c r="C76" s="13">
        <v>11430</v>
      </c>
      <c r="D76" s="48"/>
      <c r="E76" s="30">
        <f t="shared" si="19"/>
        <v>11430</v>
      </c>
      <c r="F76" s="24"/>
      <c r="G76" s="24"/>
      <c r="H76" s="24">
        <f t="shared" si="20"/>
        <v>11430</v>
      </c>
      <c r="I76" s="69" t="s">
        <v>156</v>
      </c>
    </row>
    <row r="77" spans="1:9" s="37" customFormat="1" ht="20.25" x14ac:dyDescent="0.3">
      <c r="A77" s="36"/>
      <c r="B77" s="32" t="s">
        <v>76</v>
      </c>
      <c r="C77" s="13"/>
      <c r="D77" s="48">
        <v>10304</v>
      </c>
      <c r="E77" s="30">
        <f t="shared" si="19"/>
        <v>10304</v>
      </c>
      <c r="F77" s="24"/>
      <c r="G77" s="24"/>
      <c r="H77" s="24">
        <f t="shared" si="20"/>
        <v>10304</v>
      </c>
      <c r="I77" s="69" t="s">
        <v>136</v>
      </c>
    </row>
    <row r="78" spans="1:9" s="37" customFormat="1" ht="20.25" x14ac:dyDescent="0.3">
      <c r="A78" s="36"/>
      <c r="B78" s="39" t="s">
        <v>59</v>
      </c>
      <c r="C78" s="13">
        <v>1015</v>
      </c>
      <c r="D78" s="48"/>
      <c r="E78" s="30">
        <f t="shared" si="19"/>
        <v>1015</v>
      </c>
      <c r="F78" s="24"/>
      <c r="G78" s="24"/>
      <c r="H78" s="24">
        <f t="shared" si="20"/>
        <v>1015</v>
      </c>
      <c r="I78" s="69" t="s">
        <v>164</v>
      </c>
    </row>
    <row r="79" spans="1:9" s="37" customFormat="1" ht="27.75" customHeight="1" x14ac:dyDescent="0.25">
      <c r="A79" s="36"/>
      <c r="B79" s="18" t="s">
        <v>99</v>
      </c>
      <c r="C79" s="71">
        <f>SUM(C80:C83)</f>
        <v>90000</v>
      </c>
      <c r="D79" s="59">
        <f>SUM(D80:D83)</f>
        <v>15000</v>
      </c>
      <c r="E79" s="71">
        <f>SUM(E80:E83)</f>
        <v>105000</v>
      </c>
      <c r="F79" s="71">
        <f t="shared" ref="F79:H79" si="21">SUM(F80:F83)</f>
        <v>0</v>
      </c>
      <c r="G79" s="71">
        <f t="shared" si="21"/>
        <v>0</v>
      </c>
      <c r="H79" s="71">
        <f t="shared" si="21"/>
        <v>105000</v>
      </c>
      <c r="I79" s="70"/>
    </row>
    <row r="80" spans="1:9" s="37" customFormat="1" ht="20.25" x14ac:dyDescent="0.3">
      <c r="A80" s="36"/>
      <c r="B80" s="41" t="s">
        <v>62</v>
      </c>
      <c r="C80" s="13">
        <v>20000</v>
      </c>
      <c r="D80" s="48"/>
      <c r="E80" s="30">
        <f>+C80+D80</f>
        <v>20000</v>
      </c>
      <c r="F80" s="24"/>
      <c r="G80" s="24"/>
      <c r="H80" s="24">
        <f t="shared" ref="H80:H83" si="22">+E80+F80+G80</f>
        <v>20000</v>
      </c>
      <c r="I80" s="70" t="s">
        <v>170</v>
      </c>
    </row>
    <row r="81" spans="1:9" s="37" customFormat="1" ht="20.25" x14ac:dyDescent="0.3">
      <c r="A81" s="36"/>
      <c r="B81" s="41" t="s">
        <v>74</v>
      </c>
      <c r="C81" s="13">
        <v>35000</v>
      </c>
      <c r="D81" s="48"/>
      <c r="E81" s="30">
        <f>+C81+D81</f>
        <v>35000</v>
      </c>
      <c r="F81" s="24"/>
      <c r="G81" s="24"/>
      <c r="H81" s="24">
        <f t="shared" si="22"/>
        <v>35000</v>
      </c>
      <c r="I81" s="70" t="s">
        <v>167</v>
      </c>
    </row>
    <row r="82" spans="1:9" s="37" customFormat="1" ht="20.25" x14ac:dyDescent="0.3">
      <c r="A82" s="36"/>
      <c r="B82" s="32" t="s">
        <v>85</v>
      </c>
      <c r="C82" s="13"/>
      <c r="D82" s="48">
        <v>15000</v>
      </c>
      <c r="E82" s="30">
        <f>+C82+D82</f>
        <v>15000</v>
      </c>
      <c r="F82" s="24"/>
      <c r="G82" s="24"/>
      <c r="H82" s="24">
        <f t="shared" si="22"/>
        <v>15000</v>
      </c>
      <c r="I82" s="70" t="s">
        <v>139</v>
      </c>
    </row>
    <row r="83" spans="1:9" s="37" customFormat="1" ht="20.25" x14ac:dyDescent="0.3">
      <c r="A83" s="36"/>
      <c r="B83" s="41" t="s">
        <v>61</v>
      </c>
      <c r="C83" s="13">
        <v>35000</v>
      </c>
      <c r="D83" s="48"/>
      <c r="E83" s="30">
        <f>+C83+D83</f>
        <v>35000</v>
      </c>
      <c r="F83" s="24"/>
      <c r="G83" s="24"/>
      <c r="H83" s="24">
        <f t="shared" si="22"/>
        <v>35000</v>
      </c>
      <c r="I83" s="70" t="s">
        <v>166</v>
      </c>
    </row>
    <row r="84" spans="1:9" s="37" customFormat="1" ht="26.25" customHeight="1" x14ac:dyDescent="0.25">
      <c r="A84" s="36"/>
      <c r="B84" s="18" t="s">
        <v>30</v>
      </c>
      <c r="C84" s="71">
        <f>SUM(C85:C88)</f>
        <v>226454</v>
      </c>
      <c r="D84" s="72"/>
      <c r="E84" s="71">
        <f>SUM(E85:E88)</f>
        <v>226454</v>
      </c>
      <c r="F84" s="71">
        <f t="shared" ref="F84:H84" si="23">SUM(F85:F88)</f>
        <v>0</v>
      </c>
      <c r="G84" s="71">
        <f t="shared" si="23"/>
        <v>0</v>
      </c>
      <c r="H84" s="71">
        <f t="shared" si="23"/>
        <v>226454</v>
      </c>
      <c r="I84" s="69"/>
    </row>
    <row r="85" spans="1:9" s="37" customFormat="1" ht="20.25" x14ac:dyDescent="0.3">
      <c r="A85" s="36"/>
      <c r="B85" s="39" t="s">
        <v>64</v>
      </c>
      <c r="C85" s="30">
        <v>60900</v>
      </c>
      <c r="D85" s="46"/>
      <c r="E85" s="30">
        <f>+C85+D85</f>
        <v>60900</v>
      </c>
      <c r="F85" s="24"/>
      <c r="G85" s="24"/>
      <c r="H85" s="24">
        <f t="shared" ref="H85:H88" si="24">+E85+F85+G85</f>
        <v>60900</v>
      </c>
      <c r="I85" s="69" t="s">
        <v>142</v>
      </c>
    </row>
    <row r="86" spans="1:9" s="37" customFormat="1" ht="20.25" x14ac:dyDescent="0.3">
      <c r="A86" s="36"/>
      <c r="B86" s="39" t="s">
        <v>66</v>
      </c>
      <c r="C86" s="30">
        <v>106580</v>
      </c>
      <c r="D86" s="46"/>
      <c r="E86" s="30">
        <f>+C86+D86</f>
        <v>106580</v>
      </c>
      <c r="F86" s="24"/>
      <c r="G86" s="24"/>
      <c r="H86" s="24">
        <f t="shared" si="24"/>
        <v>106580</v>
      </c>
      <c r="I86" s="69" t="s">
        <v>144</v>
      </c>
    </row>
    <row r="87" spans="1:9" s="37" customFormat="1" ht="20.25" x14ac:dyDescent="0.3">
      <c r="A87" s="36"/>
      <c r="B87" s="39" t="s">
        <v>63</v>
      </c>
      <c r="C87" s="30">
        <v>31000</v>
      </c>
      <c r="D87" s="46"/>
      <c r="E87" s="30">
        <f>+C87+D87</f>
        <v>31000</v>
      </c>
      <c r="F87" s="24"/>
      <c r="G87" s="24"/>
      <c r="H87" s="24">
        <f t="shared" si="24"/>
        <v>31000</v>
      </c>
      <c r="I87" s="69" t="s">
        <v>141</v>
      </c>
    </row>
    <row r="88" spans="1:9" s="37" customFormat="1" ht="40.5" x14ac:dyDescent="0.3">
      <c r="A88" s="36"/>
      <c r="B88" s="39" t="s">
        <v>65</v>
      </c>
      <c r="C88" s="30">
        <v>27974</v>
      </c>
      <c r="D88" s="46"/>
      <c r="E88" s="30">
        <f>+C88+D88</f>
        <v>27974</v>
      </c>
      <c r="F88" s="63"/>
      <c r="G88" s="63"/>
      <c r="H88" s="63">
        <f t="shared" si="24"/>
        <v>27974</v>
      </c>
      <c r="I88" s="73" t="s">
        <v>143</v>
      </c>
    </row>
    <row r="89" spans="1:9" s="37" customFormat="1" ht="26.25" customHeight="1" x14ac:dyDescent="0.25">
      <c r="A89" s="36"/>
      <c r="B89" s="18" t="s">
        <v>11</v>
      </c>
      <c r="C89" s="71">
        <f>SUM(C90:C102)</f>
        <v>567474</v>
      </c>
      <c r="D89" s="59">
        <f>SUM(D91:D101)</f>
        <v>94684</v>
      </c>
      <c r="E89" s="71">
        <f>SUM(E90:E102)</f>
        <v>662158</v>
      </c>
      <c r="F89" s="71">
        <f>SUM(F90:F102)-F100</f>
        <v>-98157</v>
      </c>
      <c r="G89" s="71">
        <f t="shared" ref="G89" si="25">SUM(G90:G102)</f>
        <v>11161</v>
      </c>
      <c r="H89" s="71">
        <f>SUM(H90:H102)-H100</f>
        <v>564001</v>
      </c>
      <c r="I89" s="69"/>
    </row>
    <row r="90" spans="1:9" s="37" customFormat="1" ht="40.5" x14ac:dyDescent="0.3">
      <c r="A90" s="36"/>
      <c r="B90" s="39" t="s">
        <v>107</v>
      </c>
      <c r="C90" s="30">
        <v>50475</v>
      </c>
      <c r="D90" s="46"/>
      <c r="E90" s="30">
        <f t="shared" ref="E90:E99" si="26">+C90+D90</f>
        <v>50475</v>
      </c>
      <c r="F90" s="63"/>
      <c r="G90" s="63"/>
      <c r="H90" s="63">
        <f t="shared" ref="H90:H102" si="27">+E90+F90+G90</f>
        <v>50475</v>
      </c>
      <c r="I90" s="73" t="s">
        <v>173</v>
      </c>
    </row>
    <row r="91" spans="1:9" s="37" customFormat="1" ht="20.25" x14ac:dyDescent="0.3">
      <c r="A91" s="36"/>
      <c r="B91" s="39" t="s">
        <v>72</v>
      </c>
      <c r="C91" s="30">
        <v>64770</v>
      </c>
      <c r="D91" s="46"/>
      <c r="E91" s="30">
        <f t="shared" si="26"/>
        <v>64770</v>
      </c>
      <c r="F91" s="24">
        <v>3988</v>
      </c>
      <c r="G91" s="24"/>
      <c r="H91" s="24">
        <f t="shared" si="27"/>
        <v>68758</v>
      </c>
      <c r="I91" s="69" t="s">
        <v>178</v>
      </c>
    </row>
    <row r="92" spans="1:9" s="37" customFormat="1" ht="20.25" x14ac:dyDescent="0.3">
      <c r="A92" s="36"/>
      <c r="B92" s="41" t="s">
        <v>81</v>
      </c>
      <c r="C92" s="30"/>
      <c r="D92" s="46">
        <v>33000</v>
      </c>
      <c r="E92" s="30">
        <f t="shared" si="26"/>
        <v>33000</v>
      </c>
      <c r="F92" s="24"/>
      <c r="G92" s="24"/>
      <c r="H92" s="24">
        <f t="shared" si="27"/>
        <v>33000</v>
      </c>
      <c r="I92" s="69" t="s">
        <v>180</v>
      </c>
    </row>
    <row r="93" spans="1:9" s="37" customFormat="1" ht="20.25" x14ac:dyDescent="0.3">
      <c r="A93" s="36"/>
      <c r="B93" s="39" t="s">
        <v>96</v>
      </c>
      <c r="C93" s="30">
        <v>25000</v>
      </c>
      <c r="D93" s="49"/>
      <c r="E93" s="30">
        <f t="shared" si="26"/>
        <v>25000</v>
      </c>
      <c r="F93" s="24"/>
      <c r="G93" s="24"/>
      <c r="H93" s="24">
        <f t="shared" si="27"/>
        <v>25000</v>
      </c>
      <c r="I93" s="69" t="s">
        <v>176</v>
      </c>
    </row>
    <row r="94" spans="1:9" s="37" customFormat="1" ht="20.25" x14ac:dyDescent="0.3">
      <c r="A94" s="36"/>
      <c r="B94" s="41" t="s">
        <v>80</v>
      </c>
      <c r="C94" s="30"/>
      <c r="D94" s="46">
        <v>20000</v>
      </c>
      <c r="E94" s="30">
        <f t="shared" si="26"/>
        <v>20000</v>
      </c>
      <c r="F94" s="24"/>
      <c r="G94" s="24"/>
      <c r="H94" s="24">
        <f t="shared" si="27"/>
        <v>20000</v>
      </c>
      <c r="I94" s="69" t="s">
        <v>179</v>
      </c>
    </row>
    <row r="95" spans="1:9" s="37" customFormat="1" ht="20.25" x14ac:dyDescent="0.3">
      <c r="A95" s="36"/>
      <c r="B95" s="39" t="s">
        <v>92</v>
      </c>
      <c r="C95" s="30">
        <v>6000</v>
      </c>
      <c r="D95" s="46"/>
      <c r="E95" s="30">
        <f t="shared" si="26"/>
        <v>6000</v>
      </c>
      <c r="F95" s="24"/>
      <c r="G95" s="24"/>
      <c r="H95" s="24">
        <f t="shared" si="27"/>
        <v>6000</v>
      </c>
      <c r="I95" s="69" t="s">
        <v>173</v>
      </c>
    </row>
    <row r="96" spans="1:9" s="37" customFormat="1" ht="20.25" x14ac:dyDescent="0.3">
      <c r="A96" s="36"/>
      <c r="B96" s="53" t="s">
        <v>86</v>
      </c>
      <c r="C96" s="30"/>
      <c r="D96" s="46">
        <v>38000</v>
      </c>
      <c r="E96" s="30">
        <f t="shared" si="26"/>
        <v>38000</v>
      </c>
      <c r="F96" s="24"/>
      <c r="G96" s="24"/>
      <c r="H96" s="24">
        <f t="shared" si="27"/>
        <v>38000</v>
      </c>
      <c r="I96" s="69" t="s">
        <v>140</v>
      </c>
    </row>
    <row r="97" spans="1:37" s="37" customFormat="1" ht="40.5" x14ac:dyDescent="0.3">
      <c r="A97" s="36"/>
      <c r="B97" s="39" t="s">
        <v>93</v>
      </c>
      <c r="C97" s="30">
        <v>60000</v>
      </c>
      <c r="D97" s="49"/>
      <c r="E97" s="30">
        <f t="shared" si="26"/>
        <v>60000</v>
      </c>
      <c r="F97" s="63"/>
      <c r="G97" s="63"/>
      <c r="H97" s="63">
        <f t="shared" si="27"/>
        <v>60000</v>
      </c>
      <c r="I97" s="73" t="s">
        <v>172</v>
      </c>
    </row>
    <row r="98" spans="1:37" s="37" customFormat="1" ht="20.25" x14ac:dyDescent="0.3">
      <c r="A98" s="36"/>
      <c r="B98" s="39" t="s">
        <v>94</v>
      </c>
      <c r="C98" s="30">
        <v>66054</v>
      </c>
      <c r="D98" s="46"/>
      <c r="E98" s="30">
        <f t="shared" si="26"/>
        <v>66054</v>
      </c>
      <c r="F98" s="24"/>
      <c r="G98" s="24"/>
      <c r="H98" s="24">
        <f t="shared" si="27"/>
        <v>66054</v>
      </c>
      <c r="I98" s="69" t="s">
        <v>174</v>
      </c>
    </row>
    <row r="99" spans="1:37" s="37" customFormat="1" ht="20.25" x14ac:dyDescent="0.3">
      <c r="A99" s="36"/>
      <c r="B99" s="39" t="s">
        <v>119</v>
      </c>
      <c r="C99" s="30">
        <v>232175</v>
      </c>
      <c r="D99" s="46"/>
      <c r="E99" s="30">
        <f t="shared" si="26"/>
        <v>232175</v>
      </c>
      <c r="F99" s="24">
        <f>-14000-14000-30000-1554-9379-3914-3281-14605-11412-41656</f>
        <v>-143801</v>
      </c>
      <c r="G99" s="24"/>
      <c r="H99" s="24">
        <f t="shared" si="27"/>
        <v>88374</v>
      </c>
      <c r="I99" s="69" t="s">
        <v>177</v>
      </c>
    </row>
    <row r="100" spans="1:37" s="37" customFormat="1" ht="20.25" x14ac:dyDescent="0.3">
      <c r="A100" s="36"/>
      <c r="B100" s="75" t="s">
        <v>202</v>
      </c>
      <c r="C100" s="30"/>
      <c r="D100" s="46"/>
      <c r="E100" s="30"/>
      <c r="F100" s="76">
        <v>11161</v>
      </c>
      <c r="G100" s="76">
        <v>11161</v>
      </c>
      <c r="H100" s="76">
        <v>11161</v>
      </c>
      <c r="I100" s="77"/>
    </row>
    <row r="101" spans="1:37" s="37" customFormat="1" ht="20.25" x14ac:dyDescent="0.3">
      <c r="A101" s="36"/>
      <c r="B101" s="39" t="s">
        <v>11</v>
      </c>
      <c r="C101" s="30"/>
      <c r="D101" s="46">
        <v>3684</v>
      </c>
      <c r="E101" s="30">
        <f>+C101+D101</f>
        <v>3684</v>
      </c>
      <c r="F101" s="24">
        <v>41656</v>
      </c>
      <c r="G101" s="24"/>
      <c r="H101" s="24">
        <f t="shared" si="27"/>
        <v>45340</v>
      </c>
      <c r="I101" s="69" t="s">
        <v>135</v>
      </c>
    </row>
    <row r="102" spans="1:37" s="37" customFormat="1" ht="21" thickBot="1" x14ac:dyDescent="0.35">
      <c r="A102" s="36"/>
      <c r="B102" s="39" t="s">
        <v>95</v>
      </c>
      <c r="C102" s="30">
        <v>63000</v>
      </c>
      <c r="D102" s="46"/>
      <c r="E102" s="30">
        <f>+C102+D102</f>
        <v>63000</v>
      </c>
      <c r="F102" s="24"/>
      <c r="G102" s="24"/>
      <c r="H102" s="24">
        <f t="shared" si="27"/>
        <v>63000</v>
      </c>
      <c r="I102" s="69" t="s">
        <v>175</v>
      </c>
    </row>
    <row r="103" spans="1:37" s="3" customFormat="1" ht="44.25" customHeight="1" thickBot="1" x14ac:dyDescent="0.3">
      <c r="A103" s="25" t="s">
        <v>3</v>
      </c>
      <c r="B103" s="33" t="s">
        <v>5</v>
      </c>
      <c r="C103" s="60">
        <f>SUM(C104:C106)</f>
        <v>38100</v>
      </c>
      <c r="D103" s="15">
        <f>SUM(D104:D106)</f>
        <v>0</v>
      </c>
      <c r="E103" s="60">
        <f>SUM(E104:E106)</f>
        <v>38100</v>
      </c>
      <c r="F103" s="60">
        <f t="shared" ref="F103:H103" si="28">SUM(F104:F106)</f>
        <v>9765</v>
      </c>
      <c r="G103" s="60">
        <f t="shared" si="28"/>
        <v>0</v>
      </c>
      <c r="H103" s="60">
        <f t="shared" si="28"/>
        <v>47865</v>
      </c>
      <c r="I103" s="67"/>
    </row>
    <row r="104" spans="1:37" s="12" customFormat="1" ht="20.25" customHeight="1" x14ac:dyDescent="0.3">
      <c r="A104" s="22"/>
      <c r="B104" s="21" t="s">
        <v>17</v>
      </c>
      <c r="C104" s="24">
        <f>12000*1.27</f>
        <v>15240</v>
      </c>
      <c r="D104" s="47"/>
      <c r="E104" s="30">
        <f>+C104+D104</f>
        <v>15240</v>
      </c>
      <c r="F104" s="24">
        <v>367</v>
      </c>
      <c r="G104" s="24"/>
      <c r="H104" s="24">
        <f t="shared" ref="H104:H106" si="29">+E104+F104+G104</f>
        <v>15607</v>
      </c>
      <c r="I104" s="67" t="s">
        <v>10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s="12" customFormat="1" ht="20.25" x14ac:dyDescent="0.3">
      <c r="A105" s="22"/>
      <c r="B105" s="21" t="s">
        <v>26</v>
      </c>
      <c r="C105" s="24">
        <f>15000*1.27</f>
        <v>19050</v>
      </c>
      <c r="D105" s="47"/>
      <c r="E105" s="30">
        <f>+C105+D105</f>
        <v>19050</v>
      </c>
      <c r="F105" s="24">
        <v>9398</v>
      </c>
      <c r="G105" s="24"/>
      <c r="H105" s="24">
        <f t="shared" si="29"/>
        <v>28448</v>
      </c>
      <c r="I105" s="67" t="s">
        <v>27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s="12" customFormat="1" ht="21" customHeight="1" thickBot="1" x14ac:dyDescent="0.35">
      <c r="A106" s="22"/>
      <c r="B106" s="29" t="s">
        <v>22</v>
      </c>
      <c r="C106" s="13">
        <f>3000*1.27</f>
        <v>3810</v>
      </c>
      <c r="D106" s="48"/>
      <c r="E106" s="30">
        <f>+C106+D106</f>
        <v>3810</v>
      </c>
      <c r="F106" s="24"/>
      <c r="G106" s="24"/>
      <c r="H106" s="24">
        <f t="shared" si="29"/>
        <v>3810</v>
      </c>
      <c r="I106" s="67" t="s">
        <v>9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s="12" customFormat="1" ht="23.25" thickBot="1" x14ac:dyDescent="0.35">
      <c r="A107" s="22" t="s">
        <v>23</v>
      </c>
      <c r="B107" s="33" t="s">
        <v>25</v>
      </c>
      <c r="C107" s="60">
        <f>C108</f>
        <v>129327</v>
      </c>
      <c r="D107" s="50"/>
      <c r="E107" s="62">
        <f>SUM(E108)</f>
        <v>129327</v>
      </c>
      <c r="F107" s="62">
        <f t="shared" ref="F107:H107" si="30">SUM(F108)</f>
        <v>808</v>
      </c>
      <c r="G107" s="62">
        <f t="shared" si="30"/>
        <v>0</v>
      </c>
      <c r="H107" s="62">
        <f t="shared" si="30"/>
        <v>130135</v>
      </c>
      <c r="I107" s="6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s="12" customFormat="1" ht="21" customHeight="1" thickBot="1" x14ac:dyDescent="0.35">
      <c r="A108" s="22"/>
      <c r="B108" s="21" t="s">
        <v>24</v>
      </c>
      <c r="C108" s="13">
        <v>129327</v>
      </c>
      <c r="D108" s="48"/>
      <c r="E108" s="30">
        <f t="shared" ref="E108" si="31">+C108+D108</f>
        <v>129327</v>
      </c>
      <c r="F108" s="24">
        <f>-94327+64532+808-64532+94327</f>
        <v>808</v>
      </c>
      <c r="G108" s="24"/>
      <c r="H108" s="24">
        <f t="shared" ref="H108" si="32">+E108+F108+G108</f>
        <v>130135</v>
      </c>
      <c r="I108" s="6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s="8" customFormat="1" ht="50.25" customHeight="1" thickBot="1" x14ac:dyDescent="0.3">
      <c r="A109" s="26"/>
      <c r="B109" s="34" t="s">
        <v>1</v>
      </c>
      <c r="C109" s="28">
        <f>SUM(C5+C103+C107)</f>
        <v>3311524</v>
      </c>
      <c r="D109" s="28">
        <f>SUM(D5+D103+D107)</f>
        <v>564829</v>
      </c>
      <c r="E109" s="28">
        <f>SUM(E5+E103+E107)</f>
        <v>3876353</v>
      </c>
      <c r="F109" s="28">
        <f t="shared" ref="F109:H109" si="33">SUM(F5+F103+F107)</f>
        <v>-59423</v>
      </c>
      <c r="G109" s="28">
        <f t="shared" si="33"/>
        <v>11161</v>
      </c>
      <c r="H109" s="28">
        <f t="shared" si="33"/>
        <v>3816930</v>
      </c>
      <c r="I109" s="65"/>
    </row>
    <row r="110" spans="1:37" ht="20.25" x14ac:dyDescent="0.25">
      <c r="G110" s="55"/>
    </row>
    <row r="111" spans="1:37" ht="20.25" x14ac:dyDescent="0.25">
      <c r="G111" s="55"/>
    </row>
    <row r="112" spans="1:37" ht="20.25" x14ac:dyDescent="0.25">
      <c r="G112" s="55"/>
    </row>
    <row r="113" spans="7:7" ht="20.25" x14ac:dyDescent="0.25">
      <c r="G113" s="55"/>
    </row>
    <row r="114" spans="7:7" ht="20.25" x14ac:dyDescent="0.25">
      <c r="G114" s="55"/>
    </row>
    <row r="115" spans="7:7" ht="20.25" x14ac:dyDescent="0.25">
      <c r="G115" s="55"/>
    </row>
    <row r="116" spans="7:7" ht="20.25" x14ac:dyDescent="0.25">
      <c r="G116" s="55"/>
    </row>
    <row r="117" spans="7:7" ht="20.25" x14ac:dyDescent="0.25">
      <c r="G117" s="55"/>
    </row>
    <row r="118" spans="7:7" ht="20.25" x14ac:dyDescent="0.3">
      <c r="G118" s="38"/>
    </row>
  </sheetData>
  <sortState ref="B102:E104">
    <sortCondition ref="B102"/>
  </sortState>
  <mergeCells count="1">
    <mergeCell ref="A2:H2"/>
  </mergeCells>
  <printOptions horizontalCentered="1"/>
  <pageMargins left="0.51181102362204722" right="0.51181102362204722" top="0.55118110236220474" bottom="0.47244094488188981" header="0.31496062992125984" footer="0.31496062992125984"/>
  <pageSetup paperSize="8" scale="41" firstPageNumber="52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2025-06-12T08:56:45Z</cp:lastPrinted>
  <dcterms:created xsi:type="dcterms:W3CDTF">2017-01-11T07:24:52Z</dcterms:created>
  <dcterms:modified xsi:type="dcterms:W3CDTF">2025-06-12T08:56:53Z</dcterms:modified>
</cp:coreProperties>
</file>