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4. év dolgai\TEST1 2024\"/>
    </mc:Choice>
  </mc:AlternateContent>
  <xr:revisionPtr revIDLastSave="0" documentId="13_ncr:1_{A5894D46-9678-4C37-806E-EC82FCF60E59}" xr6:coauthVersionLast="36" xr6:coauthVersionMax="36" xr10:uidLastSave="{00000000-0000-0000-0000-000000000000}"/>
  <bookViews>
    <workbookView xWindow="0" yWindow="0" windowWidth="28800" windowHeight="11790" xr2:uid="{00000000-000D-0000-FFFF-FFFF00000000}"/>
  </bookViews>
  <sheets>
    <sheet name="tartalékok" sheetId="1" r:id="rId1"/>
  </sheets>
  <definedNames>
    <definedName name="Nyomtatás_Cím">#REF!</definedName>
    <definedName name="_xlnm.Print_Titles" localSheetId="0">tartalékok!$8:$8</definedName>
    <definedName name="Nyomtatási_Tartomány">#REF!</definedName>
    <definedName name="_xlnm.Print_Area" localSheetId="0">tartalékok!$A$1:$F$41</definedName>
  </definedNames>
  <calcPr calcId="191029"/>
</workbook>
</file>

<file path=xl/calcChain.xml><?xml version="1.0" encoding="utf-8"?>
<calcChain xmlns="http://schemas.openxmlformats.org/spreadsheetml/2006/main">
  <c r="D18" i="1" l="1"/>
  <c r="D31" i="1" l="1"/>
  <c r="D29" i="1"/>
  <c r="D26" i="1"/>
  <c r="D17" i="1"/>
  <c r="D16" i="1"/>
  <c r="I22" i="1" l="1"/>
  <c r="I23" i="1"/>
  <c r="I24" i="1" s="1"/>
  <c r="I25" i="1"/>
  <c r="I26" i="1" s="1"/>
  <c r="I27" i="1" s="1"/>
  <c r="I29" i="1" l="1"/>
  <c r="E37" i="1" l="1"/>
  <c r="E13" i="1"/>
  <c r="E11" i="1" l="1"/>
  <c r="E41" i="1" s="1"/>
  <c r="F29" i="1"/>
  <c r="F17" i="1"/>
  <c r="F40" i="1"/>
  <c r="F39" i="1"/>
  <c r="F38" i="1"/>
  <c r="F15" i="1"/>
  <c r="F18" i="1"/>
  <c r="F22" i="1"/>
  <c r="F23" i="1"/>
  <c r="F24" i="1"/>
  <c r="F28" i="1"/>
  <c r="F30" i="1"/>
  <c r="F32" i="1"/>
  <c r="F33" i="1"/>
  <c r="F36" i="1"/>
  <c r="F14" i="1"/>
  <c r="F9" i="1"/>
  <c r="F26" i="1" l="1"/>
  <c r="D20" i="1" l="1"/>
  <c r="F20" i="1" s="1"/>
  <c r="D37" i="1" l="1"/>
  <c r="D13" i="1"/>
  <c r="D11" i="1" l="1"/>
  <c r="D41" i="1" s="1"/>
  <c r="C37" i="1" l="1"/>
  <c r="C35" i="1"/>
  <c r="F35" i="1" s="1"/>
  <c r="C34" i="1"/>
  <c r="F34" i="1" s="1"/>
  <c r="C31" i="1"/>
  <c r="F31" i="1" s="1"/>
  <c r="C27" i="1"/>
  <c r="F27" i="1" s="1"/>
  <c r="C25" i="1"/>
  <c r="F25" i="1" s="1"/>
  <c r="C21" i="1"/>
  <c r="F21" i="1" s="1"/>
  <c r="C19" i="1"/>
  <c r="F19" i="1" s="1"/>
  <c r="C16" i="1"/>
  <c r="F16" i="1" s="1"/>
  <c r="C13" i="1" l="1"/>
  <c r="C11" i="1" s="1"/>
  <c r="C41" i="1" s="1"/>
  <c r="F13" i="1"/>
  <c r="F37" i="1" l="1"/>
  <c r="F11" i="1" s="1"/>
  <c r="F41" i="1" l="1"/>
</calcChain>
</file>

<file path=xl/sharedStrings.xml><?xml version="1.0" encoding="utf-8"?>
<sst xmlns="http://schemas.openxmlformats.org/spreadsheetml/2006/main" count="69" uniqueCount="69">
  <si>
    <t>Budapest Főváros XIV. Kerület Zugló Önkormányzata</t>
  </si>
  <si>
    <t>Feladat</t>
  </si>
  <si>
    <t>Általános tartalék</t>
  </si>
  <si>
    <t>működési</t>
  </si>
  <si>
    <t>felhalmozási</t>
  </si>
  <si>
    <t xml:space="preserve"> TARTALÉKOK MINDÖSSZESEN:</t>
  </si>
  <si>
    <t xml:space="preserve"> = Környezetvédelmi Alap </t>
  </si>
  <si>
    <t>Céltartalékok</t>
  </si>
  <si>
    <t>adatok eFt-ban</t>
  </si>
  <si>
    <t>T1051311</t>
  </si>
  <si>
    <t>T1051339</t>
  </si>
  <si>
    <t>T1051313</t>
  </si>
  <si>
    <t>T1051371</t>
  </si>
  <si>
    <t>I.</t>
  </si>
  <si>
    <t>II.</t>
  </si>
  <si>
    <t>II/1</t>
  </si>
  <si>
    <t>II/2</t>
  </si>
  <si>
    <t xml:space="preserve"> = Költségvetési egyensúlyi céltartalék</t>
  </si>
  <si>
    <t xml:space="preserve"> = Polgármesteri keret céltartalék</t>
  </si>
  <si>
    <t xml:space="preserve"> = Népjóléti Bizottság kerete</t>
  </si>
  <si>
    <t>T1051410</t>
  </si>
  <si>
    <t xml:space="preserve"> = Intézmények felmentési időre járó bér, végkielégítés, távolléti díj, szabadság megváltás céltartaléka</t>
  </si>
  <si>
    <t xml:space="preserve"> =  Óvodák és szociális intézmények részére: játszótéri eszközök, egyéb eszközök, szakmai anyagok beszerzésének céltartaléka</t>
  </si>
  <si>
    <t xml:space="preserve"> = Intézmények irányítószervi támogatásának céltartaléka</t>
  </si>
  <si>
    <t>T1051387</t>
  </si>
  <si>
    <t>T1051407</t>
  </si>
  <si>
    <t>2024. évi tartalékainak részletezése</t>
  </si>
  <si>
    <t>2024. évi eredeti előirányzat</t>
  </si>
  <si>
    <t xml:space="preserve"> = Pályázati önerő céltartalék</t>
  </si>
  <si>
    <t xml:space="preserve"> = Szociális feladatok céltartaléka </t>
  </si>
  <si>
    <t xml:space="preserve"> = Városfejlesztési Bizottság tartalékkerete</t>
  </si>
  <si>
    <t xml:space="preserve"> = Mentőautó beszerzés Zuglói Egészségügyi Szolgálat részére</t>
  </si>
  <si>
    <t xml:space="preserve"> = Víz és csatorna díjak emelkedésének kompenzációs kerete</t>
  </si>
  <si>
    <t xml:space="preserve"> = Költségvetési kockázatkezelés céltartaléka</t>
  </si>
  <si>
    <t xml:space="preserve"> = Helyi iparűzési adó bevételi terv teljesítésének kockázati tartaléka</t>
  </si>
  <si>
    <t xml:space="preserve"> = Diák csereprogramok támogatása</t>
  </si>
  <si>
    <t xml:space="preserve"> = Közterületi és zöldfenntartási ügyek céltartaléka</t>
  </si>
  <si>
    <t xml:space="preserve"> = Zuglói utcai hangerősítő projekt céltartaléka</t>
  </si>
  <si>
    <t xml:space="preserve"> = Kulturális Támogatási Alap céltartaléka</t>
  </si>
  <si>
    <t xml:space="preserve"> = Önkormányzati és Európai Uniós választások céltartaléka</t>
  </si>
  <si>
    <t>T1051344</t>
  </si>
  <si>
    <t>T1051366</t>
  </si>
  <si>
    <t>T1051398</t>
  </si>
  <si>
    <t>T1051409</t>
  </si>
  <si>
    <t>T1051481</t>
  </si>
  <si>
    <t xml:space="preserve"> = Örs vezér tere rekonstrukció céltartalék</t>
  </si>
  <si>
    <t xml:space="preserve"> = Zuglói Egészségügyi Szolgálat helyettes háziorvosi feladat ellátására céltartalék</t>
  </si>
  <si>
    <t xml:space="preserve"> = Oltóanyag beszerzés köznevelési intézmények részére</t>
  </si>
  <si>
    <t>T1051480</t>
  </si>
  <si>
    <t xml:space="preserve"> = Roma tanoda céltartaléka</t>
  </si>
  <si>
    <t xml:space="preserve"> = Önkormányzati bérpótlék (Zugló pótlék +10%) emelése, kiegészítése (NOKS) céltartalék</t>
  </si>
  <si>
    <t xml:space="preserve"> = Tanulói valamint hallgatói jogviszonnyal és Zuglói lakóhellyes rendelkező fiatalok részére BKK bérlet biztosítása</t>
  </si>
  <si>
    <t>2024. évi módosított előirányzat</t>
  </si>
  <si>
    <t>11. melléklet a .../2024. (…....) önkormányzati rendelethez</t>
  </si>
  <si>
    <t>T1051426</t>
  </si>
  <si>
    <t>T1051430</t>
  </si>
  <si>
    <t>T1051422</t>
  </si>
  <si>
    <t>T1051427</t>
  </si>
  <si>
    <t>T1051424</t>
  </si>
  <si>
    <t>T1051359</t>
  </si>
  <si>
    <t>T1051428</t>
  </si>
  <si>
    <t>T1051425</t>
  </si>
  <si>
    <t>T1051429</t>
  </si>
  <si>
    <t>T1051423</t>
  </si>
  <si>
    <t>T1051421</t>
  </si>
  <si>
    <t>T1051420</t>
  </si>
  <si>
    <t>T1051431</t>
  </si>
  <si>
    <t>Módosítás II.</t>
  </si>
  <si>
    <t>Módosítás 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</si>
</sst>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&quot;Ft&quot;_-;\-* #,##0\ &quot;Ft&quot;_-;_-* &quot;-&quot;??\ &quot;Ft&quot;_-;_-@_-"/>
    <numFmt numFmtId="165" formatCode="_-* #,##0\ _F_t_-;\-* #,##0\ _F_t_-;_-* &quot;-&quot;??\ _F_t_-;_-@_-"/>
    <numFmt numFmtId="166" formatCode="0_ ;[Red]\-0\ "/>
  </numFmts>
  <fonts count="45" x14ac:knownFonts="1">
    <font>
      <sz val="10"/>
      <name val="Times New Roman CE"/>
      <charset val="238"/>
    </font>
    <font>
      <sz val="10"/>
      <name val="Arial CE"/>
      <charset val="238"/>
    </font>
    <font>
      <b/>
      <sz val="9"/>
      <name val="Times New Roman CE"/>
      <charset val="238"/>
    </font>
    <font>
      <b/>
      <sz val="14"/>
      <name val="Times New Roman CE"/>
      <family val="1"/>
      <charset val="238"/>
    </font>
    <font>
      <b/>
      <sz val="16"/>
      <name val="Times New Roman CE"/>
      <family val="1"/>
      <charset val="238"/>
    </font>
    <font>
      <sz val="12"/>
      <name val="Times New Roman CE"/>
      <family val="1"/>
      <charset val="238"/>
    </font>
    <font>
      <sz val="14"/>
      <name val="Times New Roman CE"/>
      <family val="1"/>
      <charset val="238"/>
    </font>
    <font>
      <b/>
      <sz val="18"/>
      <name val="Times New Roman CE"/>
      <charset val="238"/>
    </font>
    <font>
      <sz val="18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4"/>
      <name val="Times New Roman CE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8"/>
      <name val="Calibri"/>
      <family val="2"/>
      <charset val="238"/>
    </font>
    <font>
      <sz val="11"/>
      <color indexed="47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47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u/>
      <sz val="14"/>
      <name val="Times New Roman CE"/>
      <charset val="238"/>
    </font>
    <font>
      <b/>
      <u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</font>
    <font>
      <b/>
      <sz val="16"/>
      <name val="Times New Roman CE"/>
      <charset val="238"/>
    </font>
    <font>
      <b/>
      <sz val="16"/>
      <color rgb="FFFF0000"/>
      <name val="Times New Roman CE"/>
      <charset val="238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79">
    <xf numFmtId="0" fontId="0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3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5" fillId="0" borderId="0"/>
    <xf numFmtId="0" fontId="15" fillId="0" borderId="0"/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5" fillId="0" borderId="0"/>
    <xf numFmtId="0" fontId="14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7" fillId="0" borderId="0"/>
    <xf numFmtId="0" fontId="14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8" fillId="6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6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9" borderId="0" applyNumberFormat="0" applyBorder="0" applyAlignment="0" applyProtection="0"/>
    <xf numFmtId="0" fontId="18" fillId="11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1" borderId="0" applyNumberFormat="0" applyBorder="0" applyAlignment="0" applyProtection="0"/>
    <xf numFmtId="0" fontId="19" fillId="10" borderId="0" applyNumberFormat="0" applyBorder="0" applyAlignment="0" applyProtection="0"/>
    <xf numFmtId="0" fontId="19" fillId="12" borderId="0" applyNumberFormat="0" applyBorder="0" applyAlignment="0" applyProtection="0"/>
    <xf numFmtId="0" fontId="19" fillId="5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6" borderId="0" applyNumberFormat="0" applyBorder="0" applyAlignment="0" applyProtection="0"/>
    <xf numFmtId="0" fontId="20" fillId="2" borderId="0" applyNumberFormat="0" applyBorder="0" applyAlignment="0" applyProtection="0"/>
    <xf numFmtId="0" fontId="21" fillId="6" borderId="1" applyNumberFormat="0" applyAlignment="0" applyProtection="0"/>
    <xf numFmtId="0" fontId="22" fillId="17" borderId="2" applyNumberFormat="0" applyAlignment="0" applyProtection="0"/>
    <xf numFmtId="0" fontId="23" fillId="0" borderId="0" applyNumberForma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4" fillId="3" borderId="0" applyNumberFormat="0" applyBorder="0" applyAlignment="0" applyProtection="0"/>
    <xf numFmtId="0" fontId="25" fillId="0" borderId="4" applyNumberFormat="0" applyFill="0" applyAlignment="0" applyProtection="0"/>
    <xf numFmtId="0" fontId="26" fillId="0" borderId="3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1" applyNumberFormat="0" applyAlignment="0" applyProtection="0"/>
    <xf numFmtId="0" fontId="29" fillId="0" borderId="6" applyNumberFormat="0" applyFill="0" applyAlignment="0" applyProtection="0"/>
    <xf numFmtId="0" fontId="30" fillId="11" borderId="0" applyNumberFormat="0" applyBorder="0" applyAlignment="0" applyProtection="0"/>
    <xf numFmtId="0" fontId="1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37" fillId="0" borderId="0"/>
    <xf numFmtId="0" fontId="13" fillId="0" borderId="0"/>
    <xf numFmtId="0" fontId="13" fillId="0" borderId="0"/>
    <xf numFmtId="0" fontId="1" fillId="0" borderId="0"/>
    <xf numFmtId="0" fontId="14" fillId="0" borderId="0"/>
    <xf numFmtId="0" fontId="18" fillId="7" borderId="7" applyNumberFormat="0" applyFont="0" applyAlignment="0" applyProtection="0"/>
    <xf numFmtId="0" fontId="31" fillId="6" borderId="8" applyNumberFormat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3" fillId="0" borderId="0"/>
    <xf numFmtId="0" fontId="13" fillId="0" borderId="0"/>
    <xf numFmtId="0" fontId="14" fillId="0" borderId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654" applyFont="1" applyAlignment="1">
      <alignment horizontal="center" vertical="top"/>
    </xf>
    <xf numFmtId="3" fontId="3" fillId="0" borderId="0" xfId="654" applyNumberFormat="1" applyFont="1"/>
    <xf numFmtId="0" fontId="5" fillId="0" borderId="0" xfId="654" applyFont="1"/>
    <xf numFmtId="165" fontId="5" fillId="0" borderId="0" xfId="631" applyNumberFormat="1" applyFont="1" applyFill="1"/>
    <xf numFmtId="0" fontId="5" fillId="0" borderId="0" xfId="654" applyFont="1" applyAlignment="1">
      <alignment horizontal="right"/>
    </xf>
    <xf numFmtId="0" fontId="3" fillId="0" borderId="0" xfId="654" applyFont="1" applyAlignment="1">
      <alignment horizontal="center"/>
    </xf>
    <xf numFmtId="0" fontId="6" fillId="0" borderId="0" xfId="654" applyFont="1"/>
    <xf numFmtId="0" fontId="7" fillId="0" borderId="0" xfId="654" applyFont="1" applyAlignment="1">
      <alignment horizontal="center"/>
    </xf>
    <xf numFmtId="0" fontId="8" fillId="0" borderId="0" xfId="654" applyFont="1"/>
    <xf numFmtId="0" fontId="9" fillId="0" borderId="0" xfId="654" applyFont="1" applyAlignment="1">
      <alignment horizontal="center"/>
    </xf>
    <xf numFmtId="0" fontId="10" fillId="0" borderId="0" xfId="654" applyFont="1"/>
    <xf numFmtId="0" fontId="9" fillId="0" borderId="0" xfId="654" applyFont="1"/>
    <xf numFmtId="0" fontId="5" fillId="0" borderId="0" xfId="654" applyFont="1" applyAlignment="1">
      <alignment vertical="center"/>
    </xf>
    <xf numFmtId="0" fontId="12" fillId="0" borderId="0" xfId="654" applyFont="1" applyAlignment="1">
      <alignment vertical="center"/>
    </xf>
    <xf numFmtId="165" fontId="5" fillId="0" borderId="0" xfId="654" applyNumberFormat="1" applyFont="1"/>
    <xf numFmtId="165" fontId="5" fillId="0" borderId="0" xfId="631" applyNumberFormat="1" applyFont="1" applyFill="1" applyBorder="1"/>
    <xf numFmtId="165" fontId="5" fillId="0" borderId="0" xfId="631" applyNumberFormat="1" applyFont="1" applyFill="1" applyBorder="1" applyAlignment="1">
      <alignment horizontal="right"/>
    </xf>
    <xf numFmtId="164" fontId="5" fillId="0" borderId="0" xfId="658" applyNumberFormat="1" applyFont="1" applyFill="1"/>
    <xf numFmtId="165" fontId="3" fillId="0" borderId="0" xfId="631" applyNumberFormat="1" applyFont="1" applyFill="1" applyAlignment="1">
      <alignment horizontal="right"/>
    </xf>
    <xf numFmtId="165" fontId="9" fillId="0" borderId="0" xfId="631" applyNumberFormat="1" applyFont="1" applyFill="1" applyAlignment="1">
      <alignment horizontal="right" vertical="center"/>
    </xf>
    <xf numFmtId="0" fontId="12" fillId="0" borderId="10" xfId="654" applyFont="1" applyBorder="1" applyAlignment="1">
      <alignment horizontal="center" vertical="center"/>
    </xf>
    <xf numFmtId="165" fontId="39" fillId="0" borderId="10" xfId="631" applyNumberFormat="1" applyFont="1" applyFill="1" applyBorder="1" applyAlignment="1" applyProtection="1">
      <alignment vertical="center"/>
      <protection locked="0"/>
    </xf>
    <xf numFmtId="0" fontId="39" fillId="0" borderId="12" xfId="648" applyFont="1" applyBorder="1" applyAlignment="1">
      <alignment vertical="center" wrapText="1"/>
    </xf>
    <xf numFmtId="6" fontId="39" fillId="0" borderId="12" xfId="116" applyNumberFormat="1" applyFont="1" applyBorder="1" applyAlignment="1">
      <alignment vertical="center" wrapText="1"/>
    </xf>
    <xf numFmtId="0" fontId="39" fillId="0" borderId="12" xfId="648" quotePrefix="1" applyFont="1" applyBorder="1" applyAlignment="1">
      <alignment vertical="center" wrapText="1"/>
    </xf>
    <xf numFmtId="0" fontId="39" fillId="0" borderId="12" xfId="0" applyFont="1" applyBorder="1" applyAlignment="1">
      <alignment vertical="center" wrapText="1"/>
    </xf>
    <xf numFmtId="3" fontId="9" fillId="0" borderId="0" xfId="654" applyNumberFormat="1" applyFont="1"/>
    <xf numFmtId="3" fontId="5" fillId="0" borderId="0" xfId="654" applyNumberFormat="1" applyFont="1"/>
    <xf numFmtId="3" fontId="5" fillId="0" borderId="0" xfId="654" applyNumberFormat="1" applyFont="1" applyAlignment="1">
      <alignment vertical="center"/>
    </xf>
    <xf numFmtId="3" fontId="12" fillId="0" borderId="0" xfId="654" applyNumberFormat="1" applyFont="1" applyAlignment="1">
      <alignment vertical="center"/>
    </xf>
    <xf numFmtId="3" fontId="5" fillId="0" borderId="0" xfId="631" applyNumberFormat="1" applyFont="1" applyFill="1"/>
    <xf numFmtId="0" fontId="41" fillId="0" borderId="0" xfId="654" applyFont="1" applyAlignment="1">
      <alignment horizontal="center" vertical="top"/>
    </xf>
    <xf numFmtId="165" fontId="41" fillId="0" borderId="0" xfId="631" applyNumberFormat="1" applyFont="1" applyFill="1" applyBorder="1"/>
    <xf numFmtId="0" fontId="41" fillId="0" borderId="0" xfId="654" applyFont="1"/>
    <xf numFmtId="165" fontId="42" fillId="0" borderId="0" xfId="631" applyNumberFormat="1" applyFont="1" applyFill="1"/>
    <xf numFmtId="0" fontId="42" fillId="0" borderId="0" xfId="654" applyFont="1"/>
    <xf numFmtId="3" fontId="42" fillId="0" borderId="0" xfId="631" applyNumberFormat="1" applyFont="1" applyFill="1"/>
    <xf numFmtId="165" fontId="43" fillId="0" borderId="10" xfId="631" applyNumberFormat="1" applyFont="1" applyFill="1" applyBorder="1" applyAlignment="1" applyProtection="1">
      <alignment vertical="center"/>
      <protection locked="0"/>
    </xf>
    <xf numFmtId="165" fontId="44" fillId="0" borderId="10" xfId="631" applyNumberFormat="1" applyFont="1" applyFill="1" applyBorder="1" applyAlignment="1" applyProtection="1">
      <alignment vertical="center"/>
      <protection locked="0"/>
    </xf>
    <xf numFmtId="49" fontId="39" fillId="0" borderId="12" xfId="0" applyNumberFormat="1" applyFont="1" applyBorder="1" applyAlignment="1">
      <alignment vertical="center" wrapText="1"/>
    </xf>
    <xf numFmtId="0" fontId="2" fillId="19" borderId="11" xfId="654" applyFont="1" applyFill="1" applyBorder="1" applyAlignment="1">
      <alignment horizontal="center" vertical="top"/>
    </xf>
    <xf numFmtId="0" fontId="12" fillId="19" borderId="13" xfId="654" applyFont="1" applyFill="1" applyBorder="1" applyAlignment="1">
      <alignment horizontal="center" vertical="center" wrapText="1"/>
    </xf>
    <xf numFmtId="165" fontId="12" fillId="19" borderId="11" xfId="631" applyNumberFormat="1" applyFont="1" applyFill="1" applyBorder="1" applyAlignment="1">
      <alignment horizontal="center" vertical="center" wrapText="1"/>
    </xf>
    <xf numFmtId="0" fontId="12" fillId="18" borderId="11" xfId="654" applyFont="1" applyFill="1" applyBorder="1" applyAlignment="1">
      <alignment horizontal="center" vertical="center"/>
    </xf>
    <xf numFmtId="0" fontId="12" fillId="18" borderId="13" xfId="654" applyFont="1" applyFill="1" applyBorder="1" applyAlignment="1">
      <alignment vertical="center"/>
    </xf>
    <xf numFmtId="165" fontId="12" fillId="18" borderId="11" xfId="631" applyNumberFormat="1" applyFont="1" applyFill="1" applyBorder="1" applyAlignment="1">
      <alignment vertical="center"/>
    </xf>
    <xf numFmtId="0" fontId="12" fillId="0" borderId="12" xfId="654" applyFont="1" applyBorder="1" applyAlignment="1">
      <alignment horizontal="center" vertical="center"/>
    </xf>
    <xf numFmtId="0" fontId="39" fillId="0" borderId="10" xfId="0" applyFont="1" applyBorder="1" applyAlignment="1">
      <alignment vertical="center" wrapText="1"/>
    </xf>
    <xf numFmtId="49" fontId="39" fillId="0" borderId="16" xfId="0" applyNumberFormat="1" applyFont="1" applyBorder="1" applyAlignment="1">
      <alignment vertical="center" wrapText="1"/>
    </xf>
    <xf numFmtId="165" fontId="39" fillId="0" borderId="14" xfId="631" applyNumberFormat="1" applyFont="1" applyFill="1" applyBorder="1" applyAlignment="1" applyProtection="1">
      <alignment vertical="center"/>
      <protection locked="0"/>
    </xf>
    <xf numFmtId="165" fontId="6" fillId="0" borderId="16" xfId="631" applyNumberFormat="1" applyFont="1" applyFill="1" applyBorder="1"/>
    <xf numFmtId="0" fontId="39" fillId="0" borderId="12" xfId="0" applyFont="1" applyBorder="1" applyAlignment="1">
      <alignment horizontal="left" vertical="center" wrapText="1"/>
    </xf>
    <xf numFmtId="49" fontId="5" fillId="0" borderId="0" xfId="654" applyNumberFormat="1" applyFont="1" applyAlignment="1">
      <alignment vertical="center"/>
    </xf>
    <xf numFmtId="166" fontId="5" fillId="0" borderId="0" xfId="654" applyNumberFormat="1" applyFont="1" applyAlignment="1">
      <alignment vertical="center"/>
    </xf>
    <xf numFmtId="6" fontId="39" fillId="0" borderId="12" xfId="0" applyNumberFormat="1" applyFont="1" applyBorder="1" applyAlignment="1">
      <alignment vertical="center" wrapText="1"/>
    </xf>
    <xf numFmtId="6" fontId="39" fillId="0" borderId="12" xfId="0" quotePrefix="1" applyNumberFormat="1" applyFont="1" applyBorder="1" applyAlignment="1">
      <alignment vertical="center" wrapText="1"/>
    </xf>
    <xf numFmtId="6" fontId="39" fillId="0" borderId="12" xfId="0" applyNumberFormat="1" applyFont="1" applyBorder="1" applyAlignment="1">
      <alignment horizontal="left" vertical="center" wrapText="1"/>
    </xf>
    <xf numFmtId="0" fontId="12" fillId="20" borderId="11" xfId="654" applyFont="1" applyFill="1" applyBorder="1" applyAlignment="1">
      <alignment horizontal="center" vertical="center"/>
    </xf>
    <xf numFmtId="3" fontId="38" fillId="20" borderId="13" xfId="667" applyNumberFormat="1" applyFont="1" applyFill="1" applyBorder="1" applyAlignment="1">
      <alignment vertical="center" wrapText="1"/>
    </xf>
    <xf numFmtId="165" fontId="38" fillId="20" borderId="11" xfId="631" applyNumberFormat="1" applyFont="1" applyFill="1" applyBorder="1" applyAlignment="1" applyProtection="1">
      <alignment vertical="center"/>
      <protection locked="0"/>
    </xf>
    <xf numFmtId="3" fontId="40" fillId="20" borderId="11" xfId="667" applyNumberFormat="1" applyFont="1" applyFill="1" applyBorder="1" applyAlignment="1">
      <alignment vertical="center" wrapText="1"/>
    </xf>
    <xf numFmtId="165" fontId="38" fillId="20" borderId="15" xfId="631" applyNumberFormat="1" applyFont="1" applyFill="1" applyBorder="1" applyAlignment="1" applyProtection="1">
      <alignment vertical="center"/>
      <protection locked="0"/>
    </xf>
    <xf numFmtId="0" fontId="2" fillId="0" borderId="12" xfId="654" applyFont="1" applyBorder="1" applyAlignment="1">
      <alignment horizontal="center" vertical="top"/>
    </xf>
    <xf numFmtId="165" fontId="6" fillId="0" borderId="10" xfId="631" applyNumberFormat="1" applyFont="1" applyFill="1" applyBorder="1"/>
    <xf numFmtId="3" fontId="3" fillId="0" borderId="0" xfId="654" applyNumberFormat="1" applyFont="1" applyAlignment="1">
      <alignment horizontal="center"/>
    </xf>
    <xf numFmtId="3" fontId="7" fillId="0" borderId="0" xfId="654" applyNumberFormat="1" applyFont="1" applyAlignment="1">
      <alignment horizontal="center"/>
    </xf>
    <xf numFmtId="3" fontId="9" fillId="0" borderId="0" xfId="654" applyNumberFormat="1" applyFont="1" applyAlignment="1">
      <alignment horizontal="center"/>
    </xf>
    <xf numFmtId="3" fontId="10" fillId="0" borderId="0" xfId="654" applyNumberFormat="1" applyFont="1"/>
    <xf numFmtId="3" fontId="41" fillId="0" borderId="0" xfId="654" applyNumberFormat="1" applyFont="1"/>
    <xf numFmtId="0" fontId="12" fillId="19" borderId="10" xfId="654" applyFont="1" applyFill="1" applyBorder="1" applyAlignment="1">
      <alignment horizontal="center" vertical="center"/>
    </xf>
    <xf numFmtId="0" fontId="12" fillId="19" borderId="16" xfId="654" applyFont="1" applyFill="1" applyBorder="1" applyAlignment="1">
      <alignment horizontal="center" vertical="center"/>
    </xf>
    <xf numFmtId="3" fontId="36" fillId="19" borderId="10" xfId="667" applyNumberFormat="1" applyFont="1" applyFill="1" applyBorder="1" applyAlignment="1">
      <alignment horizontal="left" vertical="center" wrapText="1"/>
    </xf>
    <xf numFmtId="3" fontId="36" fillId="19" borderId="16" xfId="667" applyNumberFormat="1" applyFont="1" applyFill="1" applyBorder="1" applyAlignment="1">
      <alignment horizontal="left" vertical="center" wrapText="1"/>
    </xf>
    <xf numFmtId="165" fontId="38" fillId="19" borderId="10" xfId="631" applyNumberFormat="1" applyFont="1" applyFill="1" applyBorder="1" applyAlignment="1" applyProtection="1">
      <alignment horizontal="center" vertical="center"/>
      <protection locked="0"/>
    </xf>
    <xf numFmtId="165" fontId="38" fillId="19" borderId="16" xfId="631" applyNumberFormat="1" applyFont="1" applyFill="1" applyBorder="1" applyAlignment="1" applyProtection="1">
      <alignment horizontal="center" vertical="center"/>
      <protection locked="0"/>
    </xf>
    <xf numFmtId="0" fontId="4" fillId="0" borderId="0" xfId="654" applyFont="1" applyAlignment="1">
      <alignment horizontal="center"/>
    </xf>
    <xf numFmtId="0" fontId="7" fillId="0" borderId="0" xfId="654" applyFont="1" applyAlignment="1">
      <alignment horizontal="center"/>
    </xf>
    <xf numFmtId="0" fontId="0" fillId="0" borderId="0" xfId="0" applyAlignment="1">
      <alignment horizontal="center"/>
    </xf>
    <xf numFmtId="0" fontId="12" fillId="18" borderId="14" xfId="654" applyFont="1" applyFill="1" applyBorder="1" applyAlignment="1">
      <alignment horizontal="center" vertical="center"/>
    </xf>
    <xf numFmtId="0" fontId="12" fillId="18" borderId="10" xfId="654" applyFont="1" applyFill="1" applyBorder="1" applyAlignment="1">
      <alignment horizontal="center" vertical="center"/>
    </xf>
    <xf numFmtId="3" fontId="35" fillId="18" borderId="14" xfId="652" applyNumberFormat="1" applyFont="1" applyFill="1" applyBorder="1" applyAlignment="1">
      <alignment horizontal="left" vertical="center" wrapText="1"/>
    </xf>
    <xf numFmtId="3" fontId="35" fillId="18" borderId="10" xfId="652" applyNumberFormat="1" applyFont="1" applyFill="1" applyBorder="1" applyAlignment="1">
      <alignment horizontal="left" vertical="center" wrapText="1"/>
    </xf>
    <xf numFmtId="165" fontId="12" fillId="18" borderId="14" xfId="631" applyNumberFormat="1" applyFont="1" applyFill="1" applyBorder="1" applyAlignment="1" applyProtection="1">
      <alignment horizontal="center" vertical="center"/>
      <protection locked="0"/>
    </xf>
    <xf numFmtId="165" fontId="12" fillId="18" borderId="10" xfId="631" applyNumberFormat="1" applyFont="1" applyFill="1" applyBorder="1" applyAlignment="1" applyProtection="1">
      <alignment horizontal="center" vertical="center"/>
      <protection locked="0"/>
    </xf>
  </cellXfs>
  <cellStyles count="679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_TartalékKötvényLekötésekEgyebek2014" xfId="8" xr:uid="{00000000-0005-0000-0000-000007000000}"/>
    <cellStyle name="_0434BESZ_TartalékKötvényLekötésekEgyebek2014" xfId="9" xr:uid="{00000000-0005-0000-0000-000008000000}"/>
    <cellStyle name="_04FELBEV" xfId="10" xr:uid="{00000000-0005-0000-0000-000009000000}"/>
    <cellStyle name="_04FELBEV_1" xfId="11" xr:uid="{00000000-0005-0000-0000-00000A000000}"/>
    <cellStyle name="_04FELBEV_1 2" xfId="12" xr:uid="{00000000-0005-0000-0000-00000B000000}"/>
    <cellStyle name="_04FELBEV_1 3" xfId="13" xr:uid="{00000000-0005-0000-0000-00000C000000}"/>
    <cellStyle name="_04FELBEV_1 3 2" xfId="14" xr:uid="{00000000-0005-0000-0000-00000D000000}"/>
    <cellStyle name="_04FELBEV_1 4" xfId="15" xr:uid="{00000000-0005-0000-0000-00000E000000}"/>
    <cellStyle name="_04FELBEV_1 5" xfId="16" xr:uid="{00000000-0005-0000-0000-00000F000000}"/>
    <cellStyle name="_04FELBEV_1_TartalékKötvényLekötésekEgyebek2014" xfId="17" xr:uid="{00000000-0005-0000-0000-000010000000}"/>
    <cellStyle name="_04FELBEV_2" xfId="18" xr:uid="{00000000-0005-0000-0000-000011000000}"/>
    <cellStyle name="_04FELBEV_2_PH KVI 2014 KV 2014 02 20 elfogadott TEST2" xfId="19" xr:uid="{00000000-0005-0000-0000-000012000000}"/>
    <cellStyle name="_04FELBEV_2_TartalékKötvényLekötésekEgyebek2014" xfId="20" xr:uid="{00000000-0005-0000-0000-000013000000}"/>
    <cellStyle name="_04FELBEV_TartalékKötvényLekötésekEgyebek2014" xfId="21" xr:uid="{00000000-0005-0000-0000-000014000000}"/>
    <cellStyle name="_05FELBE" xfId="22" xr:uid="{00000000-0005-0000-0000-000015000000}"/>
    <cellStyle name="_05FELBE_1" xfId="23" xr:uid="{00000000-0005-0000-0000-000016000000}"/>
    <cellStyle name="_05FELBE_1 2" xfId="24" xr:uid="{00000000-0005-0000-0000-000017000000}"/>
    <cellStyle name="_05FELBE_1 3" xfId="25" xr:uid="{00000000-0005-0000-0000-000018000000}"/>
    <cellStyle name="_05FELBE_1 3 2" xfId="26" xr:uid="{00000000-0005-0000-0000-000019000000}"/>
    <cellStyle name="_05FELBE_1 4" xfId="27" xr:uid="{00000000-0005-0000-0000-00001A000000}"/>
    <cellStyle name="_05FELBE_1 5" xfId="28" xr:uid="{00000000-0005-0000-0000-00001B000000}"/>
    <cellStyle name="_05FELBE_1_TartalékKötvényLekötésekEgyebek2014" xfId="29" xr:uid="{00000000-0005-0000-0000-00001C000000}"/>
    <cellStyle name="_05FELBE_PH KVI 2014 KV 2014 02 20 elfogadott TEST2" xfId="30" xr:uid="{00000000-0005-0000-0000-00001D000000}"/>
    <cellStyle name="_05FELBE_TartalékKötvényLekötésekEgyebek2014" xfId="31" xr:uid="{00000000-0005-0000-0000-00001E000000}"/>
    <cellStyle name="_06FELBE" xfId="32" xr:uid="{00000000-0005-0000-0000-00001F000000}"/>
    <cellStyle name="_06FELBE_1" xfId="33" xr:uid="{00000000-0005-0000-0000-000020000000}"/>
    <cellStyle name="_06FELBE_1_TartalékKötvényLekötésekEgyebek2014" xfId="34" xr:uid="{00000000-0005-0000-0000-000021000000}"/>
    <cellStyle name="_06FELBE_TartalékKötvényLekötésekEgyebek2014" xfId="35" xr:uid="{00000000-0005-0000-0000-000022000000}"/>
    <cellStyle name="_06FELBEküld" xfId="36" xr:uid="{00000000-0005-0000-0000-000023000000}"/>
    <cellStyle name="_06FELBEküld_1" xfId="37" xr:uid="{00000000-0005-0000-0000-000024000000}"/>
    <cellStyle name="_06FELBEküld_1_TartalékKötvényLekötésekEgyebek2014" xfId="38" xr:uid="{00000000-0005-0000-0000-000025000000}"/>
    <cellStyle name="_06FELBEküld_PH KVI 2014 KV 2014 02 20 elfogadott TEST2" xfId="39" xr:uid="{00000000-0005-0000-0000-000026000000}"/>
    <cellStyle name="_06FELBEküld_TartalékKötvényLekötésekEgyebek2014" xfId="40" xr:uid="{00000000-0005-0000-0000-000027000000}"/>
    <cellStyle name="_07háromnegyedBesz" xfId="41" xr:uid="{00000000-0005-0000-0000-000028000000}"/>
    <cellStyle name="_07háromnegyedBesz 2" xfId="42" xr:uid="{00000000-0005-0000-0000-000029000000}"/>
    <cellStyle name="_07háromnegyedBesz 3" xfId="43" xr:uid="{00000000-0005-0000-0000-00002A000000}"/>
    <cellStyle name="_07háromnegyedBesz 3 2" xfId="44" xr:uid="{00000000-0005-0000-0000-00002B000000}"/>
    <cellStyle name="_07háromnegyedBesz 4" xfId="45" xr:uid="{00000000-0005-0000-0000-00002C000000}"/>
    <cellStyle name="_07háromnegyedBesz 5" xfId="46" xr:uid="{00000000-0005-0000-0000-00002D000000}"/>
    <cellStyle name="_07háromnegyedBesz_1" xfId="47" xr:uid="{00000000-0005-0000-0000-00002E000000}"/>
    <cellStyle name="_07háromnegyedBesz_1_TartalékKötvényLekötésekEgyebek2014" xfId="48" xr:uid="{00000000-0005-0000-0000-00002F000000}"/>
    <cellStyle name="_07háromnegyedBesz_TartalékKötvényLekötésekEgyebek2014" xfId="49" xr:uid="{00000000-0005-0000-0000-000030000000}"/>
    <cellStyle name="_08FELBE" xfId="50" xr:uid="{00000000-0005-0000-0000-000031000000}"/>
    <cellStyle name="_08FELBE 2" xfId="51" xr:uid="{00000000-0005-0000-0000-000032000000}"/>
    <cellStyle name="_08FELBE 3" xfId="52" xr:uid="{00000000-0005-0000-0000-000033000000}"/>
    <cellStyle name="_08FELBE 3 2" xfId="53" xr:uid="{00000000-0005-0000-0000-000034000000}"/>
    <cellStyle name="_08FELBE 4" xfId="54" xr:uid="{00000000-0005-0000-0000-000035000000}"/>
    <cellStyle name="_08FELBE 5" xfId="55" xr:uid="{00000000-0005-0000-0000-000036000000}"/>
    <cellStyle name="_08FELBE_1" xfId="56" xr:uid="{00000000-0005-0000-0000-000037000000}"/>
    <cellStyle name="_08FELBE_1_TartalékKötvényLekötésekEgyebek2014" xfId="57" xr:uid="{00000000-0005-0000-0000-000038000000}"/>
    <cellStyle name="_08FELBE_TartalékKötvényLekötésekEgyebek2014" xfId="58" xr:uid="{00000000-0005-0000-0000-000039000000}"/>
    <cellStyle name="_09FELBE" xfId="59" xr:uid="{00000000-0005-0000-0000-00003A000000}"/>
    <cellStyle name="_09FELBE_1" xfId="60" xr:uid="{00000000-0005-0000-0000-00003B000000}"/>
    <cellStyle name="_09FELBE_1_TartalékKötvényLekötésekEgyebek2014" xfId="61" xr:uid="{00000000-0005-0000-0000-00003C000000}"/>
    <cellStyle name="_09FELBE_TartalékKötvényLekötésekEgyebek2014" xfId="62" xr:uid="{00000000-0005-0000-0000-00003D000000}"/>
    <cellStyle name="_09FELBEküld" xfId="63" xr:uid="{00000000-0005-0000-0000-00003E000000}"/>
    <cellStyle name="_09FELBEküld_1" xfId="64" xr:uid="{00000000-0005-0000-0000-00003F000000}"/>
    <cellStyle name="_09FELBEküld_1_TartalékKötvényLekötésekEgyebek2014" xfId="65" xr:uid="{00000000-0005-0000-0000-000040000000}"/>
    <cellStyle name="_09FELBEküld_TartalékKötvényLekötésekEgyebek2014" xfId="66" xr:uid="{00000000-0005-0000-0000-000041000000}"/>
    <cellStyle name="_09FELBEotthoni" xfId="67" xr:uid="{00000000-0005-0000-0000-000042000000}"/>
    <cellStyle name="_09FELBEotthoni_1" xfId="68" xr:uid="{00000000-0005-0000-0000-000043000000}"/>
    <cellStyle name="_09FELBEotthoni_1_TartalékKötvényLekötésekEgyebek2014" xfId="69" xr:uid="{00000000-0005-0000-0000-000044000000}"/>
    <cellStyle name="_09FELBEotthoni_2" xfId="70" xr:uid="{00000000-0005-0000-0000-000045000000}"/>
    <cellStyle name="_09FELBEotthoni_2_TartalékKötvényLekötésekEgyebek2014" xfId="71" xr:uid="{00000000-0005-0000-0000-000046000000}"/>
    <cellStyle name="_09FELBEotthoni_TartalékKötvényLekötésekEgyebek2014" xfId="72" xr:uid="{00000000-0005-0000-0000-000047000000}"/>
    <cellStyle name="_09háromnegyedBESZ" xfId="73" xr:uid="{00000000-0005-0000-0000-000048000000}"/>
    <cellStyle name="_09háromnegyedBESZ_1" xfId="74" xr:uid="{00000000-0005-0000-0000-000049000000}"/>
    <cellStyle name="_09háromnegyedBESZ_1_TartalékKötvényLekötésekEgyebek2014" xfId="75" xr:uid="{00000000-0005-0000-0000-00004A000000}"/>
    <cellStyle name="_09háromnegyedBESZ_TartalékKötvényLekötésekEgyebek2014" xfId="76" xr:uid="{00000000-0005-0000-0000-00004B000000}"/>
    <cellStyle name="_2006.évi első rendelet-módosítás" xfId="77" xr:uid="{00000000-0005-0000-0000-00004C000000}"/>
    <cellStyle name="_2006.évi első rendelet-módosítás_1" xfId="78" xr:uid="{00000000-0005-0000-0000-00004D000000}"/>
    <cellStyle name="_2006.évi első rendelet-módosítás_1_TartalékKötvényLekötésekEgyebek2014" xfId="79" xr:uid="{00000000-0005-0000-0000-00004E000000}"/>
    <cellStyle name="_2006.évi első rendelet-módosítás_2" xfId="80" xr:uid="{00000000-0005-0000-0000-00004F000000}"/>
    <cellStyle name="_2006.évi első rendelet-módosítás_2_TartalékKötvényLekötésekEgyebek2014" xfId="81" xr:uid="{00000000-0005-0000-0000-000050000000}"/>
    <cellStyle name="_2006.évi első rendelet-módosítás_3" xfId="82" xr:uid="{00000000-0005-0000-0000-000051000000}"/>
    <cellStyle name="_2006.évi első rendelet-módosítás_3_TartalékKötvényLekötésekEgyebek2014" xfId="83" xr:uid="{00000000-0005-0000-0000-000052000000}"/>
    <cellStyle name="_2006.évi első rendelet-módosítás_4" xfId="84" xr:uid="{00000000-0005-0000-0000-000053000000}"/>
    <cellStyle name="_2006.évi első rendelet-módosítás_4_TartalékKötvényLekötésekEgyebek2014" xfId="85" xr:uid="{00000000-0005-0000-0000-000054000000}"/>
    <cellStyle name="_2006.évi első rendelet-módosítás_TartalékKötvényLekötésekEgyebek2014" xfId="86" xr:uid="{00000000-0005-0000-0000-000055000000}"/>
    <cellStyle name="_2006.évi hatodik rendelet-módosítás" xfId="87" xr:uid="{00000000-0005-0000-0000-000056000000}"/>
    <cellStyle name="_2006.évi hatodik rendelet-módosítás_1" xfId="88" xr:uid="{00000000-0005-0000-0000-000057000000}"/>
    <cellStyle name="_2006.évi hatodik rendelet-módosítás_1_TartalékKötvényLekötésekEgyebek2014" xfId="89" xr:uid="{00000000-0005-0000-0000-000058000000}"/>
    <cellStyle name="_2006.évi hatodik rendelet-módosítás_2" xfId="90" xr:uid="{00000000-0005-0000-0000-000059000000}"/>
    <cellStyle name="_2006.évi hatodik rendelet-módosítás_2_TartalékKötvényLekötésekEgyebek2014" xfId="91" xr:uid="{00000000-0005-0000-0000-00005A000000}"/>
    <cellStyle name="_2006.évi hatodik rendelet-módosítás_3" xfId="92" xr:uid="{00000000-0005-0000-0000-00005B000000}"/>
    <cellStyle name="_2006.évi hatodik rendelet-módosítás_3_TartalékKötvényLekötésekEgyebek2014" xfId="93" xr:uid="{00000000-0005-0000-0000-00005C000000}"/>
    <cellStyle name="_2006.évi hatodik rendelet-módosítás_4" xfId="94" xr:uid="{00000000-0005-0000-0000-00005D000000}"/>
    <cellStyle name="_2006.évi hatodik rendelet-módosítás_4_TartalékKötvényLekötésekEgyebek2014" xfId="95" xr:uid="{00000000-0005-0000-0000-00005E000000}"/>
    <cellStyle name="_2006.évi hatodik rendelet-módosítás_TartalékKötvényLekötésekEgyebek2014" xfId="96" xr:uid="{00000000-0005-0000-0000-00005F000000}"/>
    <cellStyle name="_2006.évi második rendelet-módosítás" xfId="97" xr:uid="{00000000-0005-0000-0000-000060000000}"/>
    <cellStyle name="_2006.évi második rendelet-módosítás_1" xfId="98" xr:uid="{00000000-0005-0000-0000-000061000000}"/>
    <cellStyle name="_2006.évi második rendelet-módosítás_1_TartalékKötvényLekötésekEgyebek2014" xfId="99" xr:uid="{00000000-0005-0000-0000-000062000000}"/>
    <cellStyle name="_2006.évi második rendelet-módosítás_2" xfId="100" xr:uid="{00000000-0005-0000-0000-000063000000}"/>
    <cellStyle name="_2006.évi második rendelet-módosítás_2_TartalékKötvényLekötésekEgyebek2014" xfId="101" xr:uid="{00000000-0005-0000-0000-000064000000}"/>
    <cellStyle name="_2006.évi második rendelet-módosítás_3" xfId="102" xr:uid="{00000000-0005-0000-0000-000065000000}"/>
    <cellStyle name="_2006.évi második rendelet-módosítás_3_TartalékKötvényLekötésekEgyebek2014" xfId="103" xr:uid="{00000000-0005-0000-0000-000066000000}"/>
    <cellStyle name="_2006.évi második rendelet-módosítás_TartalékKötvényLekötésekEgyebek2014" xfId="104" xr:uid="{00000000-0005-0000-0000-000067000000}"/>
    <cellStyle name="_2006.évi ötödik rendelet-módosítás" xfId="105" xr:uid="{00000000-0005-0000-0000-000068000000}"/>
    <cellStyle name="_2006.évi ötödik rendelet-módosítás_1" xfId="106" xr:uid="{00000000-0005-0000-0000-000069000000}"/>
    <cellStyle name="_2006.évi ötödik rendelet-módosítás_1_TartalékKötvényLekötésekEgyebek2014" xfId="107" xr:uid="{00000000-0005-0000-0000-00006A000000}"/>
    <cellStyle name="_2006.évi ötödik rendelet-módosítás_2" xfId="108" xr:uid="{00000000-0005-0000-0000-00006B000000}"/>
    <cellStyle name="_2006.évi ötödik rendelet-módosítás_2_TartalékKötvényLekötésekEgyebek2014" xfId="109" xr:uid="{00000000-0005-0000-0000-00006C000000}"/>
    <cellStyle name="_2006.évi ötödik rendelet-módosítás_3" xfId="110" xr:uid="{00000000-0005-0000-0000-00006D000000}"/>
    <cellStyle name="_2006.évi ötödik rendelet-módosítás_3_TartalékKötvényLekötésekEgyebek2014" xfId="111" xr:uid="{00000000-0005-0000-0000-00006E000000}"/>
    <cellStyle name="_2006.évi ötödik rendelet-módosítás_TartalékKötvényLekötésekEgyebek2014" xfId="112" xr:uid="{00000000-0005-0000-0000-00006F000000}"/>
    <cellStyle name="_2006KVI0307" xfId="113" xr:uid="{00000000-0005-0000-0000-000070000000}"/>
    <cellStyle name="_2006KVI0307_PH KVI 2014 KV 2014 02 20 elfogadott TEST2" xfId="114" xr:uid="{00000000-0005-0000-0000-000071000000}"/>
    <cellStyle name="_2006KVI0307_TartalékKötvényLekötésekEgyebek2014" xfId="115" xr:uid="{00000000-0005-0000-0000-000072000000}"/>
    <cellStyle name="_2006KVI0307alapokÚJ" xfId="116" xr:uid="{00000000-0005-0000-0000-000073000000}"/>
    <cellStyle name="_2006KVI0307alapokÚJ 2" xfId="117" xr:uid="{00000000-0005-0000-0000-000074000000}"/>
    <cellStyle name="_2006KVI0307alapokÚJ_ÖNK FORRÁS JELENLEGI 2013 02 11" xfId="118" xr:uid="{00000000-0005-0000-0000-000075000000}"/>
    <cellStyle name="_2006KVI0307alapokÚJ_ÖNK FORRÁS JELENLEGI 2013 02 11_PH KVI 2014 KV 2014 02 20 elfogadott TEST2" xfId="119" xr:uid="{00000000-0005-0000-0000-000076000000}"/>
    <cellStyle name="_2006KVI0307alapokÚJ_TartalékKötvényLekötésekEgyebek2014" xfId="120" xr:uid="{00000000-0005-0000-0000-000077000000}"/>
    <cellStyle name="_2007.évi második rendelet-módosítás" xfId="121" xr:uid="{00000000-0005-0000-0000-000078000000}"/>
    <cellStyle name="_2007.évi második rendelet-módosítás_1" xfId="122" xr:uid="{00000000-0005-0000-0000-000079000000}"/>
    <cellStyle name="_2007.évi második rendelet-módosítás_1_TartalékKötvényLekötésekEgyebek2014" xfId="123" xr:uid="{00000000-0005-0000-0000-00007A000000}"/>
    <cellStyle name="_2007.évi második rendelet-módosítás_2" xfId="124" xr:uid="{00000000-0005-0000-0000-00007B000000}"/>
    <cellStyle name="_2007.évi második rendelet-módosítás_2_TartalékKötvényLekötésekEgyebek2014" xfId="125" xr:uid="{00000000-0005-0000-0000-00007C000000}"/>
    <cellStyle name="_2007.évi második rendelet-módosítás_3" xfId="126" xr:uid="{00000000-0005-0000-0000-00007D000000}"/>
    <cellStyle name="_2007.évi második rendelet-módosítás_3_TartalékKötvényLekötésekEgyebek2014" xfId="127" xr:uid="{00000000-0005-0000-0000-00007E000000}"/>
    <cellStyle name="_2007.évi második rendelet-módosítás_TartalékKötvényLekötésekEgyebek2014" xfId="128" xr:uid="{00000000-0005-0000-0000-00007F000000}"/>
    <cellStyle name="_2007.évi negyedik rendelet-módosítás" xfId="129" xr:uid="{00000000-0005-0000-0000-000080000000}"/>
    <cellStyle name="_2007.évi negyedik rendelet-módosítás_1" xfId="130" xr:uid="{00000000-0005-0000-0000-000081000000}"/>
    <cellStyle name="_2007.évi negyedik rendelet-módosítás_1_TartalékKötvényLekötésekEgyebek2014" xfId="131" xr:uid="{00000000-0005-0000-0000-000082000000}"/>
    <cellStyle name="_2007.évi negyedik rendelet-módosítás_2" xfId="132" xr:uid="{00000000-0005-0000-0000-000083000000}"/>
    <cellStyle name="_2007.évi negyedik rendelet-módosítás_2_TartalékKötvényLekötésekEgyebek2014" xfId="133" xr:uid="{00000000-0005-0000-0000-000084000000}"/>
    <cellStyle name="_2007.évi negyedik rendelet-módosítás_3" xfId="134" xr:uid="{00000000-0005-0000-0000-000085000000}"/>
    <cellStyle name="_2007.évi negyedik rendelet-módosítás_3_TartalékKötvényLekötésekEgyebek2014" xfId="135" xr:uid="{00000000-0005-0000-0000-000086000000}"/>
    <cellStyle name="_2007.évi negyedik rendelet-módosítás_TartalékKötvényLekötésekEgyebek2014" xfId="136" xr:uid="{00000000-0005-0000-0000-000087000000}"/>
    <cellStyle name="_2007.évi ötödik rendelet-módosítás" xfId="137" xr:uid="{00000000-0005-0000-0000-000088000000}"/>
    <cellStyle name="_2007.évi ötödik rendelet-módosítás_1" xfId="138" xr:uid="{00000000-0005-0000-0000-000089000000}"/>
    <cellStyle name="_2007.évi ötödik rendelet-módosítás_1_TartalékKötvényLekötésekEgyebek2014" xfId="139" xr:uid="{00000000-0005-0000-0000-00008A000000}"/>
    <cellStyle name="_2007.évi ötödik rendelet-módosítás_2" xfId="140" xr:uid="{00000000-0005-0000-0000-00008B000000}"/>
    <cellStyle name="_2007.évi ötödik rendelet-módosítás_2_TartalékKötvényLekötésekEgyebek2014" xfId="141" xr:uid="{00000000-0005-0000-0000-00008C000000}"/>
    <cellStyle name="_2007.évi ötödik rendelet-módosítás_3" xfId="142" xr:uid="{00000000-0005-0000-0000-00008D000000}"/>
    <cellStyle name="_2007.évi ötödik rendelet-módosítás_3_TartalékKötvényLekötésekEgyebek2014" xfId="143" xr:uid="{00000000-0005-0000-0000-00008E000000}"/>
    <cellStyle name="_2007.évi ötödik rendelet-módosítás_TartalékKötvényLekötésekEgyebek2014" xfId="144" xr:uid="{00000000-0005-0000-0000-00008F000000}"/>
    <cellStyle name="_2007KVI2" xfId="145" xr:uid="{00000000-0005-0000-0000-000090000000}"/>
    <cellStyle name="_2007KVI2_TartalékKötvényLekötésekEgyebek2014" xfId="146" xr:uid="{00000000-0005-0000-0000-000091000000}"/>
    <cellStyle name="_2007KVIvégleges20070306alapok" xfId="147" xr:uid="{00000000-0005-0000-0000-000092000000}"/>
    <cellStyle name="_2007KVIvégleges20070306alapok_ÖNK FORRÁS JELENLEGI 2013 02 11" xfId="148" xr:uid="{00000000-0005-0000-0000-000093000000}"/>
    <cellStyle name="_2007KVIvégleges20070306alapok_ÖNK FORRÁS JELENLEGI 2013 02 11_PH KVI 2014 KV 2014 02 20 elfogadott TEST2" xfId="149" xr:uid="{00000000-0005-0000-0000-000094000000}"/>
    <cellStyle name="_2007KVIvégleges20070306alapok_TartalékKötvényLekötésekEgyebek2014" xfId="150" xr:uid="{00000000-0005-0000-0000-000095000000}"/>
    <cellStyle name="_2008.évi első rendelet-módosítás" xfId="151" xr:uid="{00000000-0005-0000-0000-000096000000}"/>
    <cellStyle name="_2008.évi első rendelet-módosítás_1" xfId="152" xr:uid="{00000000-0005-0000-0000-000097000000}"/>
    <cellStyle name="_2008.évi első rendelet-módosítás_1_TartalékKötvényLekötésekEgyebek2014" xfId="153" xr:uid="{00000000-0005-0000-0000-000098000000}"/>
    <cellStyle name="_2008.évi első rendelet-módosítás_2" xfId="154" xr:uid="{00000000-0005-0000-0000-000099000000}"/>
    <cellStyle name="_2008.évi első rendelet-módosítás_2_TartalékKötvényLekötésekEgyebek2014" xfId="155" xr:uid="{00000000-0005-0000-0000-00009A000000}"/>
    <cellStyle name="_2008.évi első rendelet-módosítás_3" xfId="156" xr:uid="{00000000-0005-0000-0000-00009B000000}"/>
    <cellStyle name="_2008.évi első rendelet-módosítás_3_TartalékKötvényLekötésekEgyebek2014" xfId="157" xr:uid="{00000000-0005-0000-0000-00009C000000}"/>
    <cellStyle name="_2008.évi első rendelet-módosítás_TartalékKötvényLekötésekEgyebek2014" xfId="158" xr:uid="{00000000-0005-0000-0000-00009D000000}"/>
    <cellStyle name="_2008.évi első rendelet-módosításküld" xfId="159" xr:uid="{00000000-0005-0000-0000-00009E000000}"/>
    <cellStyle name="_2008.évi első rendelet-módosításküld_1" xfId="160" xr:uid="{00000000-0005-0000-0000-00009F000000}"/>
    <cellStyle name="_2008.évi első rendelet-módosításküld_1_TartalékKötvényLekötésekEgyebek2014" xfId="161" xr:uid="{00000000-0005-0000-0000-0000A0000000}"/>
    <cellStyle name="_2008.évi első rendelet-módosításküld_2" xfId="162" xr:uid="{00000000-0005-0000-0000-0000A1000000}"/>
    <cellStyle name="_2008.évi első rendelet-módosításküld_2_TartalékKötvényLekötésekEgyebek2014" xfId="163" xr:uid="{00000000-0005-0000-0000-0000A2000000}"/>
    <cellStyle name="_2008.évi első rendelet-módosításküld_3" xfId="164" xr:uid="{00000000-0005-0000-0000-0000A3000000}"/>
    <cellStyle name="_2008.évi első rendelet-módosításküld_3_TartalékKötvényLekötésekEgyebek2014" xfId="165" xr:uid="{00000000-0005-0000-0000-0000A4000000}"/>
    <cellStyle name="_2008.évi első rendelet-módosításküld_TartalékKötvényLekötésekEgyebek2014" xfId="166" xr:uid="{00000000-0005-0000-0000-0000A5000000}"/>
    <cellStyle name="_2008.évi harmadik rendelet-módosítás intézményi" xfId="167" xr:uid="{00000000-0005-0000-0000-0000A6000000}"/>
    <cellStyle name="_2008.évi harmadik rendelet-módosítás intézményi_1" xfId="168" xr:uid="{00000000-0005-0000-0000-0000A7000000}"/>
    <cellStyle name="_2008.évi harmadik rendelet-módosítás intézményi_1_TartalékKötvényLekötésekEgyebek2014" xfId="169" xr:uid="{00000000-0005-0000-0000-0000A8000000}"/>
    <cellStyle name="_2008.évi harmadik rendelet-módosítás intézményi_2" xfId="170" xr:uid="{00000000-0005-0000-0000-0000A9000000}"/>
    <cellStyle name="_2008.évi harmadik rendelet-módosítás intézményi_2_TartalékKötvényLekötésekEgyebek2014" xfId="171" xr:uid="{00000000-0005-0000-0000-0000AA000000}"/>
    <cellStyle name="_2008.évi harmadik rendelet-módosítás intézményi_3" xfId="172" xr:uid="{00000000-0005-0000-0000-0000AB000000}"/>
    <cellStyle name="_2008.évi harmadik rendelet-módosítás intézményi_3_TartalékKötvényLekötésekEgyebek2014" xfId="173" xr:uid="{00000000-0005-0000-0000-0000AC000000}"/>
    <cellStyle name="_2008.évi harmadik rendelet-módosítás intézményi_4" xfId="174" xr:uid="{00000000-0005-0000-0000-0000AD000000}"/>
    <cellStyle name="_2008.évi harmadik rendelet-módosítás intézményi_4_TartalékKötvényLekötésekEgyebek2014" xfId="175" xr:uid="{00000000-0005-0000-0000-0000AE000000}"/>
    <cellStyle name="_2008.évi harmadik rendelet-módosítás intézményi_TartalékKötvényLekötésekEgyebek2014" xfId="176" xr:uid="{00000000-0005-0000-0000-0000AF000000}"/>
    <cellStyle name="_2008.évi második rendelet-módosítás" xfId="177" xr:uid="{00000000-0005-0000-0000-0000B0000000}"/>
    <cellStyle name="_2008.évi második rendelet-módosítás_1" xfId="178" xr:uid="{00000000-0005-0000-0000-0000B1000000}"/>
    <cellStyle name="_2008.évi második rendelet-módosítás_1_2008beszküldvégleges" xfId="179" xr:uid="{00000000-0005-0000-0000-0000B2000000}"/>
    <cellStyle name="_2008.évi második rendelet-módosítás_1_2008beszküldvégleges_TartalékKötvényLekötésekEgyebek2014" xfId="180" xr:uid="{00000000-0005-0000-0000-0000B3000000}"/>
    <cellStyle name="_2008.évi második rendelet-módosítás_1_2009besz" xfId="181" xr:uid="{00000000-0005-0000-0000-0000B4000000}"/>
    <cellStyle name="_2008.évi második rendelet-módosítás_1_2009besz_TartalékKötvényLekötésekEgyebek2014" xfId="182" xr:uid="{00000000-0005-0000-0000-0000B5000000}"/>
    <cellStyle name="_2008.évi második rendelet-módosítás_1_2010besz" xfId="183" xr:uid="{00000000-0005-0000-0000-0000B6000000}"/>
    <cellStyle name="_2008.évi második rendelet-módosítás_1_2010besz_TartalékKötvényLekötésekEgyebek2014" xfId="184" xr:uid="{00000000-0005-0000-0000-0000B7000000}"/>
    <cellStyle name="_2008.évi második rendelet-módosítás_1_2010FELBEküld" xfId="185" xr:uid="{00000000-0005-0000-0000-0000B8000000}"/>
    <cellStyle name="_2008.évi második rendelet-módosítás_1_2010FELBEküld_TartalékKötvényLekötésekEgyebek2014" xfId="186" xr:uid="{00000000-0005-0000-0000-0000B9000000}"/>
    <cellStyle name="_2008.évi második rendelet-módosítás_1_2011. évi második rendelet-módosítás" xfId="187" xr:uid="{00000000-0005-0000-0000-0000BA000000}"/>
    <cellStyle name="_2008.évi második rendelet-módosítás_1_2011. évi második rendelet-módosítás_TartalékKötvényLekötésekEgyebek2014" xfId="188" xr:uid="{00000000-0005-0000-0000-0000BB000000}"/>
    <cellStyle name="_2008.évi második rendelet-módosítás_1_2011besz" xfId="189" xr:uid="{00000000-0005-0000-0000-0000BC000000}"/>
    <cellStyle name="_2008.évi második rendelet-módosítás_1_2011besz_TartalékKötvényLekötésekEgyebek2014" xfId="190" xr:uid="{00000000-0005-0000-0000-0000BD000000}"/>
    <cellStyle name="_2008.évi második rendelet-módosítás_1_2012KVI változat 20120223" xfId="191" xr:uid="{00000000-0005-0000-0000-0000BE000000}"/>
    <cellStyle name="_2008.évi második rendelet-módosítás_1_2012KVI változat 20120223_TartalékKötvényLekötésekEgyebek2014" xfId="192" xr:uid="{00000000-0005-0000-0000-0000BF000000}"/>
    <cellStyle name="_2008.évi második rendelet-módosítás_1_2012KVI változat 3" xfId="193" xr:uid="{00000000-0005-0000-0000-0000C0000000}"/>
    <cellStyle name="_2008.évi második rendelet-módosítás_1_2012KVI változat 3_TartalékKötvényLekötésekEgyebek2014" xfId="194" xr:uid="{00000000-0005-0000-0000-0000C1000000}"/>
    <cellStyle name="_2008.évi második rendelet-módosítás_1_8. melléklet tartalékok" xfId="195" xr:uid="{00000000-0005-0000-0000-0000C2000000}"/>
    <cellStyle name="_2008.évi második rendelet-módosítás_1_8. melléklet tartalékok_TartalékKötvényLekötésekEgyebek2014" xfId="196" xr:uid="{00000000-0005-0000-0000-0000C3000000}"/>
    <cellStyle name="_2008.évi második rendelet-módosítás_1_adósságszolgálat 2013 05 06" xfId="197" xr:uid="{00000000-0005-0000-0000-0000C4000000}"/>
    <cellStyle name="_2008.évi második rendelet-módosítás_1_adósságszolgálat 2013 05 06_TartalékKötvényLekötésekEgyebek2014" xfId="198" xr:uid="{00000000-0005-0000-0000-0000C5000000}"/>
    <cellStyle name="_2008.évi második rendelet-módosítás_1_adósságszolgálat alakulása" xfId="199" xr:uid="{00000000-0005-0000-0000-0000C6000000}"/>
    <cellStyle name="_2008.évi második rendelet-módosítás_1_adósságszolgálatlegújabb 2013 01 09" xfId="200" xr:uid="{00000000-0005-0000-0000-0000C7000000}"/>
    <cellStyle name="_2008.évi második rendelet-módosítás_1_adósságszolgálatlegújabb 2013 01 09_TartalékKötvényLekötésekEgyebek2014" xfId="201" xr:uid="{00000000-0005-0000-0000-0000C8000000}"/>
    <cellStyle name="_2008.évi második rendelet-módosítás_1_futamidős törlesztés alakulása" xfId="202" xr:uid="{00000000-0005-0000-0000-0000C9000000}"/>
    <cellStyle name="_2008.évi második rendelet-módosítás_1_futamidős törlesztés alakulása_TartalékKötvényLekötésekEgyebek2014" xfId="203" xr:uid="{00000000-0005-0000-0000-0000CA000000}"/>
    <cellStyle name="_2008.évi második rendelet-módosítás_1_kötvénylekötés és kamatbevétel" xfId="204" xr:uid="{00000000-0005-0000-0000-0000CB000000}"/>
    <cellStyle name="_2008.évi második rendelet-módosítás_1_kötvénylekötés és kamatbevétel_TartalékKötvényLekötésekEgyebek2014" xfId="205" xr:uid="{00000000-0005-0000-0000-0000CC000000}"/>
    <cellStyle name="_2008.évi második rendelet-módosítás_1_TaralékKötvényLekötésEgyebek2011" xfId="206" xr:uid="{00000000-0005-0000-0000-0000CD000000}"/>
    <cellStyle name="_2008.évi második rendelet-módosítás_1_TaralékKötvényLekötésEgyebek2011_TartalékKötvényLekötésekEgyebek2014" xfId="207" xr:uid="{00000000-0005-0000-0000-0000CE000000}"/>
    <cellStyle name="_2008.évi második rendelet-módosítás_1_TartalékKötvényLekötésEgyebek2011" xfId="208" xr:uid="{00000000-0005-0000-0000-0000CF000000}"/>
    <cellStyle name="_2008.évi második rendelet-módosítás_1_TartalékKötvényLekötésEgyebek2011_TartalékKötvényLekötésekEgyebek2014" xfId="209" xr:uid="{00000000-0005-0000-0000-0000D0000000}"/>
    <cellStyle name="_2008.évi második rendelet-módosítás_1_TartalékKötvényLekötésekEgyebek2011" xfId="210" xr:uid="{00000000-0005-0000-0000-0000D1000000}"/>
    <cellStyle name="_2008.évi második rendelet-módosítás_1_TartalékKötvényLekötésekEgyebek2011_TartalékKötvényLekötésekEgyebek2014" xfId="211" xr:uid="{00000000-0005-0000-0000-0000D2000000}"/>
    <cellStyle name="_2008.évi második rendelet-módosítás_1_TartalékKötvényLekötésekEgyebek2012" xfId="212" xr:uid="{00000000-0005-0000-0000-0000D3000000}"/>
    <cellStyle name="_2008.évi második rendelet-módosítás_1_TartalékKötvényLekötésekEgyebek2012_TartalékKötvényLekötésekEgyebek2014" xfId="213" xr:uid="{00000000-0005-0000-0000-0000D4000000}"/>
    <cellStyle name="_2008.évi második rendelet-módosítás_1_TartalékKötvényLekötésekEgyebek2013 év végi rendezés" xfId="214" xr:uid="{00000000-0005-0000-0000-0000D5000000}"/>
    <cellStyle name="_2008.évi második rendelet-módosítás_1_TartalékKötvényLekötésekEgyebek2014" xfId="215" xr:uid="{00000000-0005-0000-0000-0000D6000000}"/>
    <cellStyle name="_2008.évi második rendelet-módosítás_2" xfId="216" xr:uid="{00000000-0005-0000-0000-0000D7000000}"/>
    <cellStyle name="_2008.évi második rendelet-módosítás_2_2008beszküldvégleges" xfId="217" xr:uid="{00000000-0005-0000-0000-0000D8000000}"/>
    <cellStyle name="_2008.évi második rendelet-módosítás_2_2008beszküldvégleges_TartalékKötvényLekötésekEgyebek2014" xfId="218" xr:uid="{00000000-0005-0000-0000-0000D9000000}"/>
    <cellStyle name="_2008.évi második rendelet-módosítás_2_2009besz" xfId="219" xr:uid="{00000000-0005-0000-0000-0000DA000000}"/>
    <cellStyle name="_2008.évi második rendelet-módosítás_2_2009besz_TartalékKötvényLekötésekEgyebek2014" xfId="220" xr:uid="{00000000-0005-0000-0000-0000DB000000}"/>
    <cellStyle name="_2008.évi második rendelet-módosítás_2_2010besz" xfId="221" xr:uid="{00000000-0005-0000-0000-0000DC000000}"/>
    <cellStyle name="_2008.évi második rendelet-módosítás_2_2010besz_TartalékKötvényLekötésekEgyebek2014" xfId="222" xr:uid="{00000000-0005-0000-0000-0000DD000000}"/>
    <cellStyle name="_2008.évi második rendelet-módosítás_2_2010FELBEküld" xfId="223" xr:uid="{00000000-0005-0000-0000-0000DE000000}"/>
    <cellStyle name="_2008.évi második rendelet-módosítás_2_2010FELBEküld_TartalékKötvényLekötésekEgyebek2014" xfId="224" xr:uid="{00000000-0005-0000-0000-0000DF000000}"/>
    <cellStyle name="_2008.évi második rendelet-módosítás_2_2011. évi második rendelet-módosítás" xfId="225" xr:uid="{00000000-0005-0000-0000-0000E0000000}"/>
    <cellStyle name="_2008.évi második rendelet-módosítás_2_2011. évi második rendelet-módosítás_TartalékKötvényLekötésekEgyebek2014" xfId="226" xr:uid="{00000000-0005-0000-0000-0000E1000000}"/>
    <cellStyle name="_2008.évi második rendelet-módosítás_2_2011besz" xfId="227" xr:uid="{00000000-0005-0000-0000-0000E2000000}"/>
    <cellStyle name="_2008.évi második rendelet-módosítás_2_2011besz_TartalékKötvényLekötésekEgyebek2014" xfId="228" xr:uid="{00000000-0005-0000-0000-0000E3000000}"/>
    <cellStyle name="_2008.évi második rendelet-módosítás_2_2012KVI változat 20120223" xfId="229" xr:uid="{00000000-0005-0000-0000-0000E4000000}"/>
    <cellStyle name="_2008.évi második rendelet-módosítás_2_2012KVI változat 20120223_TartalékKötvényLekötésekEgyebek2014" xfId="230" xr:uid="{00000000-0005-0000-0000-0000E5000000}"/>
    <cellStyle name="_2008.évi második rendelet-módosítás_2_2012KVI változat 3" xfId="231" xr:uid="{00000000-0005-0000-0000-0000E6000000}"/>
    <cellStyle name="_2008.évi második rendelet-módosítás_2_2012KVI változat 3_TartalékKötvényLekötésekEgyebek2014" xfId="232" xr:uid="{00000000-0005-0000-0000-0000E7000000}"/>
    <cellStyle name="_2008.évi második rendelet-módosítás_2_8. melléklet tartalékok" xfId="233" xr:uid="{00000000-0005-0000-0000-0000E8000000}"/>
    <cellStyle name="_2008.évi második rendelet-módosítás_2_8. melléklet tartalékok_TartalékKötvényLekötésekEgyebek2014" xfId="234" xr:uid="{00000000-0005-0000-0000-0000E9000000}"/>
    <cellStyle name="_2008.évi második rendelet-módosítás_2_adósságszolgálat 2013 05 06" xfId="235" xr:uid="{00000000-0005-0000-0000-0000EA000000}"/>
    <cellStyle name="_2008.évi második rendelet-módosítás_2_adósságszolgálat 2013 05 06_TartalékKötvényLekötésekEgyebek2014" xfId="236" xr:uid="{00000000-0005-0000-0000-0000EB000000}"/>
    <cellStyle name="_2008.évi második rendelet-módosítás_2_adósságszolgálat alakulása" xfId="237" xr:uid="{00000000-0005-0000-0000-0000EC000000}"/>
    <cellStyle name="_2008.évi második rendelet-módosítás_2_adósságszolgálatlegújabb 2013 01 09" xfId="238" xr:uid="{00000000-0005-0000-0000-0000ED000000}"/>
    <cellStyle name="_2008.évi második rendelet-módosítás_2_adósságszolgálatlegújabb 2013 01 09_TartalékKötvényLekötésekEgyebek2014" xfId="239" xr:uid="{00000000-0005-0000-0000-0000EE000000}"/>
    <cellStyle name="_2008.évi második rendelet-módosítás_2_futamidős törlesztés alakulása" xfId="240" xr:uid="{00000000-0005-0000-0000-0000EF000000}"/>
    <cellStyle name="_2008.évi második rendelet-módosítás_2_futamidős törlesztés alakulása_TartalékKötvényLekötésekEgyebek2014" xfId="241" xr:uid="{00000000-0005-0000-0000-0000F0000000}"/>
    <cellStyle name="_2008.évi második rendelet-módosítás_2_kötvénylekötés és kamatbevétel" xfId="242" xr:uid="{00000000-0005-0000-0000-0000F1000000}"/>
    <cellStyle name="_2008.évi második rendelet-módosítás_2_kötvénylekötés és kamatbevétel_TartalékKötvényLekötésekEgyebek2014" xfId="243" xr:uid="{00000000-0005-0000-0000-0000F2000000}"/>
    <cellStyle name="_2008.évi második rendelet-módosítás_2_TaralékKötvényLekötésEgyebek2011" xfId="244" xr:uid="{00000000-0005-0000-0000-0000F3000000}"/>
    <cellStyle name="_2008.évi második rendelet-módosítás_2_TaralékKötvényLekötésEgyebek2011_TartalékKötvényLekötésekEgyebek2014" xfId="245" xr:uid="{00000000-0005-0000-0000-0000F4000000}"/>
    <cellStyle name="_2008.évi második rendelet-módosítás_2_TartalékKötvényLekötésEgyebek2011" xfId="246" xr:uid="{00000000-0005-0000-0000-0000F5000000}"/>
    <cellStyle name="_2008.évi második rendelet-módosítás_2_TartalékKötvényLekötésEgyebek2011_TartalékKötvényLekötésekEgyebek2014" xfId="247" xr:uid="{00000000-0005-0000-0000-0000F6000000}"/>
    <cellStyle name="_2008.évi második rendelet-módosítás_2_TartalékKötvényLekötésekEgyebek2011" xfId="248" xr:uid="{00000000-0005-0000-0000-0000F7000000}"/>
    <cellStyle name="_2008.évi második rendelet-módosítás_2_TartalékKötvényLekötésekEgyebek2011_TartalékKötvényLekötésekEgyebek2014" xfId="249" xr:uid="{00000000-0005-0000-0000-0000F8000000}"/>
    <cellStyle name="_2008.évi második rendelet-módosítás_2_TartalékKötvényLekötésekEgyebek2012" xfId="250" xr:uid="{00000000-0005-0000-0000-0000F9000000}"/>
    <cellStyle name="_2008.évi második rendelet-módosítás_2_TartalékKötvényLekötésekEgyebek2012_TartalékKötvényLekötésekEgyebek2014" xfId="251" xr:uid="{00000000-0005-0000-0000-0000FA000000}"/>
    <cellStyle name="_2008.évi második rendelet-módosítás_2_TartalékKötvényLekötésekEgyebek2013 év végi rendezés" xfId="252" xr:uid="{00000000-0005-0000-0000-0000FB000000}"/>
    <cellStyle name="_2008.évi második rendelet-módosítás_2_TartalékKötvényLekötésekEgyebek2014" xfId="253" xr:uid="{00000000-0005-0000-0000-0000FC000000}"/>
    <cellStyle name="_2008.évi második rendelet-módosítás_2008beszküldvégleges" xfId="254" xr:uid="{00000000-0005-0000-0000-0000FD000000}"/>
    <cellStyle name="_2008.évi második rendelet-módosítás_2008beszküldvégleges_TartalékKötvényLekötésekEgyebek2014" xfId="255" xr:uid="{00000000-0005-0000-0000-0000FE000000}"/>
    <cellStyle name="_2008.évi második rendelet-módosítás_2009besz" xfId="256" xr:uid="{00000000-0005-0000-0000-0000FF000000}"/>
    <cellStyle name="_2008.évi második rendelet-módosítás_2009besz_TartalékKötvényLekötésekEgyebek2014" xfId="257" xr:uid="{00000000-0005-0000-0000-000000010000}"/>
    <cellStyle name="_2008.évi második rendelet-módosítás_2010besz" xfId="258" xr:uid="{00000000-0005-0000-0000-000001010000}"/>
    <cellStyle name="_2008.évi második rendelet-módosítás_2010besz_TartalékKötvényLekötésekEgyebek2014" xfId="259" xr:uid="{00000000-0005-0000-0000-000002010000}"/>
    <cellStyle name="_2008.évi második rendelet-módosítás_2010FELBEküld" xfId="260" xr:uid="{00000000-0005-0000-0000-000003010000}"/>
    <cellStyle name="_2008.évi második rendelet-módosítás_2010FELBEküld_TartalékKötvényLekötésekEgyebek2014" xfId="261" xr:uid="{00000000-0005-0000-0000-000004010000}"/>
    <cellStyle name="_2008.évi második rendelet-módosítás_2011. évi második rendelet-módosítás" xfId="262" xr:uid="{00000000-0005-0000-0000-000005010000}"/>
    <cellStyle name="_2008.évi második rendelet-módosítás_2011. évi második rendelet-módosítás_TartalékKötvényLekötésekEgyebek2014" xfId="263" xr:uid="{00000000-0005-0000-0000-000006010000}"/>
    <cellStyle name="_2008.évi második rendelet-módosítás_2011besz" xfId="264" xr:uid="{00000000-0005-0000-0000-000007010000}"/>
    <cellStyle name="_2008.évi második rendelet-módosítás_2011besz_TartalékKötvényLekötésekEgyebek2014" xfId="265" xr:uid="{00000000-0005-0000-0000-000008010000}"/>
    <cellStyle name="_2008.évi második rendelet-módosítás_2012KVI változat 20120223" xfId="266" xr:uid="{00000000-0005-0000-0000-000009010000}"/>
    <cellStyle name="_2008.évi második rendelet-módosítás_2012KVI változat 20120223_TartalékKötvényLekötésekEgyebek2014" xfId="267" xr:uid="{00000000-0005-0000-0000-00000A010000}"/>
    <cellStyle name="_2008.évi második rendelet-módosítás_2012KVI változat 3" xfId="268" xr:uid="{00000000-0005-0000-0000-00000B010000}"/>
    <cellStyle name="_2008.évi második rendelet-módosítás_2012KVI változat 3_TartalékKötvényLekötésekEgyebek2014" xfId="269" xr:uid="{00000000-0005-0000-0000-00000C010000}"/>
    <cellStyle name="_2008.évi második rendelet-módosítás_3" xfId="270" xr:uid="{00000000-0005-0000-0000-00000D010000}"/>
    <cellStyle name="_2008.évi második rendelet-módosítás_3_2008beszküldvégleges" xfId="271" xr:uid="{00000000-0005-0000-0000-00000E010000}"/>
    <cellStyle name="_2008.évi második rendelet-módosítás_3_2008beszküldvégleges_TartalékKötvényLekötésekEgyebek2014" xfId="272" xr:uid="{00000000-0005-0000-0000-00000F010000}"/>
    <cellStyle name="_2008.évi második rendelet-módosítás_3_2009besz" xfId="273" xr:uid="{00000000-0005-0000-0000-000010010000}"/>
    <cellStyle name="_2008.évi második rendelet-módosítás_3_2009besz_TartalékKötvényLekötésekEgyebek2014" xfId="274" xr:uid="{00000000-0005-0000-0000-000011010000}"/>
    <cellStyle name="_2008.évi második rendelet-módosítás_3_2010besz" xfId="275" xr:uid="{00000000-0005-0000-0000-000012010000}"/>
    <cellStyle name="_2008.évi második rendelet-módosítás_3_2010besz_TartalékKötvényLekötésekEgyebek2014" xfId="276" xr:uid="{00000000-0005-0000-0000-000013010000}"/>
    <cellStyle name="_2008.évi második rendelet-módosítás_3_2010FELBEküld" xfId="277" xr:uid="{00000000-0005-0000-0000-000014010000}"/>
    <cellStyle name="_2008.évi második rendelet-módosítás_3_2010FELBEküld_TartalékKötvényLekötésekEgyebek2014" xfId="278" xr:uid="{00000000-0005-0000-0000-000015010000}"/>
    <cellStyle name="_2008.évi második rendelet-módosítás_3_2011. évi második rendelet-módosítás" xfId="279" xr:uid="{00000000-0005-0000-0000-000016010000}"/>
    <cellStyle name="_2008.évi második rendelet-módosítás_3_2011. évi második rendelet-módosítás_TartalékKötvényLekötésekEgyebek2014" xfId="280" xr:uid="{00000000-0005-0000-0000-000017010000}"/>
    <cellStyle name="_2008.évi második rendelet-módosítás_3_2011besz" xfId="281" xr:uid="{00000000-0005-0000-0000-000018010000}"/>
    <cellStyle name="_2008.évi második rendelet-módosítás_3_2011besz_TartalékKötvényLekötésekEgyebek2014" xfId="282" xr:uid="{00000000-0005-0000-0000-000019010000}"/>
    <cellStyle name="_2008.évi második rendelet-módosítás_3_2012KVI változat 20120223" xfId="283" xr:uid="{00000000-0005-0000-0000-00001A010000}"/>
    <cellStyle name="_2008.évi második rendelet-módosítás_3_2012KVI változat 20120223_TartalékKötvényLekötésekEgyebek2014" xfId="284" xr:uid="{00000000-0005-0000-0000-00001B010000}"/>
    <cellStyle name="_2008.évi második rendelet-módosítás_3_2012KVI változat 3" xfId="285" xr:uid="{00000000-0005-0000-0000-00001C010000}"/>
    <cellStyle name="_2008.évi második rendelet-módosítás_3_2012KVI változat 3_TartalékKötvényLekötésekEgyebek2014" xfId="286" xr:uid="{00000000-0005-0000-0000-00001D010000}"/>
    <cellStyle name="_2008.évi második rendelet-módosítás_3_8. melléklet tartalékok" xfId="287" xr:uid="{00000000-0005-0000-0000-00001E010000}"/>
    <cellStyle name="_2008.évi második rendelet-módosítás_3_8. melléklet tartalékok_TartalékKötvényLekötésekEgyebek2014" xfId="288" xr:uid="{00000000-0005-0000-0000-00001F010000}"/>
    <cellStyle name="_2008.évi második rendelet-módosítás_3_adósságszolgálat 2013 05 06" xfId="289" xr:uid="{00000000-0005-0000-0000-000020010000}"/>
    <cellStyle name="_2008.évi második rendelet-módosítás_3_adósságszolgálat 2013 05 06_TartalékKötvényLekötésekEgyebek2014" xfId="290" xr:uid="{00000000-0005-0000-0000-000021010000}"/>
    <cellStyle name="_2008.évi második rendelet-módosítás_3_adósságszolgálat alakulása" xfId="291" xr:uid="{00000000-0005-0000-0000-000022010000}"/>
    <cellStyle name="_2008.évi második rendelet-módosítás_3_adósságszolgálatlegújabb 2013 01 09" xfId="292" xr:uid="{00000000-0005-0000-0000-000023010000}"/>
    <cellStyle name="_2008.évi második rendelet-módosítás_3_adósságszolgálatlegújabb 2013 01 09_TartalékKötvényLekötésekEgyebek2014" xfId="293" xr:uid="{00000000-0005-0000-0000-000024010000}"/>
    <cellStyle name="_2008.évi második rendelet-módosítás_3_futamidős törlesztés alakulása" xfId="294" xr:uid="{00000000-0005-0000-0000-000025010000}"/>
    <cellStyle name="_2008.évi második rendelet-módosítás_3_futamidős törlesztés alakulása_TartalékKötvényLekötésekEgyebek2014" xfId="295" xr:uid="{00000000-0005-0000-0000-000026010000}"/>
    <cellStyle name="_2008.évi második rendelet-módosítás_3_kötvénylekötés és kamatbevétel" xfId="296" xr:uid="{00000000-0005-0000-0000-000027010000}"/>
    <cellStyle name="_2008.évi második rendelet-módosítás_3_kötvénylekötés és kamatbevétel_TartalékKötvényLekötésekEgyebek2014" xfId="297" xr:uid="{00000000-0005-0000-0000-000028010000}"/>
    <cellStyle name="_2008.évi második rendelet-módosítás_3_TaralékKötvényLekötésEgyebek2011" xfId="298" xr:uid="{00000000-0005-0000-0000-000029010000}"/>
    <cellStyle name="_2008.évi második rendelet-módosítás_3_TaralékKötvényLekötésEgyebek2011_TartalékKötvényLekötésekEgyebek2014" xfId="299" xr:uid="{00000000-0005-0000-0000-00002A010000}"/>
    <cellStyle name="_2008.évi második rendelet-módosítás_3_TartalékKötvényLekötésEgyebek2011" xfId="300" xr:uid="{00000000-0005-0000-0000-00002B010000}"/>
    <cellStyle name="_2008.évi második rendelet-módosítás_3_TartalékKötvényLekötésEgyebek2011_TartalékKötvényLekötésekEgyebek2014" xfId="301" xr:uid="{00000000-0005-0000-0000-00002C010000}"/>
    <cellStyle name="_2008.évi második rendelet-módosítás_3_TartalékKötvényLekötésekEgyebek2011" xfId="302" xr:uid="{00000000-0005-0000-0000-00002D010000}"/>
    <cellStyle name="_2008.évi második rendelet-módosítás_3_TartalékKötvényLekötésekEgyebek2011_TartalékKötvényLekötésekEgyebek2014" xfId="303" xr:uid="{00000000-0005-0000-0000-00002E010000}"/>
    <cellStyle name="_2008.évi második rendelet-módosítás_3_TartalékKötvényLekötésekEgyebek2012" xfId="304" xr:uid="{00000000-0005-0000-0000-00002F010000}"/>
    <cellStyle name="_2008.évi második rendelet-módosítás_3_TartalékKötvényLekötésekEgyebek2012_TartalékKötvényLekötésekEgyebek2014" xfId="305" xr:uid="{00000000-0005-0000-0000-000030010000}"/>
    <cellStyle name="_2008.évi második rendelet-módosítás_3_TartalékKötvényLekötésekEgyebek2013 év végi rendezés" xfId="306" xr:uid="{00000000-0005-0000-0000-000031010000}"/>
    <cellStyle name="_2008.évi második rendelet-módosítás_3_TartalékKötvényLekötésekEgyebek2014" xfId="307" xr:uid="{00000000-0005-0000-0000-000032010000}"/>
    <cellStyle name="_2008.évi második rendelet-módosítás_8. melléklet tartalékok" xfId="308" xr:uid="{00000000-0005-0000-0000-000033010000}"/>
    <cellStyle name="_2008.évi második rendelet-módosítás_8. melléklet tartalékok_TartalékKötvényLekötésekEgyebek2014" xfId="309" xr:uid="{00000000-0005-0000-0000-000034010000}"/>
    <cellStyle name="_2008.évi második rendelet-módosítás_adósságszolgálat 2013 05 06" xfId="310" xr:uid="{00000000-0005-0000-0000-000035010000}"/>
    <cellStyle name="_2008.évi második rendelet-módosítás_adósságszolgálat 2013 05 06_TartalékKötvényLekötésekEgyebek2014" xfId="311" xr:uid="{00000000-0005-0000-0000-000036010000}"/>
    <cellStyle name="_2008.évi második rendelet-módosítás_adósságszolgálat alakulása" xfId="312" xr:uid="{00000000-0005-0000-0000-000037010000}"/>
    <cellStyle name="_2008.évi második rendelet-módosítás_adósságszolgálatlegújabb 2013 01 09" xfId="313" xr:uid="{00000000-0005-0000-0000-000038010000}"/>
    <cellStyle name="_2008.évi második rendelet-módosítás_adósságszolgálatlegújabb 2013 01 09_TartalékKötvényLekötésekEgyebek2014" xfId="314" xr:uid="{00000000-0005-0000-0000-000039010000}"/>
    <cellStyle name="_2008.évi második rendelet-módosítás_futamidős törlesztés alakulása" xfId="315" xr:uid="{00000000-0005-0000-0000-00003A010000}"/>
    <cellStyle name="_2008.évi második rendelet-módosítás_futamidős törlesztés alakulása_TartalékKötvényLekötésekEgyebek2014" xfId="316" xr:uid="{00000000-0005-0000-0000-00003B010000}"/>
    <cellStyle name="_2008.évi második rendelet-módosítás_kötvénylekötés és kamatbevétel" xfId="317" xr:uid="{00000000-0005-0000-0000-00003C010000}"/>
    <cellStyle name="_2008.évi második rendelet-módosítás_kötvénylekötés és kamatbevétel_TartalékKötvényLekötésekEgyebek2014" xfId="318" xr:uid="{00000000-0005-0000-0000-00003D010000}"/>
    <cellStyle name="_2008.évi második rendelet-módosítás_TaralékKötvényLekötésEgyebek2011" xfId="319" xr:uid="{00000000-0005-0000-0000-00003E010000}"/>
    <cellStyle name="_2008.évi második rendelet-módosítás_TaralékKötvényLekötésEgyebek2011_TartalékKötvényLekötésekEgyebek2014" xfId="320" xr:uid="{00000000-0005-0000-0000-00003F010000}"/>
    <cellStyle name="_2008.évi második rendelet-módosítás_TartalékKötvényLekötésEgyebek2011" xfId="321" xr:uid="{00000000-0005-0000-0000-000040010000}"/>
    <cellStyle name="_2008.évi második rendelet-módosítás_TartalékKötvényLekötésEgyebek2011_TartalékKötvényLekötésekEgyebek2014" xfId="322" xr:uid="{00000000-0005-0000-0000-000041010000}"/>
    <cellStyle name="_2008.évi második rendelet-módosítás_TartalékKötvényLekötésekEgyebek2011" xfId="323" xr:uid="{00000000-0005-0000-0000-000042010000}"/>
    <cellStyle name="_2008.évi második rendelet-módosítás_TartalékKötvényLekötésekEgyebek2011_TartalékKötvényLekötésekEgyebek2014" xfId="324" xr:uid="{00000000-0005-0000-0000-000043010000}"/>
    <cellStyle name="_2008.évi második rendelet-módosítás_TartalékKötvényLekötésekEgyebek2012" xfId="325" xr:uid="{00000000-0005-0000-0000-000044010000}"/>
    <cellStyle name="_2008.évi második rendelet-módosítás_TartalékKötvényLekötésekEgyebek2012_TartalékKötvényLekötésekEgyebek2014" xfId="326" xr:uid="{00000000-0005-0000-0000-000045010000}"/>
    <cellStyle name="_2008.évi második rendelet-módosítás_TartalékKötvényLekötésekEgyebek2013 év végi rendezés" xfId="327" xr:uid="{00000000-0005-0000-0000-000046010000}"/>
    <cellStyle name="_2008.évi második rendelet-módosítás_TartalékKötvényLekötésekEgyebek2014" xfId="328" xr:uid="{00000000-0005-0000-0000-000047010000}"/>
    <cellStyle name="_2008.évi negyedik rendelet-módosítás" xfId="329" xr:uid="{00000000-0005-0000-0000-000048010000}"/>
    <cellStyle name="_2008.évi negyedik rendelet-módosítás intézményi" xfId="330" xr:uid="{00000000-0005-0000-0000-000049010000}"/>
    <cellStyle name="_2008.évi negyedik rendelet-módosítás intézményi_1" xfId="331" xr:uid="{00000000-0005-0000-0000-00004A010000}"/>
    <cellStyle name="_2008.évi negyedik rendelet-módosítás intézményi_1_TartalékKötvényLekötésekEgyebek2014" xfId="332" xr:uid="{00000000-0005-0000-0000-00004B010000}"/>
    <cellStyle name="_2008.évi negyedik rendelet-módosítás intézményi_2" xfId="333" xr:uid="{00000000-0005-0000-0000-00004C010000}"/>
    <cellStyle name="_2008.évi negyedik rendelet-módosítás intézményi_2_TartalékKötvényLekötésekEgyebek2014" xfId="334" xr:uid="{00000000-0005-0000-0000-00004D010000}"/>
    <cellStyle name="_2008.évi negyedik rendelet-módosítás intézményi_3" xfId="335" xr:uid="{00000000-0005-0000-0000-00004E010000}"/>
    <cellStyle name="_2008.évi negyedik rendelet-módosítás intézményi_3_TartalékKötvényLekötésekEgyebek2014" xfId="336" xr:uid="{00000000-0005-0000-0000-00004F010000}"/>
    <cellStyle name="_2008.évi negyedik rendelet-módosítás intézményi_TartalékKötvényLekötésekEgyebek2014" xfId="337" xr:uid="{00000000-0005-0000-0000-000050010000}"/>
    <cellStyle name="_2008.évi negyedik rendelet-módosítás_1" xfId="338" xr:uid="{00000000-0005-0000-0000-000051010000}"/>
    <cellStyle name="_2008.évi negyedik rendelet-módosítás_1_TartalékKötvényLekötésekEgyebek2014" xfId="339" xr:uid="{00000000-0005-0000-0000-000052010000}"/>
    <cellStyle name="_2008.évi negyedik rendelet-módosítás_2" xfId="340" xr:uid="{00000000-0005-0000-0000-000053010000}"/>
    <cellStyle name="_2008.évi negyedik rendelet-módosítás_2_TartalékKötvényLekötésekEgyebek2014" xfId="341" xr:uid="{00000000-0005-0000-0000-000054010000}"/>
    <cellStyle name="_2008.évi negyedik rendelet-módosítás_3" xfId="342" xr:uid="{00000000-0005-0000-0000-000055010000}"/>
    <cellStyle name="_2008.évi negyedik rendelet-módosítás_3_TartalékKötvényLekötésekEgyebek2014" xfId="343" xr:uid="{00000000-0005-0000-0000-000056010000}"/>
    <cellStyle name="_2008.évi negyedik rendelet-módosítás_4" xfId="344" xr:uid="{00000000-0005-0000-0000-000057010000}"/>
    <cellStyle name="_2008.évi negyedik rendelet-módosítás_4_PH KVI 2014 KV 2014 02 20 elfogadott TEST2" xfId="345" xr:uid="{00000000-0005-0000-0000-000058010000}"/>
    <cellStyle name="_2008.évi negyedik rendelet-módosítás_4_TartalékKötvényLekötésekEgyebek2014" xfId="346" xr:uid="{00000000-0005-0000-0000-000059010000}"/>
    <cellStyle name="_2008.évi negyedik rendelet-módosítás_TartalékKötvényLekötésekEgyebek2014" xfId="347" xr:uid="{00000000-0005-0000-0000-00005A010000}"/>
    <cellStyle name="_2008KVIvégleges20080306alapok" xfId="348" xr:uid="{00000000-0005-0000-0000-00005B010000}"/>
    <cellStyle name="_2008KVIvégleges20080306alapok_PH KVI 2014 KV 2014 02 20 elfogadott TEST2" xfId="349" xr:uid="{00000000-0005-0000-0000-00005C010000}"/>
    <cellStyle name="_2008KVIvégleges20080306alapok_TartalékKötvényLekötésekEgyebek2014" xfId="350" xr:uid="{00000000-0005-0000-0000-00005D010000}"/>
    <cellStyle name="_2009.évi első rendelet-módosítás" xfId="351" xr:uid="{00000000-0005-0000-0000-00005E010000}"/>
    <cellStyle name="_2009.évi első rendelet-módosítás_1" xfId="352" xr:uid="{00000000-0005-0000-0000-00005F010000}"/>
    <cellStyle name="_2009.évi első rendelet-módosítás_1_TartalékKötvényLekötésekEgyebek2014" xfId="353" xr:uid="{00000000-0005-0000-0000-000060010000}"/>
    <cellStyle name="_2009.évi első rendelet-módosítás_2" xfId="354" xr:uid="{00000000-0005-0000-0000-000061010000}"/>
    <cellStyle name="_2009.évi első rendelet-módosítás_2_TartalékKötvényLekötésekEgyebek2014" xfId="355" xr:uid="{00000000-0005-0000-0000-000062010000}"/>
    <cellStyle name="_2009.évi első rendelet-módosítás_3" xfId="356" xr:uid="{00000000-0005-0000-0000-000063010000}"/>
    <cellStyle name="_2009.évi első rendelet-módosítás_3_TartalékKötvényLekötésekEgyebek2014" xfId="357" xr:uid="{00000000-0005-0000-0000-000064010000}"/>
    <cellStyle name="_2009.évi első rendelet-módosítás_4" xfId="358" xr:uid="{00000000-0005-0000-0000-000065010000}"/>
    <cellStyle name="_2009.évi első rendelet-módosítás_4_TartalékKötvényLekötésekEgyebek2014" xfId="359" xr:uid="{00000000-0005-0000-0000-000066010000}"/>
    <cellStyle name="_2009.évi első rendelet-módosítás_TartalékKötvényLekötésekEgyebek2014" xfId="360" xr:uid="{00000000-0005-0000-0000-000067010000}"/>
    <cellStyle name="_2009.évi harmadik rendelet-módosítás" xfId="361" xr:uid="{00000000-0005-0000-0000-000068010000}"/>
    <cellStyle name="_2009.évi harmadik rendelet-módosítás_1" xfId="362" xr:uid="{00000000-0005-0000-0000-000069010000}"/>
    <cellStyle name="_2009.évi harmadik rendelet-módosítás_1_TartalékKötvényLekötésekEgyebek2014" xfId="363" xr:uid="{00000000-0005-0000-0000-00006A010000}"/>
    <cellStyle name="_2009.évi harmadik rendelet-módosítás_2" xfId="364" xr:uid="{00000000-0005-0000-0000-00006B010000}"/>
    <cellStyle name="_2009.évi harmadik rendelet-módosítás_2_TartalékKötvényLekötésekEgyebek2014" xfId="365" xr:uid="{00000000-0005-0000-0000-00006C010000}"/>
    <cellStyle name="_2009.évi harmadik rendelet-módosítás_3" xfId="366" xr:uid="{00000000-0005-0000-0000-00006D010000}"/>
    <cellStyle name="_2009.évi harmadik rendelet-módosítás_3_TartalékKötvényLekötésekEgyebek2014" xfId="367" xr:uid="{00000000-0005-0000-0000-00006E010000}"/>
    <cellStyle name="_2009.évi harmadik rendelet-módosítás_TartalékKötvényLekötésekEgyebek2014" xfId="368" xr:uid="{00000000-0005-0000-0000-00006F010000}"/>
    <cellStyle name="_2009.évi második rendelet-módosítás" xfId="369" xr:uid="{00000000-0005-0000-0000-000070010000}"/>
    <cellStyle name="_2009.évi második rendelet-módosítás intézményi" xfId="370" xr:uid="{00000000-0005-0000-0000-000071010000}"/>
    <cellStyle name="_2009.évi második rendelet-módosítás intézményi_1" xfId="371" xr:uid="{00000000-0005-0000-0000-000072010000}"/>
    <cellStyle name="_2009.évi második rendelet-módosítás intézményi_1_TartalékKötvényLekötésekEgyebek2014" xfId="372" xr:uid="{00000000-0005-0000-0000-000073010000}"/>
    <cellStyle name="_2009.évi második rendelet-módosítás intézményi_2" xfId="373" xr:uid="{00000000-0005-0000-0000-000074010000}"/>
    <cellStyle name="_2009.évi második rendelet-módosítás intézményi_2_TartalékKötvényLekötésekEgyebek2014" xfId="374" xr:uid="{00000000-0005-0000-0000-000075010000}"/>
    <cellStyle name="_2009.évi második rendelet-módosítás intézményi_3" xfId="375" xr:uid="{00000000-0005-0000-0000-000076010000}"/>
    <cellStyle name="_2009.évi második rendelet-módosítás intézményi_3_TartalékKötvényLekötésekEgyebek2014" xfId="376" xr:uid="{00000000-0005-0000-0000-000077010000}"/>
    <cellStyle name="_2009.évi második rendelet-módosítás intézményi_TartalékKötvényLekötésekEgyebek2014" xfId="377" xr:uid="{00000000-0005-0000-0000-000078010000}"/>
    <cellStyle name="_2009.évi második rendelet-módosítás_1" xfId="378" xr:uid="{00000000-0005-0000-0000-000079010000}"/>
    <cellStyle name="_2009.évi második rendelet-módosítás_1_TartalékKötvényLekötésekEgyebek2014" xfId="379" xr:uid="{00000000-0005-0000-0000-00007A010000}"/>
    <cellStyle name="_2009.évi második rendelet-módosítás_2" xfId="380" xr:uid="{00000000-0005-0000-0000-00007B010000}"/>
    <cellStyle name="_2009.évi második rendelet-módosítás_2_TartalékKötvényLekötésekEgyebek2014" xfId="381" xr:uid="{00000000-0005-0000-0000-00007C010000}"/>
    <cellStyle name="_2009.évi második rendelet-módosítás_3" xfId="382" xr:uid="{00000000-0005-0000-0000-00007D010000}"/>
    <cellStyle name="_2009.évi második rendelet-módosítás_3_TartalékKötvényLekötésekEgyebek2014" xfId="383" xr:uid="{00000000-0005-0000-0000-00007E010000}"/>
    <cellStyle name="_2009.évi második rendelet-módosítás_4" xfId="384" xr:uid="{00000000-0005-0000-0000-00007F010000}"/>
    <cellStyle name="_2009.évi második rendelet-módosítás_4_TartalékKötvényLekötésekEgyebek2014" xfId="385" xr:uid="{00000000-0005-0000-0000-000080010000}"/>
    <cellStyle name="_2009.évi második rendelet-módosítás_TartalékKötvényLekötésekEgyebek2014" xfId="386" xr:uid="{00000000-0005-0000-0000-000081010000}"/>
    <cellStyle name="_2009KVIvéglegesküld" xfId="387" xr:uid="{00000000-0005-0000-0000-000082010000}"/>
    <cellStyle name="_2009KVIvéglegesküld_TartalékKötvényLekötésekEgyebek2014" xfId="388" xr:uid="{00000000-0005-0000-0000-000083010000}"/>
    <cellStyle name="_2010. évi ötödik rendelet-módosítás küld" xfId="389" xr:uid="{00000000-0005-0000-0000-000084010000}"/>
    <cellStyle name="_2010. évi ötödik rendelet-módosítás küld_1" xfId="390" xr:uid="{00000000-0005-0000-0000-000085010000}"/>
    <cellStyle name="_2010. évi ötödik rendelet-módosítás küld_1_TartalékKötvényLekötésekEgyebek2014" xfId="391" xr:uid="{00000000-0005-0000-0000-000086010000}"/>
    <cellStyle name="_2010. évi ötödik rendelet-módosítás küld_2" xfId="392" xr:uid="{00000000-0005-0000-0000-000087010000}"/>
    <cellStyle name="_2010. évi ötödik rendelet-módosítás küld_2_TartalékKötvényLekötésekEgyebek2014" xfId="393" xr:uid="{00000000-0005-0000-0000-000088010000}"/>
    <cellStyle name="_2010. évi ötödik rendelet-módosítás küld_3" xfId="394" xr:uid="{00000000-0005-0000-0000-000089010000}"/>
    <cellStyle name="_2010. évi ötödik rendelet-módosítás küld_3_TartalékKötvényLekötésekEgyebek2014" xfId="395" xr:uid="{00000000-0005-0000-0000-00008A010000}"/>
    <cellStyle name="_2010. évi ötödik rendelet-módosítás küld_4" xfId="396" xr:uid="{00000000-0005-0000-0000-00008B010000}"/>
    <cellStyle name="_2010. évi ötödik rendelet-módosítás küld_4_TartalékKötvényLekötésekEgyebek2014" xfId="397" xr:uid="{00000000-0005-0000-0000-00008C010000}"/>
    <cellStyle name="_2010. évi ötödik rendelet-módosítás küld_TartalékKötvényLekötésekEgyebek2014" xfId="398" xr:uid="{00000000-0005-0000-0000-00008D010000}"/>
    <cellStyle name="_2010.évi első rendelet-módosítás" xfId="399" xr:uid="{00000000-0005-0000-0000-00008E010000}"/>
    <cellStyle name="_2010.évi első rendelet-módosítás_1" xfId="400" xr:uid="{00000000-0005-0000-0000-00008F010000}"/>
    <cellStyle name="_2010.évi első rendelet-módosítás_1_TartalékKötvényLekötésekEgyebek2014" xfId="401" xr:uid="{00000000-0005-0000-0000-000090010000}"/>
    <cellStyle name="_2010.évi első rendelet-módosítás_2" xfId="402" xr:uid="{00000000-0005-0000-0000-000091010000}"/>
    <cellStyle name="_2010.évi első rendelet-módosítás_2_TartalékKötvényLekötésekEgyebek2014" xfId="403" xr:uid="{00000000-0005-0000-0000-000092010000}"/>
    <cellStyle name="_2010.évi első rendelet-módosítás_3" xfId="404" xr:uid="{00000000-0005-0000-0000-000093010000}"/>
    <cellStyle name="_2010.évi első rendelet-módosítás_3_TartalékKötvényLekötésekEgyebek2014" xfId="405" xr:uid="{00000000-0005-0000-0000-000094010000}"/>
    <cellStyle name="_2010.évi első rendelet-módosítás_TartalékKötvényLekötésekEgyebek2014" xfId="406" xr:uid="{00000000-0005-0000-0000-000095010000}"/>
    <cellStyle name="_2010.évi harmadik rendelet-módosítás" xfId="407" xr:uid="{00000000-0005-0000-0000-000096010000}"/>
    <cellStyle name="_2010.évi harmadik rendelet-módosítás_1" xfId="408" xr:uid="{00000000-0005-0000-0000-000097010000}"/>
    <cellStyle name="_2010.évi harmadik rendelet-módosítás_1_TartalékKötvényLekötésekEgyebek2014" xfId="409" xr:uid="{00000000-0005-0000-0000-000098010000}"/>
    <cellStyle name="_2010.évi harmadik rendelet-módosítás_2" xfId="410" xr:uid="{00000000-0005-0000-0000-000099010000}"/>
    <cellStyle name="_2010.évi harmadik rendelet-módosítás_2_TartalékKötvényLekötésekEgyebek2014" xfId="411" xr:uid="{00000000-0005-0000-0000-00009A010000}"/>
    <cellStyle name="_2010.évi harmadik rendelet-módosítás_3" xfId="412" xr:uid="{00000000-0005-0000-0000-00009B010000}"/>
    <cellStyle name="_2010.évi harmadik rendelet-módosítás_3_TartalékKötvényLekötésekEgyebek2014" xfId="413" xr:uid="{00000000-0005-0000-0000-00009C010000}"/>
    <cellStyle name="_2010.évi harmadik rendelet-módosítás_TartalékKötvényLekötésekEgyebek2014" xfId="414" xr:uid="{00000000-0005-0000-0000-00009D010000}"/>
    <cellStyle name="_2010.évi második rendelet-módosítás küld" xfId="415" xr:uid="{00000000-0005-0000-0000-00009E010000}"/>
    <cellStyle name="_2010.évi második rendelet-módosítás küld_1" xfId="416" xr:uid="{00000000-0005-0000-0000-00009F010000}"/>
    <cellStyle name="_2010.évi második rendelet-módosítás küld_1_TartalékKötvényLekötésekEgyebek2014" xfId="417" xr:uid="{00000000-0005-0000-0000-0000A0010000}"/>
    <cellStyle name="_2010.évi második rendelet-módosítás küld_2" xfId="418" xr:uid="{00000000-0005-0000-0000-0000A1010000}"/>
    <cellStyle name="_2010.évi második rendelet-módosítás küld_2_TartalékKötvényLekötésekEgyebek2014" xfId="419" xr:uid="{00000000-0005-0000-0000-0000A2010000}"/>
    <cellStyle name="_2010.évi második rendelet-módosítás küld_3" xfId="420" xr:uid="{00000000-0005-0000-0000-0000A3010000}"/>
    <cellStyle name="_2010.évi második rendelet-módosítás küld_3_TartalékKötvényLekötésekEgyebek2014" xfId="421" xr:uid="{00000000-0005-0000-0000-0000A4010000}"/>
    <cellStyle name="_2010.évi második rendelet-módosítás küld_TartalékKötvényLekötésekEgyebek2014" xfId="422" xr:uid="{00000000-0005-0000-0000-0000A5010000}"/>
    <cellStyle name="_2010FELBE" xfId="423" xr:uid="{00000000-0005-0000-0000-0000A6010000}"/>
    <cellStyle name="_2010FELBE_1" xfId="424" xr:uid="{00000000-0005-0000-0000-0000A7010000}"/>
    <cellStyle name="_2010FELBE_1_TartalékKötvényLekötésekEgyebek2014" xfId="425" xr:uid="{00000000-0005-0000-0000-0000A8010000}"/>
    <cellStyle name="_2010FELBE_TartalékKötvényLekötésekEgyebek2014" xfId="426" xr:uid="{00000000-0005-0000-0000-0000A9010000}"/>
    <cellStyle name="_2010FELBEküld" xfId="427" xr:uid="{00000000-0005-0000-0000-0000AA010000}"/>
    <cellStyle name="_2010FELBEküld_1" xfId="428" xr:uid="{00000000-0005-0000-0000-0000AB010000}"/>
    <cellStyle name="_2010FELBEküld_1_TartalékKötvényLekötésekEgyebek2014" xfId="429" xr:uid="{00000000-0005-0000-0000-0000AC010000}"/>
    <cellStyle name="_2010FELBEküld_TartalékKötvényLekötésekEgyebek2014" xfId="430" xr:uid="{00000000-0005-0000-0000-0000AD010000}"/>
    <cellStyle name="_2010háromnegyedBesz küld" xfId="431" xr:uid="{00000000-0005-0000-0000-0000AE010000}"/>
    <cellStyle name="_2010háromnegyedBesz küld_1" xfId="432" xr:uid="{00000000-0005-0000-0000-0000AF010000}"/>
    <cellStyle name="_2010háromnegyedBesz küld_1_TartalékKötvényLekötésekEgyebek2014" xfId="433" xr:uid="{00000000-0005-0000-0000-0000B0010000}"/>
    <cellStyle name="_2010háromnegyedBesz küld_TartalékKötvényLekötésekEgyebek2014" xfId="434" xr:uid="{00000000-0005-0000-0000-0000B1010000}"/>
    <cellStyle name="_2010KVI_végleges küld" xfId="435" xr:uid="{00000000-0005-0000-0000-0000B2010000}"/>
    <cellStyle name="_2010KVI_végleges küld_TartalékKötvényLekötésekEgyebek2014" xfId="436" xr:uid="{00000000-0005-0000-0000-0000B3010000}"/>
    <cellStyle name="_2011 háromnegyed besz küld" xfId="437" xr:uid="{00000000-0005-0000-0000-0000B4010000}"/>
    <cellStyle name="_2011 háromnegyed besz küld_1" xfId="438" xr:uid="{00000000-0005-0000-0000-0000B5010000}"/>
    <cellStyle name="_2011 háromnegyed besz küld_1_TartalékKötvényLekötésekEgyebek2014" xfId="439" xr:uid="{00000000-0005-0000-0000-0000B6010000}"/>
    <cellStyle name="_2011 háromnegyed besz küld_TartalékKötvényLekötésekEgyebek2014" xfId="440" xr:uid="{00000000-0005-0000-0000-0000B7010000}"/>
    <cellStyle name="_2011. évi második rendelet-módosítás" xfId="441" xr:uid="{00000000-0005-0000-0000-0000B8010000}"/>
    <cellStyle name="_2011. évi második rendelet-módosítás_1" xfId="442" xr:uid="{00000000-0005-0000-0000-0000B9010000}"/>
    <cellStyle name="_2011. évi második rendelet-módosítás_1_TartalékKötvényLekötésekEgyebek2014" xfId="443" xr:uid="{00000000-0005-0000-0000-0000BA010000}"/>
    <cellStyle name="_2011. évi második rendelet-módosítás_2" xfId="444" xr:uid="{00000000-0005-0000-0000-0000BB010000}"/>
    <cellStyle name="_2011. évi második rendelet-módosítás_2_TartalékKötvényLekötésekEgyebek2014" xfId="445" xr:uid="{00000000-0005-0000-0000-0000BC010000}"/>
    <cellStyle name="_2011. évi második rendelet-módosítás_3" xfId="446" xr:uid="{00000000-0005-0000-0000-0000BD010000}"/>
    <cellStyle name="_2011. évi második rendelet-módosítás_3_TartalékKötvényLekötésekEgyebek2014" xfId="447" xr:uid="{00000000-0005-0000-0000-0000BE010000}"/>
    <cellStyle name="_2011. évi második rendelet-módosítás_TartalékKötvényLekötésekEgyebek2014" xfId="448" xr:uid="{00000000-0005-0000-0000-0000BF010000}"/>
    <cellStyle name="_2011FELBEküld" xfId="449" xr:uid="{00000000-0005-0000-0000-0000C0010000}"/>
    <cellStyle name="_2011FELBEküld_1" xfId="450" xr:uid="{00000000-0005-0000-0000-0000C1010000}"/>
    <cellStyle name="_2011FELBEküld_1_2011besz" xfId="451" xr:uid="{00000000-0005-0000-0000-0000C2010000}"/>
    <cellStyle name="_2011FELBEküld_1_2011besz_TartalékKötvényLekötésekEgyebek2014" xfId="452" xr:uid="{00000000-0005-0000-0000-0000C3010000}"/>
    <cellStyle name="_2011FELBEküld_1_Kötvényből megvalósúló feladatok 2008-tól Ágika 2012 04 11" xfId="453" xr:uid="{00000000-0005-0000-0000-0000C4010000}"/>
    <cellStyle name="_2011FELBEküld_1_Kötvényből megvalósúló feladatok 2008-tól Ágika 2012 04 11_TartalékKötvényLekötésekEgyebek2014" xfId="454" xr:uid="{00000000-0005-0000-0000-0000C5010000}"/>
    <cellStyle name="_2011FELBEküld_1_Kötvényből megvalósúló feladatok 2008-tól Ágika 2013 03 20" xfId="455" xr:uid="{00000000-0005-0000-0000-0000C6010000}"/>
    <cellStyle name="_2011FELBEküld_1_Kötvényből megvalósúló feladatok 2008-tól Ágika 2013 03 20_TartalékKötvényLekötésekEgyebek2014" xfId="456" xr:uid="{00000000-0005-0000-0000-0000C7010000}"/>
    <cellStyle name="_2011FELBEküld_1_Kötvényből megvalósúló feladatok 2008-tól Ágika 2014 01 15" xfId="457" xr:uid="{00000000-0005-0000-0000-0000C8010000}"/>
    <cellStyle name="_2011FELBEküld_1_TartalékKötvényLekötésekEgyebek2014" xfId="458" xr:uid="{00000000-0005-0000-0000-0000C9010000}"/>
    <cellStyle name="_2011FELBEküld_TartalékKötvényLekötésekEgyebek2014" xfId="459" xr:uid="{00000000-0005-0000-0000-0000CA010000}"/>
    <cellStyle name="_2011KVI     2011 03 10" xfId="460" xr:uid="{00000000-0005-0000-0000-0000CB010000}"/>
    <cellStyle name="_2011KVI     2011 03 10_TartalékKötvényLekötésekEgyebek2014" xfId="461" xr:uid="{00000000-0005-0000-0000-0000CC010000}"/>
    <cellStyle name="_34BESZ2005" xfId="462" xr:uid="{00000000-0005-0000-0000-0000CD010000}"/>
    <cellStyle name="_34BESZ2005_1" xfId="463" xr:uid="{00000000-0005-0000-0000-0000CE010000}"/>
    <cellStyle name="_34BESZ2005_1 2" xfId="464" xr:uid="{00000000-0005-0000-0000-0000CF010000}"/>
    <cellStyle name="_34BESZ2005_1 3" xfId="465" xr:uid="{00000000-0005-0000-0000-0000D0010000}"/>
    <cellStyle name="_34BESZ2005_1 3 2" xfId="466" xr:uid="{00000000-0005-0000-0000-0000D1010000}"/>
    <cellStyle name="_34BESZ2005_1 4" xfId="467" xr:uid="{00000000-0005-0000-0000-0000D2010000}"/>
    <cellStyle name="_34BESZ2005_1 5" xfId="468" xr:uid="{00000000-0005-0000-0000-0000D3010000}"/>
    <cellStyle name="_34BESZ2005_1_TartalékKötvényLekötésekEgyebek2014" xfId="469" xr:uid="{00000000-0005-0000-0000-0000D4010000}"/>
    <cellStyle name="_34BESZ2005_TartalékKötvényLekötésekEgyebek2014" xfId="470" xr:uid="{00000000-0005-0000-0000-0000D5010000}"/>
    <cellStyle name="_34BESZ2006" xfId="471" xr:uid="{00000000-0005-0000-0000-0000D6010000}"/>
    <cellStyle name="_34BESZ2006 2" xfId="472" xr:uid="{00000000-0005-0000-0000-0000D7010000}"/>
    <cellStyle name="_34BESZ2006 3" xfId="473" xr:uid="{00000000-0005-0000-0000-0000D8010000}"/>
    <cellStyle name="_34BESZ2006 3 2" xfId="474" xr:uid="{00000000-0005-0000-0000-0000D9010000}"/>
    <cellStyle name="_34BESZ2006 4" xfId="475" xr:uid="{00000000-0005-0000-0000-0000DA010000}"/>
    <cellStyle name="_34BESZ2006 5" xfId="476" xr:uid="{00000000-0005-0000-0000-0000DB010000}"/>
    <cellStyle name="_34BESZ2006_1" xfId="477" xr:uid="{00000000-0005-0000-0000-0000DC010000}"/>
    <cellStyle name="_34BESZ2006_1_TartalékKötvényLekötésekEgyebek2014" xfId="478" xr:uid="{00000000-0005-0000-0000-0000DD010000}"/>
    <cellStyle name="_34BESZ2006_2" xfId="479" xr:uid="{00000000-0005-0000-0000-0000DE010000}"/>
    <cellStyle name="_34BESZ2006_2_PH KVI 2014 KV 2014 02 20 elfogadott TEST2" xfId="480" xr:uid="{00000000-0005-0000-0000-0000DF010000}"/>
    <cellStyle name="_34BESZ2006_2_TartalékKötvényLekötésekEgyebek2014" xfId="481" xr:uid="{00000000-0005-0000-0000-0000E0010000}"/>
    <cellStyle name="_34BESZ2006_TartalékKötvényLekötésekEgyebek2014" xfId="482" xr:uid="{00000000-0005-0000-0000-0000E1010000}"/>
    <cellStyle name="_34BESZ2006bőv" xfId="483" xr:uid="{00000000-0005-0000-0000-0000E2010000}"/>
    <cellStyle name="_34BESZ2006bőv_1" xfId="484" xr:uid="{00000000-0005-0000-0000-0000E3010000}"/>
    <cellStyle name="_34BESZ2006bőv_1_PH KVI 2014 KV 2014 02 20 elfogadott TEST2" xfId="485" xr:uid="{00000000-0005-0000-0000-0000E4010000}"/>
    <cellStyle name="_34BESZ2006bőv_1_TartalékKötvényLekötésekEgyebek2014" xfId="486" xr:uid="{00000000-0005-0000-0000-0000E5010000}"/>
    <cellStyle name="_34BESZ2006bőv_TartalékKötvényLekötésekEgyebek2014" xfId="487" xr:uid="{00000000-0005-0000-0000-0000E6010000}"/>
    <cellStyle name="_34BESZ2006bőv1" xfId="488" xr:uid="{00000000-0005-0000-0000-0000E7010000}"/>
    <cellStyle name="_34BESZ2006bőv1_1" xfId="489" xr:uid="{00000000-0005-0000-0000-0000E8010000}"/>
    <cellStyle name="_34BESZ2006bőv1_1 2" xfId="490" xr:uid="{00000000-0005-0000-0000-0000E9010000}"/>
    <cellStyle name="_34BESZ2006bőv1_1 3" xfId="491" xr:uid="{00000000-0005-0000-0000-0000EA010000}"/>
    <cellStyle name="_34BESZ2006bőv1_1 3 2" xfId="492" xr:uid="{00000000-0005-0000-0000-0000EB010000}"/>
    <cellStyle name="_34BESZ2006bőv1_1 4" xfId="493" xr:uid="{00000000-0005-0000-0000-0000EC010000}"/>
    <cellStyle name="_34BESZ2006bőv1_1 5" xfId="494" xr:uid="{00000000-0005-0000-0000-0000ED010000}"/>
    <cellStyle name="_34BESZ2006bőv1_1_Munkafüzet2" xfId="495" xr:uid="{00000000-0005-0000-0000-0000EE010000}"/>
    <cellStyle name="_34BESZ2006bőv1_1_Munkafüzet2_PH KVI 2014 KV 2014 02 20 elfogadott TEST2" xfId="496" xr:uid="{00000000-0005-0000-0000-0000EF010000}"/>
    <cellStyle name="_34BESZ2006bőv1_1_Munkafüzet2_TartalékKötvényLekötésekEgyebek2014" xfId="497" xr:uid="{00000000-0005-0000-0000-0000F0010000}"/>
    <cellStyle name="_34BESZ2006bőv1_1_TartalékKötvényLekötésekEgyebek2014" xfId="498" xr:uid="{00000000-0005-0000-0000-0000F1010000}"/>
    <cellStyle name="_34BESZ2006bőv1_TartalékKötvényLekötésekEgyebek2014" xfId="499" xr:uid="{00000000-0005-0000-0000-0000F2010000}"/>
    <cellStyle name="_34BESZ2006otthon" xfId="500" xr:uid="{00000000-0005-0000-0000-0000F3010000}"/>
    <cellStyle name="_34BESZ2006otthon 2" xfId="501" xr:uid="{00000000-0005-0000-0000-0000F4010000}"/>
    <cellStyle name="_34BESZ2006otthon 3" xfId="502" xr:uid="{00000000-0005-0000-0000-0000F5010000}"/>
    <cellStyle name="_34BESZ2006otthon 3 2" xfId="503" xr:uid="{00000000-0005-0000-0000-0000F6010000}"/>
    <cellStyle name="_34BESZ2006otthon 4" xfId="504" xr:uid="{00000000-0005-0000-0000-0000F7010000}"/>
    <cellStyle name="_34BESZ2006otthon 5" xfId="505" xr:uid="{00000000-0005-0000-0000-0000F8010000}"/>
    <cellStyle name="_34BESZ2006otthon_1" xfId="506" xr:uid="{00000000-0005-0000-0000-0000F9010000}"/>
    <cellStyle name="_34BESZ2006otthon_1_TartalékKötvényLekötésekEgyebek2014" xfId="507" xr:uid="{00000000-0005-0000-0000-0000FA010000}"/>
    <cellStyle name="_34BESZ2006otthon_TartalékKötvényLekötésekEgyebek2014" xfId="508" xr:uid="{00000000-0005-0000-0000-0000FB010000}"/>
    <cellStyle name="_alapokmányok" xfId="509" xr:uid="{00000000-0005-0000-0000-0000FC010000}"/>
    <cellStyle name="_alapokmányok_PH KVI 2014 KV 2014 02 20 elfogadott TEST2" xfId="510" xr:uid="{00000000-0005-0000-0000-0000FD010000}"/>
    <cellStyle name="_alapokmányok_TartalékKötvényLekötésekEgyebek2014" xfId="511" xr:uid="{00000000-0005-0000-0000-0000FE010000}"/>
    <cellStyle name="_EUs pályázatok intézmények felé" xfId="512" xr:uid="{00000000-0005-0000-0000-0000FF010000}"/>
    <cellStyle name="_EUs pályázatok intézmények felé_TartalékKötvényLekötésekEgyebek2014" xfId="513" xr:uid="{00000000-0005-0000-0000-000000020000}"/>
    <cellStyle name="_Kötvény törlesztés éls kamat alakulása" xfId="514" xr:uid="{00000000-0005-0000-0000-000001020000}"/>
    <cellStyle name="_Kötvény törlesztés éls kamat alakulása_TartalékKötvényLekötésekEgyebek2014" xfId="515" xr:uid="{00000000-0005-0000-0000-000002020000}"/>
    <cellStyle name="_kötvénylekötés és kamatbevétel" xfId="516" xr:uid="{00000000-0005-0000-0000-000003020000}"/>
    <cellStyle name="_kötvénylekötés és kamatbevétel_TartalékKötvényLekötésekEgyebek2014" xfId="517" xr:uid="{00000000-0005-0000-0000-000004020000}"/>
    <cellStyle name="_Másolat eredetije2006.évi harmadik rendelet-módosításO" xfId="518" xr:uid="{00000000-0005-0000-0000-000005020000}"/>
    <cellStyle name="_Másolat eredetije2006.évi harmadik rendelet-módosításO_1" xfId="519" xr:uid="{00000000-0005-0000-0000-000006020000}"/>
    <cellStyle name="_Másolat eredetije2006.évi harmadik rendelet-módosításO_1_TartalékKötvényLekötésekEgyebek2014" xfId="520" xr:uid="{00000000-0005-0000-0000-000007020000}"/>
    <cellStyle name="_Másolat eredetije2006.évi harmadik rendelet-módosításO_2" xfId="521" xr:uid="{00000000-0005-0000-0000-000008020000}"/>
    <cellStyle name="_Másolat eredetije2006.évi harmadik rendelet-módosításO_2_TartalékKötvényLekötésekEgyebek2014" xfId="522" xr:uid="{00000000-0005-0000-0000-000009020000}"/>
    <cellStyle name="_Másolat eredetije2006.évi harmadik rendelet-módosításO_3" xfId="523" xr:uid="{00000000-0005-0000-0000-00000A020000}"/>
    <cellStyle name="_Másolat eredetije2006.évi harmadik rendelet-módosításO_3_TartalékKötvényLekötésekEgyebek2014" xfId="524" xr:uid="{00000000-0005-0000-0000-00000B020000}"/>
    <cellStyle name="_Másolat eredetije2006.évi harmadik rendelet-módosításO_4" xfId="525" xr:uid="{00000000-0005-0000-0000-00000C020000}"/>
    <cellStyle name="_Másolat eredetije2006.évi harmadik rendelet-módosításO_4_TartalékKötvényLekötésekEgyebek2014" xfId="526" xr:uid="{00000000-0005-0000-0000-00000D020000}"/>
    <cellStyle name="_Másolat eredetije2006.évi harmadik rendelet-módosításO_TartalékKötvényLekötésekEgyebek2014" xfId="527" xr:uid="{00000000-0005-0000-0000-00000E020000}"/>
    <cellStyle name="_Munkafüzet2" xfId="528" xr:uid="{00000000-0005-0000-0000-00000F020000}"/>
    <cellStyle name="_Munkafüzet2_TartalékKötvényLekötésekEgyebek2014" xfId="529" xr:uid="{00000000-0005-0000-0000-000010020000}"/>
    <cellStyle name="_TÁMOP félévesGesz" xfId="530" xr:uid="{00000000-0005-0000-0000-000011020000}"/>
    <cellStyle name="_TÁMOP félévesGesz_TartalékKötvényLekötésekEgyebek2014" xfId="531" xr:uid="{00000000-0005-0000-0000-000012020000}"/>
    <cellStyle name="_TartalékKötvényLekötésekEgyebek2011" xfId="532" xr:uid="{00000000-0005-0000-0000-000013020000}"/>
    <cellStyle name="_TartalékKötvényLekötésekEgyebek2011_TartalékKötvényLekötésekEgyebek2014" xfId="533" xr:uid="{00000000-0005-0000-0000-000014020000}"/>
    <cellStyle name="_TEST1" xfId="534" xr:uid="{00000000-0005-0000-0000-000015020000}"/>
    <cellStyle name="_TEST1 2" xfId="535" xr:uid="{00000000-0005-0000-0000-000016020000}"/>
    <cellStyle name="_TEST1 3" xfId="536" xr:uid="{00000000-0005-0000-0000-000017020000}"/>
    <cellStyle name="_TEST1 3 2" xfId="537" xr:uid="{00000000-0005-0000-0000-000018020000}"/>
    <cellStyle name="_TEST1 4" xfId="538" xr:uid="{00000000-0005-0000-0000-000019020000}"/>
    <cellStyle name="_TEST1 5" xfId="539" xr:uid="{00000000-0005-0000-0000-00001A020000}"/>
    <cellStyle name="_TEST1_1" xfId="540" xr:uid="{00000000-0005-0000-0000-00001B020000}"/>
    <cellStyle name="_TEST1_1_TartalékKötvényLekötésekEgyebek2014" xfId="541" xr:uid="{00000000-0005-0000-0000-00001C020000}"/>
    <cellStyle name="_TEST1_TartalékKötvényLekötésekEgyebek2014" xfId="542" xr:uid="{00000000-0005-0000-0000-00001D020000}"/>
    <cellStyle name="_TEST2" xfId="543" xr:uid="{00000000-0005-0000-0000-00001E020000}"/>
    <cellStyle name="_TEST2 2" xfId="544" xr:uid="{00000000-0005-0000-0000-00001F020000}"/>
    <cellStyle name="_TEST2 3" xfId="545" xr:uid="{00000000-0005-0000-0000-000020020000}"/>
    <cellStyle name="_TEST2 3 2" xfId="546" xr:uid="{00000000-0005-0000-0000-000021020000}"/>
    <cellStyle name="_TEST2 4" xfId="547" xr:uid="{00000000-0005-0000-0000-000022020000}"/>
    <cellStyle name="_TEST2 5" xfId="548" xr:uid="{00000000-0005-0000-0000-000023020000}"/>
    <cellStyle name="_TEST2_1" xfId="549" xr:uid="{00000000-0005-0000-0000-000024020000}"/>
    <cellStyle name="_TEST2_1_TartalékKötvényLekötésekEgyebek2014" xfId="550" xr:uid="{00000000-0005-0000-0000-000025020000}"/>
    <cellStyle name="_TEST2_2" xfId="551" xr:uid="{00000000-0005-0000-0000-000026020000}"/>
    <cellStyle name="_TEST2_2_PH KVI 2014 KV 2014 02 20 elfogadott TEST2" xfId="552" xr:uid="{00000000-0005-0000-0000-000027020000}"/>
    <cellStyle name="_TEST2_2_TartalékKötvényLekötésekEgyebek2014" xfId="553" xr:uid="{00000000-0005-0000-0000-000028020000}"/>
    <cellStyle name="_TEST2_TartalékKötvényLekötésekEgyebek2014" xfId="554" xr:uid="{00000000-0005-0000-0000-000029020000}"/>
    <cellStyle name="_TEST3" xfId="555" xr:uid="{00000000-0005-0000-0000-00002A020000}"/>
    <cellStyle name="_TEST3 2" xfId="556" xr:uid="{00000000-0005-0000-0000-00002B020000}"/>
    <cellStyle name="_TEST3 3" xfId="557" xr:uid="{00000000-0005-0000-0000-00002C020000}"/>
    <cellStyle name="_TEST3 3 2" xfId="558" xr:uid="{00000000-0005-0000-0000-00002D020000}"/>
    <cellStyle name="_TEST3 4" xfId="559" xr:uid="{00000000-0005-0000-0000-00002E020000}"/>
    <cellStyle name="_TEST3 5" xfId="560" xr:uid="{00000000-0005-0000-0000-00002F020000}"/>
    <cellStyle name="_TEST3_1" xfId="561" xr:uid="{00000000-0005-0000-0000-000030020000}"/>
    <cellStyle name="_TEST3_1_TartalékKötvényLekötésekEgyebek2014" xfId="562" xr:uid="{00000000-0005-0000-0000-000031020000}"/>
    <cellStyle name="_TEST3_TartalékKötvényLekötésekEgyebek2014" xfId="563" xr:uid="{00000000-0005-0000-0000-000032020000}"/>
    <cellStyle name="_TEST3V" xfId="564" xr:uid="{00000000-0005-0000-0000-000033020000}"/>
    <cellStyle name="_TEST3V_1" xfId="565" xr:uid="{00000000-0005-0000-0000-000034020000}"/>
    <cellStyle name="_TEST3V_1_TartalékKötvényLekötésekEgyebek2014" xfId="566" xr:uid="{00000000-0005-0000-0000-000035020000}"/>
    <cellStyle name="_TEST3V_2" xfId="567" xr:uid="{00000000-0005-0000-0000-000036020000}"/>
    <cellStyle name="_TEST3V_2_PH KVI 2014 KV 2014 02 20 elfogadott TEST2" xfId="568" xr:uid="{00000000-0005-0000-0000-000037020000}"/>
    <cellStyle name="_TEST3V_2_TartalékKötvényLekötésekEgyebek2014" xfId="569" xr:uid="{00000000-0005-0000-0000-000038020000}"/>
    <cellStyle name="_TEST3V_3" xfId="570" xr:uid="{00000000-0005-0000-0000-000039020000}"/>
    <cellStyle name="_TEST3V_3_TartalékKötvényLekötésekEgyebek2014" xfId="571" xr:uid="{00000000-0005-0000-0000-00003A020000}"/>
    <cellStyle name="_TEST3V_4" xfId="572" xr:uid="{00000000-0005-0000-0000-00003B020000}"/>
    <cellStyle name="_TEST3V_4 2" xfId="573" xr:uid="{00000000-0005-0000-0000-00003C020000}"/>
    <cellStyle name="_TEST3V_4 3" xfId="574" xr:uid="{00000000-0005-0000-0000-00003D020000}"/>
    <cellStyle name="_TEST3V_4 3 2" xfId="575" xr:uid="{00000000-0005-0000-0000-00003E020000}"/>
    <cellStyle name="_TEST3V_4 4" xfId="576" xr:uid="{00000000-0005-0000-0000-00003F020000}"/>
    <cellStyle name="_TEST3V_4 5" xfId="577" xr:uid="{00000000-0005-0000-0000-000040020000}"/>
    <cellStyle name="_TEST3V_4_TartalékKötvényLekötésekEgyebek2014" xfId="578" xr:uid="{00000000-0005-0000-0000-000041020000}"/>
    <cellStyle name="_TEST3V_TartalékKötvényLekötésekEgyebek2014" xfId="579" xr:uid="{00000000-0005-0000-0000-000042020000}"/>
    <cellStyle name="_test4" xfId="580" xr:uid="{00000000-0005-0000-0000-000043020000}"/>
    <cellStyle name="_test4_1" xfId="581" xr:uid="{00000000-0005-0000-0000-000044020000}"/>
    <cellStyle name="_test4_1_TartalékKötvényLekötésekEgyebek2014" xfId="582" xr:uid="{00000000-0005-0000-0000-000045020000}"/>
    <cellStyle name="_test4_2" xfId="583" xr:uid="{00000000-0005-0000-0000-000046020000}"/>
    <cellStyle name="_test4_2_TartalékKötvényLekötésekEgyebek2014" xfId="584" xr:uid="{00000000-0005-0000-0000-000047020000}"/>
    <cellStyle name="_test4_3" xfId="585" xr:uid="{00000000-0005-0000-0000-000048020000}"/>
    <cellStyle name="_test4_3_TartalékKötvényLekötésekEgyebek2014" xfId="586" xr:uid="{00000000-0005-0000-0000-000049020000}"/>
    <cellStyle name="_test4_4" xfId="587" xr:uid="{00000000-0005-0000-0000-00004A020000}"/>
    <cellStyle name="_test4_4_TartalékKötvényLekötésekEgyebek2014" xfId="588" xr:uid="{00000000-0005-0000-0000-00004B020000}"/>
    <cellStyle name="_test4_TartalékKötvényLekötésekEgyebek2014" xfId="589" xr:uid="{00000000-0005-0000-0000-00004C020000}"/>
    <cellStyle name="_TEST5" xfId="590" xr:uid="{00000000-0005-0000-0000-00004D020000}"/>
    <cellStyle name="_TEST5_1" xfId="591" xr:uid="{00000000-0005-0000-0000-00004E020000}"/>
    <cellStyle name="_TEST5_1_TartalékKötvényLekötésekEgyebek2014" xfId="592" xr:uid="{00000000-0005-0000-0000-00004F020000}"/>
    <cellStyle name="_TEST5_2" xfId="593" xr:uid="{00000000-0005-0000-0000-000050020000}"/>
    <cellStyle name="_TEST5_2 2" xfId="594" xr:uid="{00000000-0005-0000-0000-000051020000}"/>
    <cellStyle name="_TEST5_2 3" xfId="595" xr:uid="{00000000-0005-0000-0000-000052020000}"/>
    <cellStyle name="_TEST5_2 3 2" xfId="596" xr:uid="{00000000-0005-0000-0000-000053020000}"/>
    <cellStyle name="_TEST5_2 4" xfId="597" xr:uid="{00000000-0005-0000-0000-000054020000}"/>
    <cellStyle name="_TEST5_2 5" xfId="598" xr:uid="{00000000-0005-0000-0000-000055020000}"/>
    <cellStyle name="_TEST5_2_TartalékKötvényLekötésekEgyebek2014" xfId="599" xr:uid="{00000000-0005-0000-0000-000056020000}"/>
    <cellStyle name="_TEST5_3" xfId="600" xr:uid="{00000000-0005-0000-0000-000057020000}"/>
    <cellStyle name="_TEST5_3_TartalékKötvényLekötésekEgyebek2014" xfId="601" xr:uid="{00000000-0005-0000-0000-000058020000}"/>
    <cellStyle name="_TEST5_TartalékKötvényLekötésekEgyebek2014" xfId="602" xr:uid="{00000000-0005-0000-0000-000059020000}"/>
    <cellStyle name="20% - Accent1" xfId="603" xr:uid="{00000000-0005-0000-0000-00005A020000}"/>
    <cellStyle name="20% - Accent2" xfId="604" xr:uid="{00000000-0005-0000-0000-00005B020000}"/>
    <cellStyle name="20% - Accent3" xfId="605" xr:uid="{00000000-0005-0000-0000-00005C020000}"/>
    <cellStyle name="20% - Accent4" xfId="606" xr:uid="{00000000-0005-0000-0000-00005D020000}"/>
    <cellStyle name="20% - Accent5" xfId="607" xr:uid="{00000000-0005-0000-0000-00005E020000}"/>
    <cellStyle name="20% - Accent6" xfId="608" xr:uid="{00000000-0005-0000-0000-00005F020000}"/>
    <cellStyle name="40% - Accent1" xfId="609" xr:uid="{00000000-0005-0000-0000-000060020000}"/>
    <cellStyle name="40% - Accent2" xfId="610" xr:uid="{00000000-0005-0000-0000-000061020000}"/>
    <cellStyle name="40% - Accent3" xfId="611" xr:uid="{00000000-0005-0000-0000-000062020000}"/>
    <cellStyle name="40% - Accent4" xfId="612" xr:uid="{00000000-0005-0000-0000-000063020000}"/>
    <cellStyle name="40% - Accent5" xfId="613" xr:uid="{00000000-0005-0000-0000-000064020000}"/>
    <cellStyle name="40% - Accent6" xfId="614" xr:uid="{00000000-0005-0000-0000-000065020000}"/>
    <cellStyle name="60% - Accent1" xfId="615" xr:uid="{00000000-0005-0000-0000-000066020000}"/>
    <cellStyle name="60% - Accent2" xfId="616" xr:uid="{00000000-0005-0000-0000-000067020000}"/>
    <cellStyle name="60% - Accent3" xfId="617" xr:uid="{00000000-0005-0000-0000-000068020000}"/>
    <cellStyle name="60% - Accent4" xfId="618" xr:uid="{00000000-0005-0000-0000-000069020000}"/>
    <cellStyle name="60% - Accent5" xfId="619" xr:uid="{00000000-0005-0000-0000-00006A020000}"/>
    <cellStyle name="60% - Accent6" xfId="620" xr:uid="{00000000-0005-0000-0000-00006B020000}"/>
    <cellStyle name="Accent1" xfId="621" xr:uid="{00000000-0005-0000-0000-00006C020000}"/>
    <cellStyle name="Accent2" xfId="622" xr:uid="{00000000-0005-0000-0000-00006D020000}"/>
    <cellStyle name="Accent3" xfId="623" xr:uid="{00000000-0005-0000-0000-00006E020000}"/>
    <cellStyle name="Accent4" xfId="624" xr:uid="{00000000-0005-0000-0000-00006F020000}"/>
    <cellStyle name="Accent5" xfId="625" xr:uid="{00000000-0005-0000-0000-000070020000}"/>
    <cellStyle name="Accent6" xfId="626" xr:uid="{00000000-0005-0000-0000-000071020000}"/>
    <cellStyle name="Bad" xfId="627" xr:uid="{00000000-0005-0000-0000-000072020000}"/>
    <cellStyle name="Calculation" xfId="628" xr:uid="{00000000-0005-0000-0000-000073020000}"/>
    <cellStyle name="Check Cell" xfId="629" xr:uid="{00000000-0005-0000-0000-000074020000}"/>
    <cellStyle name="Explanatory Text" xfId="630" xr:uid="{00000000-0005-0000-0000-000075020000}"/>
    <cellStyle name="Ezres" xfId="631" builtinId="3"/>
    <cellStyle name="Ezres 2" xfId="632" xr:uid="{00000000-0005-0000-0000-000077020000}"/>
    <cellStyle name="Ezres 2 2" xfId="633" xr:uid="{00000000-0005-0000-0000-000078020000}"/>
    <cellStyle name="Ezres 3" xfId="634" xr:uid="{00000000-0005-0000-0000-000079020000}"/>
    <cellStyle name="Ezres 3 2" xfId="635" xr:uid="{00000000-0005-0000-0000-00007A020000}"/>
    <cellStyle name="Ezres 4" xfId="636" xr:uid="{00000000-0005-0000-0000-00007B020000}"/>
    <cellStyle name="Ezres 5" xfId="637" xr:uid="{00000000-0005-0000-0000-00007C020000}"/>
    <cellStyle name="Good" xfId="638" xr:uid="{00000000-0005-0000-0000-00007D020000}"/>
    <cellStyle name="Heading 1" xfId="639" xr:uid="{00000000-0005-0000-0000-00007E020000}"/>
    <cellStyle name="Heading 2" xfId="640" xr:uid="{00000000-0005-0000-0000-00007F020000}"/>
    <cellStyle name="Heading 3" xfId="641" xr:uid="{00000000-0005-0000-0000-000080020000}"/>
    <cellStyle name="Heading 4" xfId="642" xr:uid="{00000000-0005-0000-0000-000081020000}"/>
    <cellStyle name="Input" xfId="643" xr:uid="{00000000-0005-0000-0000-000082020000}"/>
    <cellStyle name="Linked Cell" xfId="644" xr:uid="{00000000-0005-0000-0000-000083020000}"/>
    <cellStyle name="Neutral" xfId="645" xr:uid="{00000000-0005-0000-0000-000084020000}"/>
    <cellStyle name="Normál" xfId="0" builtinId="0"/>
    <cellStyle name="Normál 2" xfId="646" xr:uid="{00000000-0005-0000-0000-000086020000}"/>
    <cellStyle name="Normál 2 2" xfId="647" xr:uid="{00000000-0005-0000-0000-000087020000}"/>
    <cellStyle name="Normál 2 3" xfId="648" xr:uid="{00000000-0005-0000-0000-000088020000}"/>
    <cellStyle name="Normál 3" xfId="649" xr:uid="{00000000-0005-0000-0000-000089020000}"/>
    <cellStyle name="Normál 4" xfId="650" xr:uid="{00000000-0005-0000-0000-00008A020000}"/>
    <cellStyle name="Normál 5" xfId="651" xr:uid="{00000000-0005-0000-0000-00008B020000}"/>
    <cellStyle name="Normál_00KV3" xfId="652" xr:uid="{00000000-0005-0000-0000-00008C020000}"/>
    <cellStyle name="Normal_APUT202" xfId="653" xr:uid="{00000000-0005-0000-0000-00008D020000}"/>
    <cellStyle name="Normál_költségvetés tervezése" xfId="654" xr:uid="{00000000-0005-0000-0000-00008E020000}"/>
    <cellStyle name="Normal_NEWTRANSFERPRICING" xfId="655" xr:uid="{00000000-0005-0000-0000-00008F020000}"/>
    <cellStyle name="Note" xfId="656" xr:uid="{00000000-0005-0000-0000-000090020000}"/>
    <cellStyle name="Output" xfId="657" xr:uid="{00000000-0005-0000-0000-000091020000}"/>
    <cellStyle name="Pénznem" xfId="658" builtinId="4"/>
    <cellStyle name="Pénznem 2" xfId="659" xr:uid="{00000000-0005-0000-0000-000093020000}"/>
    <cellStyle name="Pénznem 2 2" xfId="660" xr:uid="{00000000-0005-0000-0000-000094020000}"/>
    <cellStyle name="Pénznem 2 3" xfId="661" xr:uid="{00000000-0005-0000-0000-000095020000}"/>
    <cellStyle name="Pénznem 3" xfId="662" xr:uid="{00000000-0005-0000-0000-000096020000}"/>
    <cellStyle name="Pénznem 3 2" xfId="663" xr:uid="{00000000-0005-0000-0000-000097020000}"/>
    <cellStyle name="Pénznem 3 3" xfId="664" xr:uid="{00000000-0005-0000-0000-000098020000}"/>
    <cellStyle name="Pénznem 4" xfId="665" xr:uid="{00000000-0005-0000-0000-000099020000}"/>
    <cellStyle name="Pénznem 5" xfId="666" xr:uid="{00000000-0005-0000-0000-00009A020000}"/>
    <cellStyle name="Stílus 1" xfId="667" xr:uid="{00000000-0005-0000-0000-00009B020000}"/>
    <cellStyle name="Stílus 1 2" xfId="668" xr:uid="{00000000-0005-0000-0000-00009C020000}"/>
    <cellStyle name="Stílus 4" xfId="669" xr:uid="{00000000-0005-0000-0000-00009D020000}"/>
    <cellStyle name="Százalék 2" xfId="670" xr:uid="{00000000-0005-0000-0000-00009E020000}"/>
    <cellStyle name="Százalék 2 2" xfId="671" xr:uid="{00000000-0005-0000-0000-00009F020000}"/>
    <cellStyle name="Százalék 2 3" xfId="672" xr:uid="{00000000-0005-0000-0000-0000A0020000}"/>
    <cellStyle name="Százalék 3" xfId="673" xr:uid="{00000000-0005-0000-0000-0000A1020000}"/>
    <cellStyle name="Százalék 4" xfId="674" xr:uid="{00000000-0005-0000-0000-0000A2020000}"/>
    <cellStyle name="Százalék 5" xfId="675" xr:uid="{00000000-0005-0000-0000-0000A3020000}"/>
    <cellStyle name="Title" xfId="676" xr:uid="{00000000-0005-0000-0000-0000A4020000}"/>
    <cellStyle name="Total" xfId="677" xr:uid="{00000000-0005-0000-0000-0000A5020000}"/>
    <cellStyle name="Warning Text" xfId="678" xr:uid="{00000000-0005-0000-0000-0000A6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showGridLines="0" tabSelected="1" topLeftCell="A23" zoomScale="75" zoomScaleNormal="75" zoomScaleSheetLayoutView="75" workbookViewId="0">
      <selection activeCell="G1" sqref="G1:L1048576"/>
    </sheetView>
  </sheetViews>
  <sheetFormatPr defaultColWidth="10.6640625" defaultRowHeight="15.75" x14ac:dyDescent="0.25"/>
  <cols>
    <col min="1" max="1" width="6.6640625" style="1" bestFit="1" customWidth="1"/>
    <col min="2" max="2" width="124.1640625" style="3" customWidth="1"/>
    <col min="3" max="3" width="33.33203125" style="3" customWidth="1"/>
    <col min="4" max="4" width="31.6640625" style="3" customWidth="1"/>
    <col min="5" max="5" width="31.6640625" style="3" hidden="1" customWidth="1"/>
    <col min="6" max="6" width="31.83203125" style="4" customWidth="1"/>
    <col min="7" max="7" width="12.6640625" style="3" hidden="1" customWidth="1"/>
    <col min="8" max="8" width="23.33203125" style="3" hidden="1" customWidth="1"/>
    <col min="9" max="9" width="19.33203125" style="28" hidden="1" customWidth="1"/>
    <col min="10" max="12" width="0" style="3" hidden="1" customWidth="1"/>
    <col min="13" max="16384" width="10.6640625" style="3"/>
  </cols>
  <sheetData>
    <row r="1" spans="1:11" ht="35.1" customHeight="1" x14ac:dyDescent="0.3">
      <c r="B1" s="2"/>
      <c r="C1" s="2"/>
      <c r="D1" s="2"/>
      <c r="E1" s="2"/>
      <c r="F1" s="19" t="s">
        <v>53</v>
      </c>
    </row>
    <row r="2" spans="1:11" ht="3.75" customHeight="1" x14ac:dyDescent="0.25"/>
    <row r="3" spans="1:11" ht="17.25" customHeight="1" x14ac:dyDescent="0.25">
      <c r="K3" s="5"/>
    </row>
    <row r="4" spans="1:11" s="7" customFormat="1" ht="24.75" customHeight="1" x14ac:dyDescent="0.3">
      <c r="A4" s="1"/>
      <c r="B4" s="76"/>
      <c r="C4" s="76"/>
      <c r="D4" s="76"/>
      <c r="E4" s="76"/>
      <c r="F4" s="76"/>
      <c r="G4" s="6"/>
      <c r="H4" s="6"/>
      <c r="I4" s="65"/>
      <c r="J4" s="6"/>
      <c r="K4" s="6"/>
    </row>
    <row r="5" spans="1:11" s="9" customFormat="1" ht="23.25" x14ac:dyDescent="0.35">
      <c r="A5" s="77" t="s">
        <v>0</v>
      </c>
      <c r="B5" s="78"/>
      <c r="C5" s="78"/>
      <c r="D5" s="78"/>
      <c r="E5" s="78"/>
      <c r="F5" s="78"/>
      <c r="G5" s="8"/>
      <c r="H5" s="8"/>
      <c r="I5" s="66"/>
      <c r="J5" s="8"/>
      <c r="K5" s="8"/>
    </row>
    <row r="6" spans="1:11" s="9" customFormat="1" ht="23.25" x14ac:dyDescent="0.35">
      <c r="A6" s="77" t="s">
        <v>26</v>
      </c>
      <c r="B6" s="78"/>
      <c r="C6" s="78"/>
      <c r="D6" s="78"/>
      <c r="E6" s="78"/>
      <c r="F6" s="78"/>
      <c r="G6" s="8"/>
      <c r="H6" s="8"/>
      <c r="I6" s="66"/>
      <c r="J6" s="8"/>
      <c r="K6" s="8"/>
    </row>
    <row r="7" spans="1:11" s="11" customFormat="1" ht="43.5" customHeight="1" thickBot="1" x14ac:dyDescent="0.3">
      <c r="A7" s="1"/>
      <c r="B7" s="10"/>
      <c r="C7" s="10"/>
      <c r="D7" s="10"/>
      <c r="E7" s="10"/>
      <c r="F7" s="20" t="s">
        <v>8</v>
      </c>
      <c r="G7" s="10"/>
      <c r="H7" s="10"/>
      <c r="I7" s="67"/>
      <c r="J7" s="10"/>
      <c r="K7" s="10"/>
    </row>
    <row r="8" spans="1:11" s="11" customFormat="1" ht="63" customHeight="1" thickBot="1" x14ac:dyDescent="0.3">
      <c r="A8" s="41"/>
      <c r="B8" s="42" t="s">
        <v>1</v>
      </c>
      <c r="C8" s="43" t="s">
        <v>27</v>
      </c>
      <c r="D8" s="43" t="s">
        <v>68</v>
      </c>
      <c r="E8" s="43" t="s">
        <v>67</v>
      </c>
      <c r="F8" s="43" t="s">
        <v>52</v>
      </c>
      <c r="I8" s="68"/>
    </row>
    <row r="9" spans="1:11" ht="15" customHeight="1" x14ac:dyDescent="0.25">
      <c r="A9" s="79" t="s">
        <v>13</v>
      </c>
      <c r="B9" s="81" t="s">
        <v>2</v>
      </c>
      <c r="C9" s="83">
        <v>500000</v>
      </c>
      <c r="D9" s="83"/>
      <c r="E9" s="83"/>
      <c r="F9" s="83">
        <f>+C9+D9+E9</f>
        <v>500000</v>
      </c>
    </row>
    <row r="10" spans="1:11" s="12" customFormat="1" ht="18.75" customHeight="1" x14ac:dyDescent="0.25">
      <c r="A10" s="80"/>
      <c r="B10" s="82"/>
      <c r="C10" s="84"/>
      <c r="D10" s="84"/>
      <c r="E10" s="84"/>
      <c r="F10" s="84"/>
      <c r="G10" s="12" t="s">
        <v>9</v>
      </c>
      <c r="H10" s="27"/>
      <c r="I10" s="27"/>
    </row>
    <row r="11" spans="1:11" ht="15" customHeight="1" x14ac:dyDescent="0.25">
      <c r="A11" s="70" t="s">
        <v>14</v>
      </c>
      <c r="B11" s="72" t="s">
        <v>7</v>
      </c>
      <c r="C11" s="74">
        <f>C13+C37</f>
        <v>1792007</v>
      </c>
      <c r="D11" s="74">
        <f>D13+D37</f>
        <v>1184051</v>
      </c>
      <c r="E11" s="74">
        <f>E13+E37</f>
        <v>0</v>
      </c>
      <c r="F11" s="74">
        <f>F13+F37</f>
        <v>2976058</v>
      </c>
      <c r="H11" s="28"/>
    </row>
    <row r="12" spans="1:11" s="13" customFormat="1" ht="16.5" customHeight="1" thickBot="1" x14ac:dyDescent="0.25">
      <c r="A12" s="71"/>
      <c r="B12" s="73"/>
      <c r="C12" s="75"/>
      <c r="D12" s="75"/>
      <c r="E12" s="75"/>
      <c r="F12" s="75"/>
      <c r="H12" s="29"/>
      <c r="I12" s="29"/>
    </row>
    <row r="13" spans="1:11" s="13" customFormat="1" ht="30.75" customHeight="1" thickBot="1" x14ac:dyDescent="0.25">
      <c r="A13" s="58" t="s">
        <v>15</v>
      </c>
      <c r="B13" s="61" t="s">
        <v>3</v>
      </c>
      <c r="C13" s="62">
        <f>SUM(C14:C36)</f>
        <v>1737007</v>
      </c>
      <c r="D13" s="62">
        <f>SUM(D14:D36)</f>
        <v>1184051</v>
      </c>
      <c r="E13" s="62">
        <f>SUM(E14:E36)</f>
        <v>0</v>
      </c>
      <c r="F13" s="62">
        <f>SUM(F14:F36)</f>
        <v>2921058</v>
      </c>
      <c r="H13" s="29"/>
      <c r="I13" s="29"/>
    </row>
    <row r="14" spans="1:11" s="13" customFormat="1" ht="33" customHeight="1" x14ac:dyDescent="0.2">
      <c r="A14" s="21"/>
      <c r="B14" s="40" t="s">
        <v>35</v>
      </c>
      <c r="C14" s="22">
        <v>15000</v>
      </c>
      <c r="D14" s="22"/>
      <c r="E14" s="22"/>
      <c r="F14" s="22">
        <f>+C14+D14+E14</f>
        <v>15000</v>
      </c>
      <c r="G14" s="13" t="s">
        <v>56</v>
      </c>
      <c r="H14" s="29"/>
      <c r="I14" s="29"/>
    </row>
    <row r="15" spans="1:11" s="13" customFormat="1" ht="32.450000000000003" customHeight="1" x14ac:dyDescent="0.2">
      <c r="A15" s="21"/>
      <c r="B15" s="40" t="s">
        <v>34</v>
      </c>
      <c r="C15" s="22">
        <v>250000</v>
      </c>
      <c r="D15" s="22">
        <v>300000</v>
      </c>
      <c r="E15" s="22"/>
      <c r="F15" s="22">
        <f t="shared" ref="F15:F40" si="0">+C15+D15+E15</f>
        <v>550000</v>
      </c>
      <c r="G15" s="13" t="s">
        <v>57</v>
      </c>
      <c r="H15" s="29"/>
      <c r="I15" s="29"/>
    </row>
    <row r="16" spans="1:11" s="13" customFormat="1" ht="32.450000000000003" customHeight="1" x14ac:dyDescent="0.2">
      <c r="A16" s="21"/>
      <c r="B16" s="23" t="s">
        <v>21</v>
      </c>
      <c r="C16" s="38">
        <f>50000+5000</f>
        <v>55000</v>
      </c>
      <c r="D16" s="38">
        <f>-4389-2904-7621</f>
        <v>-14914</v>
      </c>
      <c r="E16" s="38"/>
      <c r="F16" s="22">
        <f t="shared" si="0"/>
        <v>40086</v>
      </c>
      <c r="G16" s="54" t="s">
        <v>41</v>
      </c>
      <c r="H16" s="29"/>
      <c r="I16" s="29"/>
    </row>
    <row r="17" spans="1:9" s="13" customFormat="1" ht="33" customHeight="1" x14ac:dyDescent="0.2">
      <c r="A17" s="21"/>
      <c r="B17" s="26" t="s">
        <v>23</v>
      </c>
      <c r="C17" s="39">
        <v>50000</v>
      </c>
      <c r="D17" s="39">
        <f>-1063-40653-16-364-5252+14388</f>
        <v>-32960</v>
      </c>
      <c r="E17" s="39"/>
      <c r="F17" s="22">
        <f t="shared" si="0"/>
        <v>17040</v>
      </c>
      <c r="G17" s="53" t="s">
        <v>48</v>
      </c>
      <c r="H17" s="29"/>
      <c r="I17" s="29"/>
    </row>
    <row r="18" spans="1:9" s="13" customFormat="1" ht="32.450000000000003" customHeight="1" x14ac:dyDescent="0.2">
      <c r="A18" s="21"/>
      <c r="B18" s="25" t="s">
        <v>17</v>
      </c>
      <c r="C18" s="38">
        <v>80000</v>
      </c>
      <c r="D18" s="38">
        <f>-9994+1476266+9413+11132-7345-395</f>
        <v>1479077</v>
      </c>
      <c r="E18" s="38"/>
      <c r="F18" s="22">
        <f t="shared" si="0"/>
        <v>1559077</v>
      </c>
      <c r="G18" s="13" t="s">
        <v>20</v>
      </c>
      <c r="H18" s="29"/>
      <c r="I18" s="29"/>
    </row>
    <row r="19" spans="1:9" s="13" customFormat="1" ht="33" customHeight="1" x14ac:dyDescent="0.2">
      <c r="A19" s="21"/>
      <c r="B19" s="40" t="s">
        <v>33</v>
      </c>
      <c r="C19" s="22">
        <f>644101-350000-2343+4540-96298</f>
        <v>200000</v>
      </c>
      <c r="D19" s="22"/>
      <c r="E19" s="22"/>
      <c r="F19" s="22">
        <f t="shared" si="0"/>
        <v>200000</v>
      </c>
      <c r="G19" s="13" t="s">
        <v>58</v>
      </c>
      <c r="H19" s="29"/>
      <c r="I19" s="29"/>
    </row>
    <row r="20" spans="1:9" s="13" customFormat="1" ht="33" customHeight="1" x14ac:dyDescent="0.2">
      <c r="A20" s="21"/>
      <c r="B20" s="24" t="s">
        <v>6</v>
      </c>
      <c r="C20" s="39">
        <v>24847</v>
      </c>
      <c r="D20" s="39">
        <f>-16000-8867+4711</f>
        <v>-20156</v>
      </c>
      <c r="E20" s="39"/>
      <c r="F20" s="22">
        <f t="shared" si="0"/>
        <v>4691</v>
      </c>
      <c r="G20" s="13" t="s">
        <v>10</v>
      </c>
      <c r="H20" s="29"/>
      <c r="I20" s="29"/>
    </row>
    <row r="21" spans="1:9" s="13" customFormat="1" ht="33" customHeight="1" x14ac:dyDescent="0.2">
      <c r="A21" s="21"/>
      <c r="B21" s="24" t="s">
        <v>36</v>
      </c>
      <c r="C21" s="39">
        <f>250000-50000</f>
        <v>200000</v>
      </c>
      <c r="D21" s="39"/>
      <c r="E21" s="39"/>
      <c r="F21" s="22">
        <f t="shared" si="0"/>
        <v>200000</v>
      </c>
      <c r="G21" s="13" t="s">
        <v>59</v>
      </c>
      <c r="H21" s="29"/>
      <c r="I21" s="29">
        <v>900000</v>
      </c>
    </row>
    <row r="22" spans="1:9" s="13" customFormat="1" ht="33" customHeight="1" x14ac:dyDescent="0.2">
      <c r="A22" s="21"/>
      <c r="B22" s="24" t="s">
        <v>38</v>
      </c>
      <c r="C22" s="39">
        <v>5000</v>
      </c>
      <c r="D22" s="39">
        <v>-1500</v>
      </c>
      <c r="E22" s="39"/>
      <c r="F22" s="22">
        <f t="shared" si="0"/>
        <v>3500</v>
      </c>
      <c r="G22" s="13" t="s">
        <v>60</v>
      </c>
      <c r="H22" s="29"/>
      <c r="I22" s="29">
        <f>I21*12</f>
        <v>10800000</v>
      </c>
    </row>
    <row r="23" spans="1:9" s="13" customFormat="1" ht="33" customHeight="1" x14ac:dyDescent="0.2">
      <c r="A23" s="21"/>
      <c r="B23" s="23" t="s">
        <v>19</v>
      </c>
      <c r="C23" s="38">
        <v>30000</v>
      </c>
      <c r="D23" s="38">
        <v>-9000</v>
      </c>
      <c r="E23" s="38"/>
      <c r="F23" s="22">
        <f t="shared" si="0"/>
        <v>21000</v>
      </c>
      <c r="G23" s="53" t="s">
        <v>42</v>
      </c>
      <c r="H23" s="29"/>
      <c r="I23" s="29">
        <f>I22*3</f>
        <v>32400000</v>
      </c>
    </row>
    <row r="24" spans="1:9" s="13" customFormat="1" ht="33" customHeight="1" x14ac:dyDescent="0.2">
      <c r="A24" s="21"/>
      <c r="B24" s="55" t="s">
        <v>47</v>
      </c>
      <c r="C24" s="22">
        <v>1500</v>
      </c>
      <c r="D24" s="22">
        <v>-1113</v>
      </c>
      <c r="E24" s="22"/>
      <c r="F24" s="22">
        <f t="shared" si="0"/>
        <v>387</v>
      </c>
      <c r="G24" s="13" t="s">
        <v>61</v>
      </c>
      <c r="H24" s="29"/>
      <c r="I24" s="29">
        <f>I23*1.13</f>
        <v>36612000</v>
      </c>
    </row>
    <row r="25" spans="1:9" s="13" customFormat="1" ht="33" customHeight="1" x14ac:dyDescent="0.2">
      <c r="A25" s="21"/>
      <c r="B25" s="52" t="s">
        <v>50</v>
      </c>
      <c r="C25" s="39">
        <f>63362+29832+69608</f>
        <v>162802</v>
      </c>
      <c r="D25" s="39">
        <v>-162802</v>
      </c>
      <c r="E25" s="39"/>
      <c r="F25" s="22">
        <f t="shared" si="0"/>
        <v>0</v>
      </c>
      <c r="G25" s="53" t="s">
        <v>55</v>
      </c>
      <c r="H25" s="29"/>
      <c r="I25" s="29">
        <f>I21*1.5</f>
        <v>1350000</v>
      </c>
    </row>
    <row r="26" spans="1:9" s="13" customFormat="1" ht="33" customHeight="1" x14ac:dyDescent="0.2">
      <c r="A26" s="21"/>
      <c r="B26" s="57" t="s">
        <v>39</v>
      </c>
      <c r="C26" s="39">
        <v>300000</v>
      </c>
      <c r="D26" s="39">
        <f>-9550-228-40934-316-500-1-193619</f>
        <v>-245148</v>
      </c>
      <c r="E26" s="39"/>
      <c r="F26" s="22">
        <f t="shared" si="0"/>
        <v>54852</v>
      </c>
      <c r="G26" s="54" t="s">
        <v>12</v>
      </c>
      <c r="H26" s="29"/>
      <c r="I26" s="29">
        <f>I25*12</f>
        <v>16200000</v>
      </c>
    </row>
    <row r="27" spans="1:9" s="13" customFormat="1" ht="33" customHeight="1" x14ac:dyDescent="0.2">
      <c r="A27" s="21"/>
      <c r="B27" s="40" t="s">
        <v>45</v>
      </c>
      <c r="C27" s="22">
        <f>70000-69588+69588</f>
        <v>70000</v>
      </c>
      <c r="D27" s="22">
        <v>-70000</v>
      </c>
      <c r="E27" s="22"/>
      <c r="F27" s="22">
        <f t="shared" si="0"/>
        <v>0</v>
      </c>
      <c r="G27" s="54" t="s">
        <v>25</v>
      </c>
      <c r="H27" s="29"/>
      <c r="I27" s="29">
        <f>I26*1.13</f>
        <v>18306000</v>
      </c>
    </row>
    <row r="28" spans="1:9" s="13" customFormat="1" ht="33" hidden="1" customHeight="1" x14ac:dyDescent="0.2">
      <c r="A28" s="21"/>
      <c r="B28" s="40"/>
      <c r="C28" s="22"/>
      <c r="D28" s="22"/>
      <c r="E28" s="22"/>
      <c r="F28" s="22">
        <f t="shared" si="0"/>
        <v>0</v>
      </c>
      <c r="H28" s="29"/>
      <c r="I28" s="29"/>
    </row>
    <row r="29" spans="1:9" s="13" customFormat="1" ht="33" customHeight="1" x14ac:dyDescent="0.2">
      <c r="A29" s="21"/>
      <c r="B29" s="40" t="s">
        <v>28</v>
      </c>
      <c r="C29" s="22">
        <v>50000</v>
      </c>
      <c r="D29" s="22">
        <f>-11287-20443+63371</f>
        <v>31641</v>
      </c>
      <c r="E29" s="22"/>
      <c r="F29" s="22">
        <f t="shared" si="0"/>
        <v>81641</v>
      </c>
      <c r="G29" s="13" t="s">
        <v>40</v>
      </c>
      <c r="H29" s="29"/>
      <c r="I29" s="29">
        <f>I24+I27</f>
        <v>54918000</v>
      </c>
    </row>
    <row r="30" spans="1:9" s="13" customFormat="1" ht="33" customHeight="1" x14ac:dyDescent="0.2">
      <c r="A30" s="21"/>
      <c r="B30" s="24" t="s">
        <v>18</v>
      </c>
      <c r="C30" s="39">
        <v>60000</v>
      </c>
      <c r="D30" s="39"/>
      <c r="E30" s="39"/>
      <c r="F30" s="22">
        <f t="shared" si="0"/>
        <v>60000</v>
      </c>
      <c r="G30" s="13" t="s">
        <v>11</v>
      </c>
      <c r="H30" s="29"/>
      <c r="I30" s="29"/>
    </row>
    <row r="31" spans="1:9" s="13" customFormat="1" ht="33" customHeight="1" x14ac:dyDescent="0.2">
      <c r="A31" s="21"/>
      <c r="B31" s="40" t="s">
        <v>29</v>
      </c>
      <c r="C31" s="39">
        <f>11000+41000</f>
        <v>52000</v>
      </c>
      <c r="D31" s="39">
        <f>-8000-11074</f>
        <v>-19074</v>
      </c>
      <c r="E31" s="39"/>
      <c r="F31" s="22">
        <f t="shared" si="0"/>
        <v>32926</v>
      </c>
      <c r="G31" s="13" t="s">
        <v>43</v>
      </c>
      <c r="H31" s="29"/>
      <c r="I31" s="29"/>
    </row>
    <row r="32" spans="1:9" s="13" customFormat="1" ht="33" customHeight="1" x14ac:dyDescent="0.2">
      <c r="A32" s="21"/>
      <c r="B32" s="40" t="s">
        <v>49</v>
      </c>
      <c r="C32" s="39">
        <v>2000</v>
      </c>
      <c r="D32" s="39"/>
      <c r="E32" s="39"/>
      <c r="F32" s="22">
        <f t="shared" si="0"/>
        <v>2000</v>
      </c>
      <c r="G32" s="13" t="s">
        <v>62</v>
      </c>
      <c r="H32" s="29"/>
      <c r="I32" s="29"/>
    </row>
    <row r="33" spans="1:9" s="13" customFormat="1" ht="33" customHeight="1" x14ac:dyDescent="0.2">
      <c r="A33" s="21"/>
      <c r="B33" s="40" t="s">
        <v>32</v>
      </c>
      <c r="C33" s="22">
        <v>55489</v>
      </c>
      <c r="D33" s="22"/>
      <c r="E33" s="22"/>
      <c r="F33" s="22">
        <f t="shared" si="0"/>
        <v>55489</v>
      </c>
      <c r="G33" s="13" t="s">
        <v>63</v>
      </c>
      <c r="H33" s="29"/>
      <c r="I33" s="29"/>
    </row>
    <row r="34" spans="1:9" s="13" customFormat="1" ht="33" customHeight="1" x14ac:dyDescent="0.2">
      <c r="A34" s="21"/>
      <c r="B34" s="55" t="s">
        <v>46</v>
      </c>
      <c r="C34" s="22">
        <f>18026+2343</f>
        <v>20369</v>
      </c>
      <c r="D34" s="22"/>
      <c r="E34" s="22"/>
      <c r="F34" s="22">
        <f t="shared" si="0"/>
        <v>20369</v>
      </c>
      <c r="G34" s="13" t="s">
        <v>64</v>
      </c>
      <c r="H34" s="29"/>
      <c r="I34" s="29"/>
    </row>
    <row r="35" spans="1:9" s="13" customFormat="1" ht="33" customHeight="1" x14ac:dyDescent="0.2">
      <c r="A35" s="21"/>
      <c r="B35" s="40" t="s">
        <v>51</v>
      </c>
      <c r="C35" s="39">
        <f>100000-50000</f>
        <v>50000</v>
      </c>
      <c r="D35" s="39">
        <v>-50000</v>
      </c>
      <c r="E35" s="39"/>
      <c r="F35" s="22">
        <f t="shared" si="0"/>
        <v>0</v>
      </c>
      <c r="G35" s="13" t="s">
        <v>54</v>
      </c>
      <c r="H35" s="29"/>
      <c r="I35" s="29"/>
    </row>
    <row r="36" spans="1:9" s="13" customFormat="1" ht="33" customHeight="1" thickBot="1" x14ac:dyDescent="0.25">
      <c r="A36" s="21"/>
      <c r="B36" s="56" t="s">
        <v>37</v>
      </c>
      <c r="C36" s="39">
        <v>3000</v>
      </c>
      <c r="D36" s="39"/>
      <c r="E36" s="39"/>
      <c r="F36" s="22">
        <f t="shared" si="0"/>
        <v>3000</v>
      </c>
      <c r="G36" s="13" t="s">
        <v>65</v>
      </c>
      <c r="H36" s="29"/>
      <c r="I36" s="29"/>
    </row>
    <row r="37" spans="1:9" s="13" customFormat="1" ht="30.75" customHeight="1" thickBot="1" x14ac:dyDescent="0.25">
      <c r="A37" s="58" t="s">
        <v>16</v>
      </c>
      <c r="B37" s="59" t="s">
        <v>4</v>
      </c>
      <c r="C37" s="60">
        <f>SUM(C38:C40)</f>
        <v>55000</v>
      </c>
      <c r="D37" s="60">
        <f>SUM(D38:D40)</f>
        <v>0</v>
      </c>
      <c r="E37" s="60">
        <f>SUM(E38:E40)</f>
        <v>0</v>
      </c>
      <c r="F37" s="60">
        <f>SUM(F38:F40)</f>
        <v>55000</v>
      </c>
      <c r="H37" s="29"/>
      <c r="I37" s="29"/>
    </row>
    <row r="38" spans="1:9" s="13" customFormat="1" ht="40.5" customHeight="1" x14ac:dyDescent="0.2">
      <c r="A38" s="47"/>
      <c r="B38" s="52" t="s">
        <v>22</v>
      </c>
      <c r="C38" s="50">
        <v>10000</v>
      </c>
      <c r="D38" s="50"/>
      <c r="E38" s="22"/>
      <c r="F38" s="22">
        <f t="shared" si="0"/>
        <v>10000</v>
      </c>
      <c r="G38" s="53" t="s">
        <v>24</v>
      </c>
      <c r="H38" s="29"/>
      <c r="I38" s="29"/>
    </row>
    <row r="39" spans="1:9" s="13" customFormat="1" ht="32.25" customHeight="1" x14ac:dyDescent="0.2">
      <c r="A39" s="47"/>
      <c r="B39" s="48" t="s">
        <v>30</v>
      </c>
      <c r="C39" s="22">
        <v>30000</v>
      </c>
      <c r="D39" s="22"/>
      <c r="E39" s="22"/>
      <c r="F39" s="22">
        <f t="shared" si="0"/>
        <v>30000</v>
      </c>
      <c r="G39" s="54" t="s">
        <v>44</v>
      </c>
      <c r="H39" s="29"/>
      <c r="I39" s="29"/>
    </row>
    <row r="40" spans="1:9" ht="33.75" customHeight="1" thickBot="1" x14ac:dyDescent="0.35">
      <c r="A40" s="63"/>
      <c r="B40" s="49" t="s">
        <v>31</v>
      </c>
      <c r="C40" s="51">
        <v>15000</v>
      </c>
      <c r="D40" s="51"/>
      <c r="E40" s="64"/>
      <c r="F40" s="22">
        <f t="shared" si="0"/>
        <v>15000</v>
      </c>
      <c r="G40" s="3" t="s">
        <v>66</v>
      </c>
      <c r="H40" s="28"/>
    </row>
    <row r="41" spans="1:9" s="14" customFormat="1" ht="42" customHeight="1" thickBot="1" x14ac:dyDescent="0.25">
      <c r="A41" s="44"/>
      <c r="B41" s="45" t="s">
        <v>5</v>
      </c>
      <c r="C41" s="46">
        <f>SUM(C9,C11)</f>
        <v>2292007</v>
      </c>
      <c r="D41" s="46">
        <f>SUM(D9,D11)</f>
        <v>1184051</v>
      </c>
      <c r="E41" s="46">
        <f>SUM(E9,E11)</f>
        <v>0</v>
      </c>
      <c r="F41" s="46">
        <f>SUM(F9,F11)</f>
        <v>3476058</v>
      </c>
      <c r="H41" s="30"/>
      <c r="I41" s="30"/>
    </row>
    <row r="42" spans="1:9" x14ac:dyDescent="0.25">
      <c r="H42" s="28"/>
    </row>
    <row r="43" spans="1:9" s="34" customFormat="1" ht="20.25" x14ac:dyDescent="0.3">
      <c r="A43" s="32"/>
      <c r="B43" s="33"/>
      <c r="C43" s="33"/>
      <c r="D43" s="33"/>
      <c r="E43" s="33"/>
      <c r="F43" s="35"/>
      <c r="G43" s="36"/>
      <c r="H43" s="37"/>
      <c r="I43" s="69"/>
    </row>
    <row r="44" spans="1:9" x14ac:dyDescent="0.25">
      <c r="B44" s="16"/>
      <c r="C44" s="16"/>
      <c r="D44" s="16"/>
      <c r="E44" s="16"/>
      <c r="G44" s="15"/>
      <c r="H44" s="31"/>
    </row>
    <row r="45" spans="1:9" x14ac:dyDescent="0.25">
      <c r="B45" s="17"/>
      <c r="C45" s="17"/>
      <c r="D45" s="17"/>
      <c r="E45" s="17"/>
      <c r="G45" s="18"/>
      <c r="H45" s="31"/>
    </row>
    <row r="46" spans="1:9" ht="24.75" customHeight="1" x14ac:dyDescent="0.25">
      <c r="B46" s="16"/>
      <c r="C46" s="16"/>
      <c r="D46" s="16"/>
      <c r="E46" s="16"/>
      <c r="G46" s="15"/>
      <c r="H46" s="31"/>
    </row>
    <row r="47" spans="1:9" x14ac:dyDescent="0.25">
      <c r="B47" s="4"/>
      <c r="C47" s="4"/>
      <c r="D47" s="4"/>
      <c r="E47" s="4"/>
      <c r="H47" s="28"/>
    </row>
    <row r="48" spans="1:9" x14ac:dyDescent="0.25">
      <c r="B48" s="15"/>
      <c r="C48" s="15"/>
      <c r="D48" s="15"/>
      <c r="E48" s="15"/>
      <c r="H48" s="28"/>
    </row>
    <row r="49" spans="8:8" x14ac:dyDescent="0.25">
      <c r="H49" s="15"/>
    </row>
  </sheetData>
  <sortState ref="B14:G34">
    <sortCondition ref="B14:B34"/>
  </sortState>
  <mergeCells count="15">
    <mergeCell ref="A11:A12"/>
    <mergeCell ref="B11:B12"/>
    <mergeCell ref="F11:F12"/>
    <mergeCell ref="B4:F4"/>
    <mergeCell ref="A5:F5"/>
    <mergeCell ref="A6:F6"/>
    <mergeCell ref="A9:A10"/>
    <mergeCell ref="B9:B10"/>
    <mergeCell ref="F9:F10"/>
    <mergeCell ref="C9:C10"/>
    <mergeCell ref="C11:C12"/>
    <mergeCell ref="D11:D12"/>
    <mergeCell ref="D9:D10"/>
    <mergeCell ref="E9:E10"/>
    <mergeCell ref="E11:E12"/>
  </mergeCells>
  <printOptions horizontalCentered="1"/>
  <pageMargins left="0.39370078740157483" right="0.39370078740157483" top="0.31496062992125984" bottom="0.59055118110236227" header="0.35433070866141736" footer="0.51181102362204722"/>
  <pageSetup paperSize="9" scale="46" firstPageNumber="73" orientation="portrait" useFirstPageNumber="1" r:id="rId1"/>
  <headerFooter alignWithMargins="0">
    <oddFooter>&amp;C&amp;P</oddFooter>
  </headerFooter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tartalékok</vt:lpstr>
      <vt:lpstr>tartalékok!Nyomtatási_cím</vt:lpstr>
      <vt:lpstr>tartalékok!Nyomtatási_terület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2024-11-14T08:42:05Z</cp:lastPrinted>
  <dcterms:created xsi:type="dcterms:W3CDTF">2017-01-27T12:52:31Z</dcterms:created>
  <dcterms:modified xsi:type="dcterms:W3CDTF">2024-11-14T08:42:10Z</dcterms:modified>
</cp:coreProperties>
</file>