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xr:revisionPtr revIDLastSave="0" documentId="13_ncr:1_{26A393F7-6AF2-447D-8050-A4D19E6A6F20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Munka1" sheetId="11" r:id="rId1"/>
  </sheets>
  <definedNames>
    <definedName name="_xlnm.Print_Titles" localSheetId="0">Munka1!$4:$5</definedName>
    <definedName name="_xlnm.Print_Area" localSheetId="0">Munka1!$A$1:$H$62</definedName>
  </definedNames>
  <calcPr calcId="191029"/>
</workbook>
</file>

<file path=xl/calcChain.xml><?xml version="1.0" encoding="utf-8"?>
<calcChain xmlns="http://schemas.openxmlformats.org/spreadsheetml/2006/main">
  <c r="G52" i="11" l="1"/>
  <c r="F59" i="11"/>
  <c r="G56" i="11"/>
  <c r="F56" i="11"/>
  <c r="G53" i="11"/>
  <c r="F53" i="11"/>
  <c r="F52" i="11" s="1"/>
  <c r="F62" i="11" s="1"/>
  <c r="F50" i="11"/>
  <c r="G16" i="11"/>
  <c r="F16" i="11"/>
  <c r="G7" i="11"/>
  <c r="G6" i="11" s="1"/>
  <c r="F7" i="11"/>
  <c r="F6" i="11" s="1"/>
  <c r="G62" i="11" l="1"/>
  <c r="H61" i="11"/>
  <c r="H59" i="11" l="1"/>
  <c r="H25" i="11" l="1"/>
  <c r="H11" i="11"/>
  <c r="H27" i="11" l="1"/>
  <c r="H58" i="11"/>
  <c r="H56" i="11" s="1"/>
  <c r="H51" i="11"/>
  <c r="H50" i="11" s="1"/>
  <c r="H55" i="11"/>
  <c r="H53" i="11" s="1"/>
  <c r="H40" i="11"/>
  <c r="H42" i="11"/>
  <c r="H43" i="11"/>
  <c r="H44" i="11"/>
  <c r="H45" i="11"/>
  <c r="H47" i="11"/>
  <c r="H48" i="11"/>
  <c r="H49" i="11"/>
  <c r="H38" i="11"/>
  <c r="H20" i="11"/>
  <c r="H21" i="11"/>
  <c r="H22" i="11"/>
  <c r="H23" i="11"/>
  <c r="H26" i="11"/>
  <c r="H29" i="11"/>
  <c r="H24" i="11"/>
  <c r="H30" i="11"/>
  <c r="H31" i="11"/>
  <c r="H32" i="11"/>
  <c r="H33" i="11"/>
  <c r="H34" i="11"/>
  <c r="H28" i="11"/>
  <c r="H36" i="11"/>
  <c r="H37" i="11"/>
  <c r="H18" i="11"/>
  <c r="H35" i="11"/>
  <c r="H19" i="11"/>
  <c r="H10" i="11"/>
  <c r="H12" i="11"/>
  <c r="H14" i="11"/>
  <c r="H15" i="11"/>
  <c r="H9" i="11"/>
  <c r="H16" i="11" l="1"/>
  <c r="H7" i="11" l="1"/>
  <c r="H6" i="11" s="1"/>
  <c r="H62" i="11" l="1"/>
  <c r="H5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<sst xmlns="http://schemas.openxmlformats.org/spreadsheetml/2006/main" count="110" uniqueCount="103">
  <si>
    <t>Támogatás megnevezése</t>
  </si>
  <si>
    <t>Működési célú támogatások</t>
  </si>
  <si>
    <t>Felhalmozási célú támogatások</t>
  </si>
  <si>
    <t>TÁMOGATÁSOK MINDÖSSZESEN:</t>
  </si>
  <si>
    <t>Nemzetiségi önkormányzatnak és költségvetési szervének egyéb működési támogatása</t>
  </si>
  <si>
    <t>Központi költségvetési szervnek egyéb működési célú támogatása</t>
  </si>
  <si>
    <t>Civil szervezetnek egyéb működési célú támogatási kiadásai</t>
  </si>
  <si>
    <t>Myrai Vallási Közhasznú Egyesület támogatása</t>
  </si>
  <si>
    <t>Lelki Egészségvédő Alapítvány drogprevenciós tevékenységének támogatása</t>
  </si>
  <si>
    <t>Magyar Vöröskereszt Budapest Fővárosi Szervezete támogatása</t>
  </si>
  <si>
    <t>Családok Átmeneti Otthona működtetése (Szociális és Rehabilitációs Alapítvány)</t>
  </si>
  <si>
    <t>Családok Átmeneti Otthona működtetése (Oltalom Karitatív Egyesület)</t>
  </si>
  <si>
    <t xml:space="preserve">Ügyeletes gyógyszertár támogatása </t>
  </si>
  <si>
    <t>Gézengúz Alapítvány támogatása</t>
  </si>
  <si>
    <t>Zuglói Polgárőr és Önkéntes Tűzoltó Egyesület támogatása</t>
  </si>
  <si>
    <t>Kerületi kitüntetések, díjak, adományozásával járó kifizetések</t>
  </si>
  <si>
    <t>Civil szervezetek támogatása</t>
  </si>
  <si>
    <t>Vakok- és Gyengénlátók Közép-Magyarországi Regionális Egyesülete támogatása</t>
  </si>
  <si>
    <t>Lakásért életjáradék program</t>
  </si>
  <si>
    <t>adatok eFt-ban</t>
  </si>
  <si>
    <t>Zuglói Sport és Rendezvényszervező Non-Profit Kft. működésének támogatása (közszolgáltatás)</t>
  </si>
  <si>
    <t>Zuglói Cserepes Kulturális Non-Profit Kft.  működésének támogatása (közszolgáltatás)</t>
  </si>
  <si>
    <t>Zuglói Városgazdálkodási és Közszolgáltatási Zrt. működésének támogatása (közszolgáltatás)</t>
  </si>
  <si>
    <t>K51204</t>
  </si>
  <si>
    <t>K51207</t>
  </si>
  <si>
    <t>K8604</t>
  </si>
  <si>
    <t>Szociális kölcsön</t>
  </si>
  <si>
    <t>Egyéni kérelmek alapján történő támogatások (alapítványok, egyházak, civil szervezetek, vállalkozások)</t>
  </si>
  <si>
    <t>Zuglóiak Egymásért Alapítvány támogatása</t>
  </si>
  <si>
    <t>I.</t>
  </si>
  <si>
    <t xml:space="preserve">Társasházak és szövetkezeti házak felújítási visszatérítendő támogatása </t>
  </si>
  <si>
    <t>Magyar Máltai Szeretetszolgálat ellátási szerződés (Családok Átmeneti Otthona)</t>
  </si>
  <si>
    <t>Budapest Rendőr-főkapitányság támogatása (térfigyelés)</t>
  </si>
  <si>
    <t xml:space="preserve">II. </t>
  </si>
  <si>
    <t>Egyéb vállalkozásnak egyéb működési célú támogatási kiadásai</t>
  </si>
  <si>
    <t>Nemzetiségi önkormányzatok támogatása</t>
  </si>
  <si>
    <t>O1042732</t>
  </si>
  <si>
    <t>K506</t>
  </si>
  <si>
    <t>O1701142</t>
  </si>
  <si>
    <t>O5362141</t>
  </si>
  <si>
    <t>O1042635</t>
  </si>
  <si>
    <t>O1072636</t>
  </si>
  <si>
    <t>O1042637</t>
  </si>
  <si>
    <t>O1042638</t>
  </si>
  <si>
    <t>O1042631</t>
  </si>
  <si>
    <t>O1042665</t>
  </si>
  <si>
    <t>Ö1042667</t>
  </si>
  <si>
    <t>O1042671</t>
  </si>
  <si>
    <t>Ö5361223</t>
  </si>
  <si>
    <t>O1701144</t>
  </si>
  <si>
    <t>Ö3361004</t>
  </si>
  <si>
    <t>O5361146</t>
  </si>
  <si>
    <t>O5361221</t>
  </si>
  <si>
    <t>Ö1042670</t>
  </si>
  <si>
    <t>O5361145</t>
  </si>
  <si>
    <t>Ö1692142</t>
  </si>
  <si>
    <t>O4360031</t>
  </si>
  <si>
    <t>O4360032</t>
  </si>
  <si>
    <t>O4360033</t>
  </si>
  <si>
    <t>Ö4360044</t>
  </si>
  <si>
    <t>O1072632</t>
  </si>
  <si>
    <t>Ö1072739</t>
  </si>
  <si>
    <t>Ö1042663</t>
  </si>
  <si>
    <t>K50804</t>
  </si>
  <si>
    <t>O1606173</t>
  </si>
  <si>
    <t>Családcentrum Alapítvány</t>
  </si>
  <si>
    <t>O1042686</t>
  </si>
  <si>
    <t>Háziorvosok költségcsökkentéséhez kapcsolódó támogatás</t>
  </si>
  <si>
    <t>Ifjúsági programok támogatása</t>
  </si>
  <si>
    <t>O1701140</t>
  </si>
  <si>
    <t>Háztartásoknak egyéb működési célú támogatási kiadásai</t>
  </si>
  <si>
    <t xml:space="preserve">   Önkormányzati többségi tulajdonú nem pénzügyi vállalkozásnak egyéb működési célú támogatási kiadásai</t>
  </si>
  <si>
    <t>Egyéb működési célú támogatások államháztartáson belülre</t>
  </si>
  <si>
    <t>Egyéb működési célú támogatások államháztartáson kívülre</t>
  </si>
  <si>
    <t>Működési célú visszatérítendő támogatások, kölcsönök nyújtása államháztartáson kívülre</t>
  </si>
  <si>
    <t>Egyéb felhalmozási célú támogatások államháztartáson belülre</t>
  </si>
  <si>
    <t>Felhalmozási célú visszatérítendő támogatások, kölcsönök nyújtása államháztartáson kívülre</t>
  </si>
  <si>
    <t>Egyéb felhalmozási célú támogatások államháztartáson kívülre</t>
  </si>
  <si>
    <t>Környezetvédelmi pályázat civil szervezetek részére</t>
  </si>
  <si>
    <t>Ételt az életért Alapítvány támogatása</t>
  </si>
  <si>
    <t>Háziorvosok praxiskezdési támogatása</t>
  </si>
  <si>
    <t>Görög Nemzetiség Önkormányzat táncház támogatása</t>
  </si>
  <si>
    <t>Zuglóiak Egymásért Alapítvány öszöndíj program támogatása</t>
  </si>
  <si>
    <t>Alapítványok, egyesületek, egyéb szervezetek  egyéb működési célú támogatási kiadásai</t>
  </si>
  <si>
    <t>Zuglói Közbiztonsági Non-Profit Kft működésének támogatása (közszolgáltatás)</t>
  </si>
  <si>
    <t>XIV. Kerületi Rendőrkapitányság működési támogatása (túlszolgálat)</t>
  </si>
  <si>
    <t>Nemzetiségi önkormányzatok egyéb működési támogatása</t>
  </si>
  <si>
    <t>Álmos Vezér Alapítvány, Gyere gyalog Sotyára támogatása</t>
  </si>
  <si>
    <t>Via et Vita Nagycsaládos Egyesület demensellenes program támogatása</t>
  </si>
  <si>
    <t xml:space="preserve"> 10. melléklet a .../2025. (…....) önkormányzati rendelethez</t>
  </si>
  <si>
    <t>Budapest Főváros XIV. Kerület Zugló Önkormányzata államháztartáson belülre és kívülre adott támogatásai 2025. évben</t>
  </si>
  <si>
    <t>Egyéb felhalmozási célú támogatások központi költségvetési szervek részére</t>
  </si>
  <si>
    <t>Felhalmozási célú visszatérítendő támogatás, kölcsön nyújtása háztartások részére</t>
  </si>
  <si>
    <t>2024. évi áthúzódó előirányzat</t>
  </si>
  <si>
    <t>Szolidaritási Alap támogatás</t>
  </si>
  <si>
    <t>Utcai szociális munka ellátásához kapcsolódó feladatok támogatása (Menhely Alapítvány)</t>
  </si>
  <si>
    <t>Fővárosi Szabó Ervin könyvtár támogatása</t>
  </si>
  <si>
    <t>Szolgálati lakások bevétele utalás központi költségvetési szerveknek</t>
  </si>
  <si>
    <t>K8401</t>
  </si>
  <si>
    <t>K8903</t>
  </si>
  <si>
    <t>Egyéb felhalmozási célú támogatások egyéb civil szervezetek részére</t>
  </si>
  <si>
    <t>2025. évi tervezett előirányzat</t>
  </si>
  <si>
    <t xml:space="preserve">2025. évi eredeti előirányzat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</si>
</sst>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  <numFmt numFmtId="167" formatCode="0_ ;\-0\ "/>
    <numFmt numFmtId="168" formatCode="#,##0_ ;\-#,##0\ "/>
  </numFmts>
  <fonts count="40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u val="singleAccounting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</borders>
  <cellStyleXfs count="4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4" applyNumberFormat="0" applyAlignment="0" applyProtection="0"/>
    <xf numFmtId="0" fontId="11" fillId="0" borderId="0" applyNumberFormat="0" applyFill="0" applyBorder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1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8" fillId="22" borderId="20" applyNumberFormat="0" applyFont="0" applyAlignment="0" applyProtection="0"/>
    <xf numFmtId="0" fontId="18" fillId="23" borderId="0" applyNumberFormat="0" applyBorder="0" applyAlignment="0" applyProtection="0"/>
    <xf numFmtId="0" fontId="19" fillId="24" borderId="21" applyNumberFormat="0" applyAlignment="0" applyProtection="0"/>
    <xf numFmtId="0" fontId="20" fillId="0" borderId="0" applyNumberFormat="0" applyFill="0" applyBorder="0" applyAlignment="0" applyProtection="0"/>
    <xf numFmtId="0" fontId="8" fillId="0" borderId="0"/>
    <xf numFmtId="0" fontId="21" fillId="0" borderId="2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14" applyNumberFormat="0" applyAlignment="0" applyProtection="0"/>
  </cellStyleXfs>
  <cellXfs count="123">
    <xf numFmtId="0" fontId="0" fillId="0" borderId="0" xfId="0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wrapText="1"/>
    </xf>
    <xf numFmtId="0" fontId="28" fillId="0" borderId="0" xfId="0" applyFont="1" applyBorder="1" applyAlignment="1">
      <alignment horizontal="left" indent="1"/>
    </xf>
    <xf numFmtId="0" fontId="29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0" fontId="25" fillId="0" borderId="0" xfId="0" applyFont="1" applyBorder="1"/>
    <xf numFmtId="0" fontId="25" fillId="0" borderId="1" xfId="0" applyFont="1" applyBorder="1"/>
    <xf numFmtId="0" fontId="30" fillId="0" borderId="2" xfId="0" applyFont="1" applyBorder="1" applyAlignment="1">
      <alignment wrapText="1"/>
    </xf>
    <xf numFmtId="0" fontId="30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164" fontId="1" fillId="0" borderId="0" xfId="37" applyNumberFormat="1" applyFont="1"/>
    <xf numFmtId="164" fontId="1" fillId="0" borderId="0" xfId="37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1" fillId="0" borderId="0" xfId="0" applyFont="1" applyBorder="1"/>
    <xf numFmtId="0" fontId="32" fillId="0" borderId="2" xfId="0" applyFont="1" applyBorder="1" applyAlignment="1">
      <alignment horizontal="left" indent="2"/>
    </xf>
    <xf numFmtId="0" fontId="32" fillId="0" borderId="1" xfId="0" applyFont="1" applyBorder="1" applyAlignment="1">
      <alignment horizontal="left" indent="2"/>
    </xf>
    <xf numFmtId="0" fontId="32" fillId="0" borderId="0" xfId="0" applyFont="1" applyBorder="1" applyAlignment="1">
      <alignment horizontal="left" indent="2"/>
    </xf>
    <xf numFmtId="0" fontId="27" fillId="0" borderId="2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" fillId="27" borderId="3" xfId="0" applyFont="1" applyFill="1" applyBorder="1" applyAlignment="1">
      <alignment horizontal="center" wrapText="1"/>
    </xf>
    <xf numFmtId="0" fontId="27" fillId="27" borderId="4" xfId="0" applyFont="1" applyFill="1" applyBorder="1" applyAlignment="1">
      <alignment wrapText="1"/>
    </xf>
    <xf numFmtId="0" fontId="33" fillId="27" borderId="4" xfId="0" applyFont="1" applyFill="1" applyBorder="1" applyAlignment="1">
      <alignment wrapText="1"/>
    </xf>
    <xf numFmtId="0" fontId="27" fillId="27" borderId="4" xfId="0" applyFont="1" applyFill="1" applyBorder="1" applyAlignment="1">
      <alignment horizontal="center" vertical="center" wrapText="1"/>
    </xf>
    <xf numFmtId="165" fontId="25" fillId="0" borderId="0" xfId="27" applyNumberFormat="1" applyFont="1"/>
    <xf numFmtId="164" fontId="2" fillId="27" borderId="5" xfId="37" applyNumberFormat="1" applyFont="1" applyFill="1" applyBorder="1" applyAlignment="1">
      <alignment horizontal="center" vertical="center" wrapText="1"/>
    </xf>
    <xf numFmtId="165" fontId="4" fillId="0" borderId="3" xfId="27" applyNumberFormat="1" applyFont="1" applyFill="1" applyBorder="1"/>
    <xf numFmtId="165" fontId="5" fillId="0" borderId="6" xfId="27" applyNumberFormat="1" applyFont="1" applyFill="1" applyBorder="1"/>
    <xf numFmtId="165" fontId="5" fillId="0" borderId="7" xfId="27" applyNumberFormat="1" applyFont="1" applyFill="1" applyBorder="1"/>
    <xf numFmtId="0" fontId="30" fillId="0" borderId="0" xfId="0" applyFont="1" applyBorder="1" applyAlignment="1">
      <alignment wrapText="1"/>
    </xf>
    <xf numFmtId="0" fontId="25" fillId="0" borderId="9" xfId="0" applyFont="1" applyBorder="1"/>
    <xf numFmtId="0" fontId="31" fillId="0" borderId="8" xfId="0" applyFont="1" applyBorder="1" applyAlignment="1">
      <alignment horizontal="left" indent="3"/>
    </xf>
    <xf numFmtId="0" fontId="31" fillId="0" borderId="8" xfId="0" applyFont="1" applyBorder="1" applyAlignment="1">
      <alignment horizontal="left" wrapText="1" indent="3"/>
    </xf>
    <xf numFmtId="0" fontId="34" fillId="0" borderId="8" xfId="0" applyFont="1" applyBorder="1" applyAlignment="1">
      <alignment horizontal="left" indent="2"/>
    </xf>
    <xf numFmtId="0" fontId="25" fillId="0" borderId="10" xfId="0" applyFont="1" applyBorder="1"/>
    <xf numFmtId="0" fontId="5" fillId="0" borderId="11" xfId="0" applyFont="1" applyBorder="1" applyAlignment="1">
      <alignment horizontal="left" indent="3"/>
    </xf>
    <xf numFmtId="0" fontId="30" fillId="0" borderId="0" xfId="0" applyFont="1" applyBorder="1" applyAlignment="1">
      <alignment horizontal="left"/>
    </xf>
    <xf numFmtId="164" fontId="2" fillId="0" borderId="0" xfId="37" applyNumberFormat="1" applyFont="1" applyAlignment="1">
      <alignment horizontal="right" vertical="center"/>
    </xf>
    <xf numFmtId="0" fontId="3" fillId="0" borderId="1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0" fillId="0" borderId="23" xfId="0" applyFont="1" applyBorder="1" applyAlignment="1">
      <alignment horizontal="left" indent="1"/>
    </xf>
    <xf numFmtId="0" fontId="35" fillId="0" borderId="13" xfId="0" applyFont="1" applyBorder="1" applyAlignment="1">
      <alignment horizontal="left" indent="1"/>
    </xf>
    <xf numFmtId="0" fontId="28" fillId="0" borderId="9" xfId="0" applyFont="1" applyBorder="1" applyAlignment="1">
      <alignment wrapText="1"/>
    </xf>
    <xf numFmtId="0" fontId="34" fillId="0" borderId="8" xfId="0" applyFont="1" applyBorder="1" applyAlignment="1">
      <alignment horizontal="left" indent="3"/>
    </xf>
    <xf numFmtId="0" fontId="30" fillId="0" borderId="9" xfId="0" applyFont="1" applyBorder="1" applyAlignment="1">
      <alignment horizontal="left" indent="1"/>
    </xf>
    <xf numFmtId="0" fontId="0" fillId="0" borderId="8" xfId="0" applyBorder="1" applyAlignment="1">
      <alignment horizontal="right" vertical="center"/>
    </xf>
    <xf numFmtId="0" fontId="32" fillId="0" borderId="0" xfId="0" applyFont="1" applyBorder="1" applyAlignment="1">
      <alignment horizontal="left" vertical="center" indent="2"/>
    </xf>
    <xf numFmtId="3" fontId="25" fillId="0" borderId="0" xfId="0" applyNumberFormat="1" applyFont="1"/>
    <xf numFmtId="3" fontId="27" fillId="0" borderId="0" xfId="0" applyNumberFormat="1" applyFont="1" applyAlignment="1">
      <alignment wrapText="1"/>
    </xf>
    <xf numFmtId="3" fontId="28" fillId="0" borderId="0" xfId="0" applyNumberFormat="1" applyFont="1" applyAlignment="1">
      <alignment wrapText="1"/>
    </xf>
    <xf numFmtId="3" fontId="30" fillId="0" borderId="0" xfId="0" applyNumberFormat="1" applyFont="1"/>
    <xf numFmtId="3" fontId="28" fillId="0" borderId="0" xfId="0" applyNumberFormat="1" applyFont="1"/>
    <xf numFmtId="3" fontId="27" fillId="0" borderId="0" xfId="0" applyNumberFormat="1" applyFont="1" applyAlignment="1">
      <alignment vertical="center"/>
    </xf>
    <xf numFmtId="0" fontId="3" fillId="28" borderId="7" xfId="0" applyFont="1" applyFill="1" applyBorder="1" applyAlignment="1">
      <alignment horizontal="center" vertical="center"/>
    </xf>
    <xf numFmtId="0" fontId="27" fillId="28" borderId="4" xfId="0" applyFont="1" applyFill="1" applyBorder="1" applyAlignment="1">
      <alignment vertical="center"/>
    </xf>
    <xf numFmtId="0" fontId="33" fillId="28" borderId="4" xfId="0" applyFont="1" applyFill="1" applyBorder="1" applyAlignment="1">
      <alignment vertical="center"/>
    </xf>
    <xf numFmtId="165" fontId="2" fillId="28" borderId="5" xfId="27" applyNumberFormat="1" applyFont="1" applyFill="1" applyBorder="1" applyAlignment="1">
      <alignment vertical="center"/>
    </xf>
    <xf numFmtId="0" fontId="25" fillId="0" borderId="0" xfId="0" applyFont="1"/>
    <xf numFmtId="166" fontId="6" fillId="0" borderId="0" xfId="1" applyNumberFormat="1" applyFont="1" applyFill="1" applyAlignment="1" applyProtection="1">
      <alignment horizontal="center" vertical="center"/>
    </xf>
    <xf numFmtId="0" fontId="25" fillId="0" borderId="0" xfId="0" applyFont="1"/>
    <xf numFmtId="0" fontId="25" fillId="0" borderId="0" xfId="0" applyFont="1"/>
    <xf numFmtId="0" fontId="25" fillId="0" borderId="0" xfId="0" applyFont="1"/>
    <xf numFmtId="0" fontId="25" fillId="0" borderId="0" xfId="0" applyFont="1"/>
    <xf numFmtId="0" fontId="25" fillId="0" borderId="0" xfId="0" applyFont="1" applyBorder="1"/>
    <xf numFmtId="0" fontId="32" fillId="0" borderId="0" xfId="0" applyFont="1" applyBorder="1" applyAlignment="1">
      <alignment horizontal="left" indent="2"/>
    </xf>
    <xf numFmtId="0" fontId="31" fillId="0" borderId="8" xfId="0" applyFont="1" applyBorder="1" applyAlignment="1">
      <alignment horizontal="left" wrapText="1" indent="3"/>
    </xf>
    <xf numFmtId="0" fontId="25" fillId="0" borderId="9" xfId="0" applyFont="1" applyBorder="1"/>
    <xf numFmtId="165" fontId="2" fillId="0" borderId="6" xfId="27" applyNumberFormat="1" applyFont="1" applyFill="1" applyBorder="1"/>
    <xf numFmtId="6" fontId="31" fillId="0" borderId="8" xfId="0" applyNumberFormat="1" applyFont="1" applyBorder="1" applyAlignment="1">
      <alignment horizontal="left" indent="3"/>
    </xf>
    <xf numFmtId="0" fontId="25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166" fontId="6" fillId="0" borderId="0" xfId="1" applyNumberFormat="1" applyFont="1" applyFill="1" applyAlignment="1">
      <alignment horizontal="left" vertical="center"/>
    </xf>
    <xf numFmtId="166" fontId="6" fillId="0" borderId="0" xfId="1" applyNumberFormat="1" applyFont="1" applyFill="1" applyAlignment="1" applyProtection="1">
      <alignment horizontal="left" vertical="center" wrapText="1"/>
    </xf>
    <xf numFmtId="166" fontId="6" fillId="0" borderId="0" xfId="1" applyNumberFormat="1" applyFont="1" applyFill="1" applyAlignment="1" applyProtection="1">
      <alignment horizontal="left" vertical="center"/>
    </xf>
    <xf numFmtId="0" fontId="6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/>
    </xf>
    <xf numFmtId="0" fontId="30" fillId="0" borderId="0" xfId="0" applyFont="1" applyAlignment="1">
      <alignment horizontal="left"/>
    </xf>
    <xf numFmtId="167" fontId="6" fillId="0" borderId="0" xfId="38" applyNumberFormat="1" applyFont="1" applyFill="1" applyAlignment="1">
      <alignment horizontal="left" vertical="center"/>
    </xf>
    <xf numFmtId="166" fontId="6" fillId="0" borderId="0" xfId="1" applyNumberFormat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 vertical="center"/>
    </xf>
    <xf numFmtId="49" fontId="6" fillId="0" borderId="0" xfId="1" applyNumberFormat="1" applyFont="1" applyFill="1" applyAlignment="1" applyProtection="1">
      <alignment horizontal="left" vertical="center" wrapText="1"/>
    </xf>
    <xf numFmtId="0" fontId="0" fillId="0" borderId="0" xfId="0" applyFont="1" applyBorder="1" applyAlignment="1"/>
    <xf numFmtId="0" fontId="0" fillId="0" borderId="8" xfId="0" applyFont="1" applyBorder="1" applyAlignment="1"/>
    <xf numFmtId="0" fontId="32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8" fillId="0" borderId="0" xfId="0" applyFont="1" applyBorder="1" applyAlignment="1">
      <alignment horizontal="left" indent="1"/>
    </xf>
    <xf numFmtId="0" fontId="38" fillId="0" borderId="0" xfId="0" applyFont="1" applyBorder="1" applyAlignment="1"/>
    <xf numFmtId="0" fontId="36" fillId="0" borderId="8" xfId="0" applyFont="1" applyBorder="1" applyAlignment="1">
      <alignment horizontal="left" vertical="center" indent="1"/>
    </xf>
    <xf numFmtId="0" fontId="39" fillId="0" borderId="0" xfId="0" applyFont="1" applyBorder="1" applyAlignment="1"/>
    <xf numFmtId="0" fontId="38" fillId="0" borderId="0" xfId="0" applyFont="1"/>
    <xf numFmtId="0" fontId="39" fillId="0" borderId="0" xfId="0" applyFont="1"/>
    <xf numFmtId="0" fontId="32" fillId="0" borderId="0" xfId="0" applyFont="1" applyAlignment="1">
      <alignment horizontal="left" indent="2"/>
    </xf>
    <xf numFmtId="0" fontId="30" fillId="0" borderId="0" xfId="0" applyFont="1" applyAlignment="1">
      <alignment wrapText="1"/>
    </xf>
    <xf numFmtId="0" fontId="30" fillId="0" borderId="2" xfId="0" applyFont="1" applyBorder="1" applyAlignment="1">
      <alignment horizontal="left" indent="1"/>
    </xf>
    <xf numFmtId="6" fontId="31" fillId="0" borderId="0" xfId="0" applyNumberFormat="1" applyFont="1" applyBorder="1" applyAlignment="1">
      <alignment horizontal="left" vertical="center" indent="3"/>
    </xf>
    <xf numFmtId="0" fontId="0" fillId="0" borderId="0" xfId="0" applyBorder="1" applyAlignment="1"/>
    <xf numFmtId="0" fontId="5" fillId="0" borderId="0" xfId="0" applyFont="1" applyBorder="1" applyAlignment="1">
      <alignment horizontal="left" vertical="center" wrapText="1" indent="3"/>
    </xf>
    <xf numFmtId="0" fontId="39" fillId="0" borderId="0" xfId="0" applyFont="1" applyBorder="1"/>
    <xf numFmtId="0" fontId="31" fillId="0" borderId="0" xfId="0" applyFont="1"/>
    <xf numFmtId="168" fontId="0" fillId="0" borderId="8" xfId="0" applyNumberFormat="1" applyFill="1" applyBorder="1" applyAlignment="1">
      <alignment horizontal="left"/>
    </xf>
    <xf numFmtId="168" fontId="0" fillId="0" borderId="8" xfId="0" applyNumberFormat="1" applyFill="1" applyBorder="1" applyAlignment="1">
      <alignment horizontal="right" vertical="center"/>
    </xf>
    <xf numFmtId="168" fontId="39" fillId="0" borderId="6" xfId="0" applyNumberFormat="1" applyFont="1" applyFill="1" applyBorder="1" applyAlignment="1"/>
    <xf numFmtId="168" fontId="0" fillId="0" borderId="6" xfId="0" applyNumberFormat="1" applyFill="1" applyBorder="1" applyAlignment="1"/>
    <xf numFmtId="168" fontId="31" fillId="0" borderId="6" xfId="0" applyNumberFormat="1" applyFont="1" applyFill="1" applyBorder="1" applyAlignment="1">
      <alignment horizontal="left" indent="3"/>
    </xf>
    <xf numFmtId="168" fontId="27" fillId="0" borderId="8" xfId="0" applyNumberFormat="1" applyFont="1" applyFill="1" applyBorder="1" applyAlignment="1">
      <alignment horizontal="center"/>
    </xf>
    <xf numFmtId="165" fontId="30" fillId="0" borderId="13" xfId="0" applyNumberFormat="1" applyFont="1" applyBorder="1" applyAlignment="1">
      <alignment horizontal="left" indent="1"/>
    </xf>
    <xf numFmtId="168" fontId="38" fillId="0" borderId="6" xfId="0" applyNumberFormat="1" applyFont="1" applyFill="1" applyBorder="1" applyAlignment="1">
      <alignment horizontal="center"/>
    </xf>
    <xf numFmtId="168" fontId="27" fillId="0" borderId="6" xfId="0" applyNumberFormat="1" applyFont="1" applyFill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/>
    </xf>
    <xf numFmtId="165" fontId="2" fillId="0" borderId="6" xfId="27" applyNumberFormat="1" applyFont="1" applyFill="1" applyBorder="1" applyAlignment="1">
      <alignment horizontal="center"/>
    </xf>
    <xf numFmtId="165" fontId="5" fillId="0" borderId="6" xfId="27" applyNumberFormat="1" applyFont="1" applyFill="1" applyBorder="1" applyAlignment="1">
      <alignment horizontal="center" vertical="center"/>
    </xf>
    <xf numFmtId="165" fontId="4" fillId="0" borderId="6" xfId="27" applyNumberFormat="1" applyFont="1" applyFill="1" applyBorder="1"/>
    <xf numFmtId="168" fontId="30" fillId="0" borderId="3" xfId="0" applyNumberFormat="1" applyFont="1" applyBorder="1" applyAlignment="1">
      <alignment horizontal="center"/>
    </xf>
    <xf numFmtId="165" fontId="27" fillId="28" borderId="4" xfId="0" applyNumberFormat="1" applyFont="1" applyFill="1" applyBorder="1" applyAlignment="1">
      <alignment vertical="center"/>
    </xf>
    <xf numFmtId="165" fontId="27" fillId="28" borderId="5" xfId="0" applyNumberFormat="1" applyFont="1" applyFill="1" applyBorder="1" applyAlignment="1">
      <alignment vertical="center"/>
    </xf>
    <xf numFmtId="0" fontId="37" fillId="0" borderId="0" xfId="0" applyFont="1" applyAlignment="1">
      <alignment horizontal="center" vertical="center" wrapText="1"/>
    </xf>
  </cellXfs>
  <cellStyles count="42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Normál 10" xfId="35" xr:uid="{00000000-0005-0000-0000-000023000000}"/>
    <cellStyle name="Összesen" xfId="36" builtinId="25" customBuiltin="1"/>
    <cellStyle name="Pénznem" xfId="37" builtinId="4"/>
    <cellStyle name="Pénznem 2" xfId="38" xr:uid="{00000000-0005-0000-0000-000026000000}"/>
    <cellStyle name="Rossz" xfId="39" builtinId="27" customBuiltin="1"/>
    <cellStyle name="Semleges" xfId="40" builtinId="28" customBuiltin="1"/>
    <cellStyle name="Számítás" xfId="41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2"/>
  <sheetViews>
    <sheetView tabSelected="1" view="pageBreakPreview" zoomScale="80" zoomScaleNormal="80" zoomScaleSheetLayoutView="80" workbookViewId="0">
      <selection activeCell="P34" sqref="P34"/>
    </sheetView>
  </sheetViews>
  <sheetFormatPr defaultColWidth="9.140625" defaultRowHeight="15" x14ac:dyDescent="0.25"/>
  <cols>
    <col min="1" max="1" width="4.5703125" style="15" customWidth="1"/>
    <col min="2" max="2" width="2" style="1" customWidth="1"/>
    <col min="3" max="3" width="2.5703125" style="1" customWidth="1"/>
    <col min="4" max="4" width="1.5703125" style="2" customWidth="1"/>
    <col min="5" max="5" width="126" style="1" bestFit="1" customWidth="1"/>
    <col min="6" max="6" width="20.7109375" style="67" customWidth="1"/>
    <col min="7" max="7" width="20.5703125" style="67" customWidth="1"/>
    <col min="8" max="8" width="20.85546875" style="13" customWidth="1"/>
    <col min="9" max="9" width="10.7109375" style="74" hidden="1" customWidth="1"/>
    <col min="10" max="10" width="10.7109375" style="1" hidden="1" customWidth="1"/>
    <col min="11" max="11" width="9.140625" style="52"/>
    <col min="12" max="16384" width="9.140625" style="1"/>
  </cols>
  <sheetData>
    <row r="1" spans="1:11" ht="30.75" customHeight="1" x14ac:dyDescent="0.25">
      <c r="H1" s="39" t="s">
        <v>89</v>
      </c>
    </row>
    <row r="2" spans="1:11" ht="1.5" customHeight="1" x14ac:dyDescent="0.25"/>
    <row r="3" spans="1:11" ht="57.75" customHeight="1" x14ac:dyDescent="0.25">
      <c r="A3" s="122" t="s">
        <v>90</v>
      </c>
      <c r="B3" s="122"/>
      <c r="C3" s="122"/>
      <c r="D3" s="122"/>
      <c r="E3" s="122"/>
      <c r="F3" s="122"/>
      <c r="G3" s="122"/>
      <c r="H3" s="122"/>
    </row>
    <row r="4" spans="1:11" ht="15.75" thickBot="1" x14ac:dyDescent="0.3">
      <c r="H4" s="14" t="s">
        <v>19</v>
      </c>
    </row>
    <row r="5" spans="1:11" s="3" customFormat="1" ht="76.5" customHeight="1" thickBot="1" x14ac:dyDescent="0.4">
      <c r="A5" s="22"/>
      <c r="B5" s="23"/>
      <c r="C5" s="23"/>
      <c r="D5" s="24"/>
      <c r="E5" s="25" t="s">
        <v>0</v>
      </c>
      <c r="F5" s="27" t="s">
        <v>101</v>
      </c>
      <c r="G5" s="25" t="s">
        <v>93</v>
      </c>
      <c r="H5" s="27" t="s">
        <v>102</v>
      </c>
      <c r="I5" s="75"/>
      <c r="K5" s="53"/>
    </row>
    <row r="6" spans="1:11" s="3" customFormat="1" ht="36" customHeight="1" x14ac:dyDescent="0.6">
      <c r="A6" s="40" t="s">
        <v>29</v>
      </c>
      <c r="B6" s="45" t="s">
        <v>1</v>
      </c>
      <c r="C6" s="20"/>
      <c r="D6" s="21"/>
      <c r="E6" s="46"/>
      <c r="F6" s="112">
        <f>F7+F16+F50</f>
        <v>3578470</v>
      </c>
      <c r="G6" s="112">
        <f>G7+G16+G50</f>
        <v>23125</v>
      </c>
      <c r="H6" s="28">
        <f>+H7+H16+H50</f>
        <v>3601595</v>
      </c>
      <c r="I6" s="75"/>
      <c r="K6" s="53"/>
    </row>
    <row r="7" spans="1:11" s="6" customFormat="1" ht="30.75" customHeight="1" x14ac:dyDescent="0.3">
      <c r="A7" s="41"/>
      <c r="B7" s="47"/>
      <c r="C7" s="92" t="s">
        <v>72</v>
      </c>
      <c r="D7" s="5"/>
      <c r="E7" s="94"/>
      <c r="F7" s="111">
        <f>SUM(F9:F15)</f>
        <v>122150</v>
      </c>
      <c r="G7" s="72">
        <f>SUM(G9:G15)</f>
        <v>17687</v>
      </c>
      <c r="H7" s="72">
        <f>SUM(H8:H15)</f>
        <v>139837</v>
      </c>
      <c r="I7" s="76"/>
      <c r="K7" s="54"/>
    </row>
    <row r="8" spans="1:11" ht="20.25" x14ac:dyDescent="0.3">
      <c r="A8" s="42"/>
      <c r="B8" s="32"/>
      <c r="C8" s="16"/>
      <c r="D8" s="19" t="s">
        <v>5</v>
      </c>
      <c r="E8" s="35"/>
      <c r="F8" s="29"/>
      <c r="G8" s="29"/>
      <c r="H8" s="29"/>
    </row>
    <row r="9" spans="1:11" ht="21" customHeight="1" x14ac:dyDescent="0.3">
      <c r="A9" s="42"/>
      <c r="B9" s="32"/>
      <c r="C9" s="16"/>
      <c r="D9" s="19"/>
      <c r="E9" s="33" t="s">
        <v>32</v>
      </c>
      <c r="F9" s="29">
        <v>53550</v>
      </c>
      <c r="G9" s="29">
        <v>8663</v>
      </c>
      <c r="H9" s="29">
        <f>F9+G9</f>
        <v>62213</v>
      </c>
      <c r="I9" s="77" t="s">
        <v>38</v>
      </c>
      <c r="J9" s="62" t="s">
        <v>37</v>
      </c>
    </row>
    <row r="10" spans="1:11" s="67" customFormat="1" ht="21" customHeight="1" x14ac:dyDescent="0.3">
      <c r="A10" s="42"/>
      <c r="B10" s="71"/>
      <c r="C10" s="16"/>
      <c r="D10" s="69"/>
      <c r="E10" s="73" t="s">
        <v>68</v>
      </c>
      <c r="F10" s="29"/>
      <c r="G10" s="29">
        <v>7913</v>
      </c>
      <c r="H10" s="29">
        <f t="shared" ref="H10:H15" si="0">F10+G10</f>
        <v>7913</v>
      </c>
      <c r="I10" s="78" t="s">
        <v>36</v>
      </c>
      <c r="J10" s="67" t="s">
        <v>37</v>
      </c>
      <c r="K10" s="52"/>
    </row>
    <row r="11" spans="1:11" s="67" customFormat="1" ht="21" customHeight="1" x14ac:dyDescent="0.3">
      <c r="A11" s="42"/>
      <c r="B11" s="71"/>
      <c r="C11" s="16"/>
      <c r="D11" s="69"/>
      <c r="E11" s="33" t="s">
        <v>94</v>
      </c>
      <c r="F11" s="29">
        <v>5000</v>
      </c>
      <c r="G11" s="29"/>
      <c r="H11" s="29">
        <f t="shared" si="0"/>
        <v>5000</v>
      </c>
      <c r="I11" s="78"/>
      <c r="K11" s="52"/>
    </row>
    <row r="12" spans="1:11" s="67" customFormat="1" ht="18.75" x14ac:dyDescent="0.3">
      <c r="A12" s="42"/>
      <c r="B12" s="71"/>
      <c r="C12" s="16"/>
      <c r="D12" s="69"/>
      <c r="E12" s="33" t="s">
        <v>85</v>
      </c>
      <c r="F12" s="29">
        <v>45000</v>
      </c>
      <c r="G12" s="29">
        <v>1111</v>
      </c>
      <c r="H12" s="29">
        <f t="shared" si="0"/>
        <v>46111</v>
      </c>
      <c r="I12" s="77" t="s">
        <v>69</v>
      </c>
      <c r="J12" s="67" t="s">
        <v>37</v>
      </c>
      <c r="K12" s="52"/>
    </row>
    <row r="13" spans="1:11" ht="21" customHeight="1" x14ac:dyDescent="0.3">
      <c r="A13" s="42"/>
      <c r="B13" s="32"/>
      <c r="C13" s="16"/>
      <c r="D13" s="19" t="s">
        <v>86</v>
      </c>
      <c r="E13" s="35"/>
      <c r="F13" s="29"/>
      <c r="G13" s="29"/>
      <c r="H13" s="29"/>
    </row>
    <row r="14" spans="1:11" s="67" customFormat="1" ht="18.75" x14ac:dyDescent="0.3">
      <c r="A14" s="42"/>
      <c r="B14" s="71"/>
      <c r="C14" s="16"/>
      <c r="D14" s="69"/>
      <c r="E14" s="33" t="s">
        <v>81</v>
      </c>
      <c r="F14" s="29">
        <v>1000</v>
      </c>
      <c r="G14" s="29"/>
      <c r="H14" s="29">
        <f t="shared" si="0"/>
        <v>1000</v>
      </c>
      <c r="I14" s="74"/>
      <c r="K14" s="52"/>
    </row>
    <row r="15" spans="1:11" ht="18.600000000000001" customHeight="1" x14ac:dyDescent="0.3">
      <c r="A15" s="42"/>
      <c r="B15" s="32"/>
      <c r="C15" s="16"/>
      <c r="D15" s="19"/>
      <c r="E15" s="33" t="s">
        <v>35</v>
      </c>
      <c r="F15" s="29">
        <v>17600</v>
      </c>
      <c r="G15" s="29"/>
      <c r="H15" s="29">
        <f t="shared" si="0"/>
        <v>17600</v>
      </c>
      <c r="I15" s="79" t="s">
        <v>39</v>
      </c>
      <c r="J15" s="64" t="s">
        <v>37</v>
      </c>
    </row>
    <row r="16" spans="1:11" ht="28.5" customHeight="1" x14ac:dyDescent="0.3">
      <c r="A16" s="42"/>
      <c r="B16" s="32"/>
      <c r="C16" s="92" t="s">
        <v>73</v>
      </c>
      <c r="D16" s="19"/>
      <c r="E16" s="48"/>
      <c r="F16" s="72">
        <f>SUM(F18:F49)</f>
        <v>3454320</v>
      </c>
      <c r="G16" s="72">
        <f>SUM(G18:G49)</f>
        <v>5438</v>
      </c>
      <c r="H16" s="72">
        <f>SUM(H17:H49)</f>
        <v>3459758</v>
      </c>
      <c r="J16" s="26"/>
    </row>
    <row r="17" spans="1:11" ht="20.25" x14ac:dyDescent="0.3">
      <c r="A17" s="42"/>
      <c r="B17" s="32"/>
      <c r="C17" s="4"/>
      <c r="D17" s="19" t="s">
        <v>83</v>
      </c>
      <c r="E17" s="35"/>
      <c r="F17" s="29"/>
      <c r="G17" s="29"/>
      <c r="H17" s="29"/>
    </row>
    <row r="18" spans="1:11" ht="18.75" x14ac:dyDescent="0.3">
      <c r="A18" s="42"/>
      <c r="B18" s="32"/>
      <c r="C18" s="7"/>
      <c r="D18" s="19" t="s">
        <v>5</v>
      </c>
      <c r="E18" s="33" t="s">
        <v>87</v>
      </c>
      <c r="F18" s="29">
        <v>1000</v>
      </c>
      <c r="G18" s="29"/>
      <c r="H18" s="29">
        <f t="shared" ref="H18:H38" si="1">F18+G18</f>
        <v>1000</v>
      </c>
      <c r="I18" s="77"/>
      <c r="J18" s="63"/>
    </row>
    <row r="19" spans="1:11" s="67" customFormat="1" ht="18.75" x14ac:dyDescent="0.3">
      <c r="A19" s="42"/>
      <c r="B19" s="71"/>
      <c r="C19" s="68"/>
      <c r="D19" s="69"/>
      <c r="E19" s="33" t="s">
        <v>16</v>
      </c>
      <c r="F19" s="29">
        <v>10000</v>
      </c>
      <c r="G19" s="29">
        <v>1188</v>
      </c>
      <c r="H19" s="29">
        <f t="shared" si="1"/>
        <v>11188</v>
      </c>
      <c r="I19" s="77" t="s">
        <v>51</v>
      </c>
      <c r="J19" s="63" t="s">
        <v>52</v>
      </c>
      <c r="K19" s="52"/>
    </row>
    <row r="20" spans="1:11" ht="18.75" x14ac:dyDescent="0.3">
      <c r="A20" s="42"/>
      <c r="B20" s="32"/>
      <c r="C20" s="7"/>
      <c r="D20" s="19"/>
      <c r="E20" s="73" t="s">
        <v>65</v>
      </c>
      <c r="F20" s="29">
        <v>1000</v>
      </c>
      <c r="G20" s="29"/>
      <c r="H20" s="29">
        <f t="shared" si="1"/>
        <v>1000</v>
      </c>
      <c r="I20" s="77" t="s">
        <v>66</v>
      </c>
    </row>
    <row r="21" spans="1:11" ht="18.75" x14ac:dyDescent="0.3">
      <c r="A21" s="42"/>
      <c r="B21" s="32"/>
      <c r="C21" s="7"/>
      <c r="D21" s="19"/>
      <c r="E21" s="33" t="s">
        <v>11</v>
      </c>
      <c r="F21" s="29">
        <v>50</v>
      </c>
      <c r="G21" s="29"/>
      <c r="H21" s="29">
        <f t="shared" si="1"/>
        <v>50</v>
      </c>
      <c r="I21" s="79" t="s">
        <v>47</v>
      </c>
    </row>
    <row r="22" spans="1:11" s="67" customFormat="1" ht="18.75" x14ac:dyDescent="0.3">
      <c r="A22" s="42"/>
      <c r="B22" s="71"/>
      <c r="C22" s="68"/>
      <c r="D22" s="69" t="s">
        <v>4</v>
      </c>
      <c r="E22" s="33" t="s">
        <v>10</v>
      </c>
      <c r="F22" s="29">
        <v>8500</v>
      </c>
      <c r="G22" s="29"/>
      <c r="H22" s="29">
        <f t="shared" si="1"/>
        <v>8500</v>
      </c>
      <c r="I22" s="79" t="s">
        <v>42</v>
      </c>
      <c r="K22" s="52"/>
    </row>
    <row r="23" spans="1:11" ht="18.75" x14ac:dyDescent="0.3">
      <c r="A23" s="42"/>
      <c r="B23" s="32"/>
      <c r="C23" s="7"/>
      <c r="D23" s="19"/>
      <c r="E23" s="70" t="s">
        <v>27</v>
      </c>
      <c r="F23" s="29">
        <v>6000</v>
      </c>
      <c r="G23" s="29">
        <v>1664</v>
      </c>
      <c r="H23" s="29">
        <f t="shared" si="1"/>
        <v>7664</v>
      </c>
      <c r="I23" s="77" t="s">
        <v>48</v>
      </c>
    </row>
    <row r="24" spans="1:11" ht="18.75" x14ac:dyDescent="0.3">
      <c r="A24" s="42"/>
      <c r="B24" s="32"/>
      <c r="C24" s="7"/>
      <c r="D24" s="19"/>
      <c r="E24" s="33" t="s">
        <v>79</v>
      </c>
      <c r="F24" s="29">
        <v>1500</v>
      </c>
      <c r="G24" s="29"/>
      <c r="H24" s="29">
        <f t="shared" si="1"/>
        <v>1500</v>
      </c>
      <c r="I24" s="77"/>
    </row>
    <row r="25" spans="1:11" s="67" customFormat="1" ht="18.75" x14ac:dyDescent="0.3">
      <c r="A25" s="42"/>
      <c r="B25" s="71"/>
      <c r="C25" s="68"/>
      <c r="D25" s="69"/>
      <c r="E25" s="73" t="s">
        <v>96</v>
      </c>
      <c r="F25" s="29">
        <v>2000</v>
      </c>
      <c r="G25" s="29"/>
      <c r="H25" s="29">
        <f t="shared" si="1"/>
        <v>2000</v>
      </c>
      <c r="I25" s="77"/>
      <c r="K25" s="52"/>
    </row>
    <row r="26" spans="1:11" ht="18.75" x14ac:dyDescent="0.3">
      <c r="A26" s="42"/>
      <c r="B26" s="32"/>
      <c r="C26" s="7"/>
      <c r="D26" s="19"/>
      <c r="E26" s="33" t="s">
        <v>13</v>
      </c>
      <c r="F26" s="29">
        <v>1080</v>
      </c>
      <c r="G26" s="29">
        <v>90</v>
      </c>
      <c r="H26" s="29">
        <f t="shared" si="1"/>
        <v>1170</v>
      </c>
      <c r="I26" s="78" t="s">
        <v>41</v>
      </c>
    </row>
    <row r="27" spans="1:11" ht="19.5" customHeight="1" x14ac:dyDescent="0.3">
      <c r="A27" s="42"/>
      <c r="B27" s="32"/>
      <c r="C27" s="7"/>
      <c r="D27" s="19" t="s">
        <v>6</v>
      </c>
      <c r="E27" s="33" t="s">
        <v>15</v>
      </c>
      <c r="F27" s="29">
        <v>3000</v>
      </c>
      <c r="G27" s="29"/>
      <c r="H27" s="29">
        <f t="shared" si="1"/>
        <v>3000</v>
      </c>
      <c r="I27" s="79" t="s">
        <v>50</v>
      </c>
    </row>
    <row r="28" spans="1:11" ht="18.75" x14ac:dyDescent="0.3">
      <c r="A28" s="42"/>
      <c r="B28" s="32"/>
      <c r="C28" s="7"/>
      <c r="D28" s="19"/>
      <c r="E28" s="33" t="s">
        <v>78</v>
      </c>
      <c r="F28" s="29">
        <v>10000</v>
      </c>
      <c r="G28" s="29">
        <v>696</v>
      </c>
      <c r="H28" s="29">
        <f t="shared" si="1"/>
        <v>10696</v>
      </c>
      <c r="I28" s="77"/>
    </row>
    <row r="29" spans="1:11" ht="18.75" x14ac:dyDescent="0.3">
      <c r="A29" s="42"/>
      <c r="B29" s="32"/>
      <c r="C29" s="7"/>
      <c r="D29" s="19"/>
      <c r="E29" s="33" t="s">
        <v>8</v>
      </c>
      <c r="F29" s="29">
        <v>2000</v>
      </c>
      <c r="G29" s="29"/>
      <c r="H29" s="29">
        <f t="shared" si="1"/>
        <v>2000</v>
      </c>
      <c r="I29" s="77" t="s">
        <v>46</v>
      </c>
    </row>
    <row r="30" spans="1:11" s="67" customFormat="1" ht="18.75" x14ac:dyDescent="0.3">
      <c r="A30" s="42"/>
      <c r="B30" s="71"/>
      <c r="C30" s="68"/>
      <c r="D30" s="69"/>
      <c r="E30" s="33" t="s">
        <v>31</v>
      </c>
      <c r="F30" s="29">
        <v>15000</v>
      </c>
      <c r="G30" s="29"/>
      <c r="H30" s="29">
        <f t="shared" si="1"/>
        <v>15000</v>
      </c>
      <c r="I30" s="79" t="s">
        <v>43</v>
      </c>
      <c r="K30" s="52"/>
    </row>
    <row r="31" spans="1:11" ht="18.75" x14ac:dyDescent="0.3">
      <c r="A31" s="42"/>
      <c r="B31" s="32"/>
      <c r="C31" s="7"/>
      <c r="D31" s="19"/>
      <c r="E31" s="33" t="s">
        <v>9</v>
      </c>
      <c r="F31" s="29">
        <v>5000</v>
      </c>
      <c r="G31" s="29"/>
      <c r="H31" s="29">
        <f t="shared" si="1"/>
        <v>5000</v>
      </c>
      <c r="I31" s="79" t="s">
        <v>40</v>
      </c>
      <c r="J31" s="67"/>
    </row>
    <row r="32" spans="1:11" ht="18.75" x14ac:dyDescent="0.3">
      <c r="A32" s="42"/>
      <c r="B32" s="32"/>
      <c r="C32" s="7"/>
      <c r="D32" s="19"/>
      <c r="E32" s="33" t="s">
        <v>7</v>
      </c>
      <c r="F32" s="29">
        <v>8000</v>
      </c>
      <c r="G32" s="29"/>
      <c r="H32" s="29">
        <f t="shared" si="1"/>
        <v>8000</v>
      </c>
      <c r="I32" s="79" t="s">
        <v>44</v>
      </c>
      <c r="J32" s="67"/>
    </row>
    <row r="33" spans="1:11" s="67" customFormat="1" ht="18.75" x14ac:dyDescent="0.3">
      <c r="A33" s="42"/>
      <c r="B33" s="71"/>
      <c r="C33" s="68"/>
      <c r="D33" s="69"/>
      <c r="E33" s="70" t="s">
        <v>95</v>
      </c>
      <c r="F33" s="29"/>
      <c r="G33" s="29">
        <v>800</v>
      </c>
      <c r="H33" s="29">
        <f t="shared" si="1"/>
        <v>800</v>
      </c>
      <c r="I33" s="80" t="s">
        <v>45</v>
      </c>
      <c r="K33" s="52"/>
    </row>
    <row r="34" spans="1:11" ht="18.75" x14ac:dyDescent="0.3">
      <c r="A34" s="42"/>
      <c r="B34" s="32"/>
      <c r="C34" s="7"/>
      <c r="D34" s="19"/>
      <c r="E34" s="33" t="s">
        <v>17</v>
      </c>
      <c r="F34" s="29">
        <v>6000</v>
      </c>
      <c r="G34" s="29"/>
      <c r="H34" s="29">
        <f t="shared" si="1"/>
        <v>6000</v>
      </c>
      <c r="I34" s="77" t="s">
        <v>53</v>
      </c>
    </row>
    <row r="35" spans="1:11" s="67" customFormat="1" ht="18.75" x14ac:dyDescent="0.3">
      <c r="A35" s="42"/>
      <c r="B35" s="71"/>
      <c r="C35" s="68"/>
      <c r="D35" s="69"/>
      <c r="E35" s="33" t="s">
        <v>88</v>
      </c>
      <c r="F35" s="29">
        <v>1000</v>
      </c>
      <c r="G35" s="29">
        <v>1000</v>
      </c>
      <c r="H35" s="29">
        <f t="shared" si="1"/>
        <v>2000</v>
      </c>
      <c r="I35" s="77"/>
      <c r="K35" s="52"/>
    </row>
    <row r="36" spans="1:11" s="67" customFormat="1" ht="18.75" x14ac:dyDescent="0.3">
      <c r="A36" s="42"/>
      <c r="B36" s="71"/>
      <c r="C36" s="68"/>
      <c r="D36" s="69"/>
      <c r="E36" s="33" t="s">
        <v>14</v>
      </c>
      <c r="F36" s="29">
        <v>12000</v>
      </c>
      <c r="G36" s="29"/>
      <c r="H36" s="29">
        <f t="shared" si="1"/>
        <v>12000</v>
      </c>
      <c r="I36" s="77" t="s">
        <v>49</v>
      </c>
      <c r="K36" s="52"/>
    </row>
    <row r="37" spans="1:11" s="67" customFormat="1" ht="18.75" x14ac:dyDescent="0.3">
      <c r="A37" s="42"/>
      <c r="B37" s="71"/>
      <c r="C37" s="68"/>
      <c r="D37" s="69"/>
      <c r="E37" s="33" t="s">
        <v>82</v>
      </c>
      <c r="F37" s="29">
        <v>20000</v>
      </c>
      <c r="G37" s="29"/>
      <c r="H37" s="29">
        <f t="shared" si="1"/>
        <v>20000</v>
      </c>
      <c r="I37" s="77"/>
      <c r="K37" s="52"/>
    </row>
    <row r="38" spans="1:11" ht="18.75" x14ac:dyDescent="0.3">
      <c r="A38" s="42"/>
      <c r="B38" s="71"/>
      <c r="C38" s="68"/>
      <c r="D38" s="69" t="s">
        <v>4</v>
      </c>
      <c r="E38" s="70" t="s">
        <v>28</v>
      </c>
      <c r="F38" s="29">
        <v>7000</v>
      </c>
      <c r="G38" s="29"/>
      <c r="H38" s="29">
        <f t="shared" si="1"/>
        <v>7000</v>
      </c>
      <c r="I38" s="77" t="s">
        <v>54</v>
      </c>
    </row>
    <row r="39" spans="1:11" ht="20.25" x14ac:dyDescent="0.3">
      <c r="A39" s="42"/>
      <c r="B39" s="32"/>
      <c r="C39" s="7"/>
      <c r="D39" s="19" t="s">
        <v>70</v>
      </c>
      <c r="E39" s="35"/>
      <c r="F39" s="29"/>
      <c r="G39" s="29"/>
      <c r="H39" s="29"/>
    </row>
    <row r="40" spans="1:11" ht="18.75" x14ac:dyDescent="0.3">
      <c r="A40" s="42"/>
      <c r="B40" s="32"/>
      <c r="C40" s="7"/>
      <c r="D40" s="19"/>
      <c r="E40" s="33" t="s">
        <v>18</v>
      </c>
      <c r="F40" s="29">
        <v>7000</v>
      </c>
      <c r="G40" s="29"/>
      <c r="H40" s="29">
        <f t="shared" ref="H40:H49" si="2">F40+G40</f>
        <v>7000</v>
      </c>
      <c r="I40" s="79" t="s">
        <v>55</v>
      </c>
      <c r="J40" s="65" t="s">
        <v>23</v>
      </c>
    </row>
    <row r="41" spans="1:11" ht="18.75" customHeight="1" x14ac:dyDescent="0.3">
      <c r="A41" s="42"/>
      <c r="B41" s="32"/>
      <c r="C41" s="7"/>
      <c r="D41" s="90" t="s">
        <v>71</v>
      </c>
      <c r="E41" s="91"/>
      <c r="F41" s="106"/>
      <c r="G41" s="29"/>
      <c r="H41" s="29"/>
    </row>
    <row r="42" spans="1:11" ht="18.75" x14ac:dyDescent="0.3">
      <c r="A42" s="42"/>
      <c r="B42" s="32"/>
      <c r="C42" s="7"/>
      <c r="D42" s="19" t="s">
        <v>6</v>
      </c>
      <c r="E42" s="70" t="s">
        <v>21</v>
      </c>
      <c r="F42" s="29">
        <v>379811</v>
      </c>
      <c r="G42" s="29"/>
      <c r="H42" s="29">
        <f>F42+G42</f>
        <v>379811</v>
      </c>
      <c r="I42" s="77" t="s">
        <v>58</v>
      </c>
      <c r="J42" s="65"/>
    </row>
    <row r="43" spans="1:11" ht="18.75" x14ac:dyDescent="0.3">
      <c r="A43" s="42"/>
      <c r="B43" s="32"/>
      <c r="C43" s="7"/>
      <c r="D43" s="19"/>
      <c r="E43" s="33" t="s">
        <v>84</v>
      </c>
      <c r="F43" s="29">
        <v>854438</v>
      </c>
      <c r="G43" s="29"/>
      <c r="H43" s="29">
        <f>F43+G43</f>
        <v>854438</v>
      </c>
      <c r="I43" s="77" t="s">
        <v>56</v>
      </c>
      <c r="J43" s="1" t="s">
        <v>24</v>
      </c>
    </row>
    <row r="44" spans="1:11" ht="18.75" x14ac:dyDescent="0.3">
      <c r="A44" s="42"/>
      <c r="B44" s="32"/>
      <c r="C44" s="7"/>
      <c r="D44" s="19"/>
      <c r="E44" s="34" t="s">
        <v>20</v>
      </c>
      <c r="F44" s="29">
        <v>364049</v>
      </c>
      <c r="G44" s="29"/>
      <c r="H44" s="29">
        <f>F44+G44</f>
        <v>364049</v>
      </c>
      <c r="I44" s="77" t="s">
        <v>57</v>
      </c>
    </row>
    <row r="45" spans="1:11" ht="18.75" x14ac:dyDescent="0.3">
      <c r="A45" s="42"/>
      <c r="B45" s="32"/>
      <c r="C45" s="7"/>
      <c r="D45" s="51"/>
      <c r="E45" s="34" t="s">
        <v>22</v>
      </c>
      <c r="F45" s="29">
        <v>1709332</v>
      </c>
      <c r="G45" s="29"/>
      <c r="H45" s="29">
        <f>F45+G45</f>
        <v>1709332</v>
      </c>
      <c r="I45" s="81" t="s">
        <v>59</v>
      </c>
    </row>
    <row r="46" spans="1:11" s="10" customFormat="1" ht="18.75" x14ac:dyDescent="0.3">
      <c r="A46" s="42"/>
      <c r="B46" s="49"/>
      <c r="C46" s="38"/>
      <c r="D46" s="51" t="s">
        <v>34</v>
      </c>
      <c r="E46" s="50"/>
      <c r="F46" s="107"/>
      <c r="G46" s="29"/>
      <c r="H46" s="29"/>
      <c r="I46" s="82"/>
      <c r="K46" s="55"/>
    </row>
    <row r="47" spans="1:11" s="67" customFormat="1" ht="18.75" x14ac:dyDescent="0.3">
      <c r="A47" s="42"/>
      <c r="B47" s="71"/>
      <c r="C47" s="68"/>
      <c r="D47" s="69"/>
      <c r="E47" s="73" t="s">
        <v>67</v>
      </c>
      <c r="F47" s="29">
        <v>10560</v>
      </c>
      <c r="G47" s="29"/>
      <c r="H47" s="29">
        <f t="shared" si="2"/>
        <v>10560</v>
      </c>
      <c r="I47" s="87" t="s">
        <v>61</v>
      </c>
      <c r="K47" s="52"/>
    </row>
    <row r="48" spans="1:11" s="67" customFormat="1" ht="18.75" x14ac:dyDescent="0.3">
      <c r="A48" s="42"/>
      <c r="B48" s="71"/>
      <c r="C48" s="68"/>
      <c r="D48" s="69"/>
      <c r="E48" s="73" t="s">
        <v>80</v>
      </c>
      <c r="F48" s="29">
        <v>3000</v>
      </c>
      <c r="G48" s="29"/>
      <c r="H48" s="29">
        <f t="shared" si="2"/>
        <v>3000</v>
      </c>
      <c r="I48" s="87"/>
      <c r="K48" s="52"/>
    </row>
    <row r="49" spans="1:11" ht="18.75" x14ac:dyDescent="0.3">
      <c r="A49" s="42"/>
      <c r="B49" s="32"/>
      <c r="C49" s="7"/>
      <c r="D49" s="19"/>
      <c r="E49" s="33" t="s">
        <v>12</v>
      </c>
      <c r="F49" s="29">
        <v>6000</v>
      </c>
      <c r="G49" s="29"/>
      <c r="H49" s="29">
        <f t="shared" si="2"/>
        <v>6000</v>
      </c>
      <c r="I49" s="78" t="s">
        <v>60</v>
      </c>
    </row>
    <row r="50" spans="1:11" ht="29.25" customHeight="1" x14ac:dyDescent="0.3">
      <c r="A50" s="42"/>
      <c r="B50" s="32"/>
      <c r="C50" s="93" t="s">
        <v>74</v>
      </c>
      <c r="D50" s="88"/>
      <c r="E50" s="89"/>
      <c r="F50" s="72">
        <f>SUM(F51)</f>
        <v>2000</v>
      </c>
      <c r="G50" s="29"/>
      <c r="H50" s="72">
        <f>H51</f>
        <v>2000</v>
      </c>
    </row>
    <row r="51" spans="1:11" ht="19.5" thickBot="1" x14ac:dyDescent="0.35">
      <c r="A51" s="43"/>
      <c r="B51" s="36"/>
      <c r="C51" s="8"/>
      <c r="D51" s="18"/>
      <c r="E51" s="37" t="s">
        <v>26</v>
      </c>
      <c r="F51" s="29">
        <v>2000</v>
      </c>
      <c r="G51" s="30"/>
      <c r="H51" s="29">
        <f>F51+G51</f>
        <v>2000</v>
      </c>
      <c r="I51" s="83" t="s">
        <v>62</v>
      </c>
      <c r="J51" s="66" t="s">
        <v>63</v>
      </c>
    </row>
    <row r="52" spans="1:11" s="10" customFormat="1" ht="37.5" customHeight="1" x14ac:dyDescent="0.6">
      <c r="A52" s="44" t="s">
        <v>33</v>
      </c>
      <c r="B52" s="45" t="s">
        <v>2</v>
      </c>
      <c r="C52" s="9"/>
      <c r="D52" s="17"/>
      <c r="E52" s="100"/>
      <c r="F52" s="119">
        <f>F53+F56+F59</f>
        <v>100400</v>
      </c>
      <c r="G52" s="118">
        <f>G53+G56</f>
        <v>97486</v>
      </c>
      <c r="H52" s="28">
        <f>H53+H56+H59</f>
        <v>197886</v>
      </c>
      <c r="I52" s="82"/>
      <c r="K52" s="55"/>
    </row>
    <row r="53" spans="1:11" s="10" customFormat="1" ht="26.25" customHeight="1" x14ac:dyDescent="0.3">
      <c r="A53" s="42"/>
      <c r="B53" s="49"/>
      <c r="C53" s="93" t="s">
        <v>77</v>
      </c>
      <c r="D53" s="95"/>
      <c r="E53" s="95"/>
      <c r="F53" s="114">
        <f>SUM(F54:F55)</f>
        <v>0</v>
      </c>
      <c r="G53" s="116">
        <f>SUM(G55)</f>
        <v>8000</v>
      </c>
      <c r="H53" s="72">
        <f>SUM(H55:H55)</f>
        <v>8000</v>
      </c>
      <c r="I53" s="82"/>
      <c r="K53" s="55"/>
    </row>
    <row r="54" spans="1:11" s="10" customFormat="1" ht="18.75" x14ac:dyDescent="0.3">
      <c r="A54" s="42"/>
      <c r="B54" s="49"/>
      <c r="C54" s="93"/>
      <c r="D54" s="69" t="s">
        <v>100</v>
      </c>
      <c r="E54" s="95"/>
      <c r="F54" s="108"/>
      <c r="G54" s="29"/>
      <c r="H54" s="29"/>
      <c r="I54" s="82"/>
      <c r="K54" s="55"/>
    </row>
    <row r="55" spans="1:11" s="10" customFormat="1" ht="18.75" x14ac:dyDescent="0.3">
      <c r="A55" s="42"/>
      <c r="B55" s="49"/>
      <c r="C55" s="93"/>
      <c r="D55" s="69"/>
      <c r="E55" s="101" t="s">
        <v>14</v>
      </c>
      <c r="F55" s="29"/>
      <c r="G55" s="29">
        <v>8000</v>
      </c>
      <c r="H55" s="29">
        <f>F55+G55</f>
        <v>8000</v>
      </c>
      <c r="I55" s="82"/>
      <c r="J55" s="105" t="s">
        <v>99</v>
      </c>
      <c r="K55" s="55"/>
    </row>
    <row r="56" spans="1:11" s="10" customFormat="1" ht="26.25" customHeight="1" x14ac:dyDescent="0.3">
      <c r="A56" s="42"/>
      <c r="B56" s="49"/>
      <c r="C56" s="93" t="s">
        <v>76</v>
      </c>
      <c r="D56" s="95"/>
      <c r="E56" s="95"/>
      <c r="F56" s="114">
        <f>SUM(F58)</f>
        <v>100000</v>
      </c>
      <c r="G56" s="72">
        <f>SUM(G58)</f>
        <v>89486</v>
      </c>
      <c r="H56" s="72">
        <f>SUM(H57:H58)</f>
        <v>189486</v>
      </c>
      <c r="I56" s="82"/>
      <c r="K56" s="55"/>
    </row>
    <row r="57" spans="1:11" s="10" customFormat="1" ht="18.75" x14ac:dyDescent="0.3">
      <c r="A57" s="42"/>
      <c r="B57" s="49"/>
      <c r="C57" s="38"/>
      <c r="D57" s="69" t="s">
        <v>92</v>
      </c>
      <c r="E57" s="102"/>
      <c r="F57" s="109"/>
      <c r="G57" s="29"/>
      <c r="H57" s="72"/>
      <c r="I57" s="82"/>
      <c r="K57" s="55"/>
    </row>
    <row r="58" spans="1:11" s="10" customFormat="1" ht="18.75" x14ac:dyDescent="0.3">
      <c r="A58" s="42"/>
      <c r="B58" s="49"/>
      <c r="C58" s="31"/>
      <c r="D58" s="19"/>
      <c r="E58" s="103" t="s">
        <v>30</v>
      </c>
      <c r="F58" s="115">
        <v>100000</v>
      </c>
      <c r="G58" s="29">
        <v>89486</v>
      </c>
      <c r="H58" s="29">
        <f>F58+G58</f>
        <v>189486</v>
      </c>
      <c r="I58" s="84" t="s">
        <v>64</v>
      </c>
      <c r="J58" s="84" t="s">
        <v>25</v>
      </c>
      <c r="K58" s="55"/>
    </row>
    <row r="59" spans="1:11" s="11" customFormat="1" ht="23.25" customHeight="1" x14ac:dyDescent="0.3">
      <c r="A59" s="42"/>
      <c r="B59" s="49"/>
      <c r="C59" s="96" t="s">
        <v>75</v>
      </c>
      <c r="D59" s="97"/>
      <c r="E59" s="104"/>
      <c r="F59" s="113">
        <f>SUM(F61)</f>
        <v>400</v>
      </c>
      <c r="G59" s="29"/>
      <c r="H59" s="72">
        <f>SUM(H61:H61)</f>
        <v>400</v>
      </c>
      <c r="I59" s="85"/>
      <c r="K59" s="56"/>
    </row>
    <row r="60" spans="1:11" ht="18.75" x14ac:dyDescent="0.3">
      <c r="A60" s="42"/>
      <c r="B60" s="49"/>
      <c r="C60" s="96"/>
      <c r="D60" s="98" t="s">
        <v>91</v>
      </c>
      <c r="E60" s="98"/>
      <c r="F60" s="110"/>
      <c r="G60" s="29"/>
      <c r="H60" s="29"/>
    </row>
    <row r="61" spans="1:11" ht="19.5" thickBot="1" x14ac:dyDescent="0.35">
      <c r="A61" s="42"/>
      <c r="B61" s="49"/>
      <c r="C61" s="99"/>
      <c r="D61" s="98"/>
      <c r="E61" s="101" t="s">
        <v>97</v>
      </c>
      <c r="F61" s="117">
        <v>400</v>
      </c>
      <c r="G61" s="29"/>
      <c r="H61" s="29">
        <f>F61+G61</f>
        <v>400</v>
      </c>
      <c r="I61" s="81"/>
      <c r="J61" s="67" t="s">
        <v>98</v>
      </c>
    </row>
    <row r="62" spans="1:11" s="12" customFormat="1" ht="46.5" customHeight="1" thickBot="1" x14ac:dyDescent="0.3">
      <c r="A62" s="58"/>
      <c r="B62" s="59" t="s">
        <v>3</v>
      </c>
      <c r="C62" s="59"/>
      <c r="D62" s="60"/>
      <c r="E62" s="59"/>
      <c r="F62" s="121">
        <f>F52+F6</f>
        <v>3678870</v>
      </c>
      <c r="G62" s="120">
        <f>G52+G6</f>
        <v>120611</v>
      </c>
      <c r="H62" s="61">
        <f>+H6+H52</f>
        <v>3799481</v>
      </c>
      <c r="I62" s="86"/>
      <c r="K62" s="57"/>
    </row>
  </sheetData>
  <sortState ref="E42:J45">
    <sortCondition ref="E42"/>
  </sortState>
  <mergeCells count="1">
    <mergeCell ref="A3:H3"/>
  </mergeCells>
  <printOptions horizontalCentered="1"/>
  <pageMargins left="0.55118110236220474" right="0.43307086614173229" top="0.47244094488188981" bottom="0.43307086614173229" header="0.27559055118110237" footer="0.15748031496062992"/>
  <pageSetup paperSize="9" scale="46" firstPageNumber="37" fitToHeight="0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BB27FB-5196-47C7-9DB7-88B1E7B333B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2025-02-13T08:04:06Z</cp:lastPrinted>
  <dcterms:created xsi:type="dcterms:W3CDTF">2011-01-19T13:10:16Z</dcterms:created>
  <dcterms:modified xsi:type="dcterms:W3CDTF">2025-02-13T08:04:09Z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