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KÉSZ táblák\"/>
    </mc:Choice>
  </mc:AlternateContent>
  <xr:revisionPtr revIDLastSave="0" documentId="13_ncr:1_{E11D40D9-F53D-42BE-8E4E-A59C7DB2F735}" xr6:coauthVersionLast="36" xr6:coauthVersionMax="47" xr10:uidLastSave="{00000000-0000-0000-0000-000000000000}"/>
  <bookViews>
    <workbookView xWindow="0" yWindow="0" windowWidth="28800" windowHeight="11925" tabRatio="566" activeTab="1" xr2:uid="{00000000-000D-0000-FFFF-FFFF00000000}"/>
  </bookViews>
  <sheets>
    <sheet name="KIADÁSOK_BEVÉTELEK kerület össz" sheetId="15" r:id="rId1"/>
    <sheet name="KIADÁSOK_BEVÉTELEK intézményenk" sheetId="13" r:id="rId2"/>
    <sheet name="Munka1" sheetId="14" r:id="rId3"/>
  </sheets>
  <definedNames>
    <definedName name="_xlnm.Print_Titles" localSheetId="1">'KIADÁSOK_BEVÉTELEK intézményenk'!$A:$C</definedName>
    <definedName name="_xlnm.Print_Titles" localSheetId="0">'KIADÁSOK_BEVÉTELEK kerület össz'!$A:$C</definedName>
    <definedName name="_xlnm.Print_Area" localSheetId="1">'KIADÁSOK_BEVÉTELEK intézményenk'!$L$1:$AF$73,'KIADÁSOK_BEVÉTELEK intézményenk'!$AN$1:$BV$73,'KIADÁSOK_BEVÉTELEK intézményenk'!$IP$1:$IV$73</definedName>
    <definedName name="_xlnm.Print_Area" localSheetId="0">'KIADÁSOK_BEVÉTELEK kerület össz'!$A$1:$L$94</definedName>
  </definedNames>
  <calcPr calcId="191029"/>
</workbook>
</file>

<file path=xl/calcChain.xml><?xml version="1.0" encoding="utf-8"?>
<calcChain xmlns="http://schemas.openxmlformats.org/spreadsheetml/2006/main">
  <c r="G73" i="13" l="1"/>
  <c r="F73" i="13"/>
  <c r="E73" i="13"/>
  <c r="F72" i="13"/>
  <c r="G72" i="13"/>
  <c r="E72" i="13"/>
  <c r="G42" i="13"/>
  <c r="G41" i="13"/>
  <c r="F42" i="13"/>
  <c r="F41" i="13"/>
  <c r="E42" i="13"/>
  <c r="E41" i="13"/>
  <c r="N73" i="13" l="1"/>
  <c r="N72" i="13"/>
  <c r="M72" i="13"/>
  <c r="L72" i="13"/>
  <c r="L73" i="13"/>
  <c r="O73" i="13"/>
  <c r="E40" i="13" l="1"/>
  <c r="E19" i="13"/>
  <c r="E12" i="13"/>
  <c r="H40" i="13" l="1"/>
  <c r="H71" i="13"/>
  <c r="G71" i="13"/>
  <c r="IT27" i="13"/>
  <c r="BT15" i="13"/>
  <c r="H72" i="13"/>
  <c r="AR14" i="13"/>
  <c r="BF13" i="13"/>
  <c r="BF14" i="13"/>
  <c r="BF22" i="13"/>
  <c r="AR31" i="13"/>
  <c r="AE29" i="13" l="1"/>
  <c r="AA11" i="13"/>
  <c r="AB11" i="13"/>
  <c r="AE11" i="13"/>
  <c r="G12" i="13"/>
  <c r="G13" i="13"/>
  <c r="G14" i="13"/>
  <c r="G15" i="13"/>
  <c r="G17" i="13"/>
  <c r="G18" i="13"/>
  <c r="F12" i="13"/>
  <c r="F13" i="13"/>
  <c r="F14" i="13"/>
  <c r="F15" i="13"/>
  <c r="F17" i="13"/>
  <c r="F18" i="13"/>
  <c r="AD50" i="13"/>
  <c r="AD51" i="13"/>
  <c r="AD52" i="13"/>
  <c r="AD53" i="13"/>
  <c r="AD54" i="13"/>
  <c r="AD55" i="13"/>
  <c r="AC52" i="13"/>
  <c r="P49" i="13" l="1"/>
  <c r="N48" i="13"/>
  <c r="G40" i="13" l="1"/>
  <c r="R72" i="13" l="1"/>
  <c r="Q72" i="13"/>
  <c r="O72" i="13"/>
  <c r="IT58" i="13"/>
  <c r="BF58" i="13" l="1"/>
  <c r="AR58" i="13"/>
  <c r="F71" i="13"/>
  <c r="E71" i="13"/>
  <c r="F40" i="13"/>
  <c r="P38" i="13" l="1"/>
  <c r="AD38" i="13"/>
  <c r="AD125" i="13" s="1"/>
  <c r="IT28" i="13"/>
  <c r="BE77" i="13"/>
  <c r="BE75" i="13" s="1"/>
  <c r="Q48" i="13"/>
  <c r="Q56" i="13" s="1"/>
  <c r="F70" i="13"/>
  <c r="G70" i="13"/>
  <c r="F79" i="13"/>
  <c r="AD31" i="13"/>
  <c r="AD118" i="13" s="1"/>
  <c r="AD22" i="13"/>
  <c r="AD28" i="13"/>
  <c r="AD115" i="13" s="1"/>
  <c r="P39" i="13"/>
  <c r="P126" i="13" s="1"/>
  <c r="P37" i="13"/>
  <c r="P124" i="13" s="1"/>
  <c r="P36" i="13"/>
  <c r="P123" i="13" s="1"/>
  <c r="P35" i="13"/>
  <c r="F44" i="13"/>
  <c r="E57" i="15" s="1"/>
  <c r="F45" i="13"/>
  <c r="F58" i="15" s="1"/>
  <c r="F46" i="13"/>
  <c r="E59" i="15" s="1"/>
  <c r="F47" i="13"/>
  <c r="E60" i="15" s="1"/>
  <c r="G44" i="13"/>
  <c r="G57" i="15" s="1"/>
  <c r="G45" i="13"/>
  <c r="G58" i="15" s="1"/>
  <c r="G46" i="13"/>
  <c r="G59" i="15" s="1"/>
  <c r="G47" i="13"/>
  <c r="G60" i="15" s="1"/>
  <c r="H44" i="13"/>
  <c r="H131" i="13" s="1"/>
  <c r="J44" i="13"/>
  <c r="K57" i="15" s="1"/>
  <c r="K44" i="13"/>
  <c r="L57" i="15" s="1"/>
  <c r="H45" i="13"/>
  <c r="H58" i="15" s="1"/>
  <c r="J45" i="13"/>
  <c r="K58" i="15" s="1"/>
  <c r="K45" i="13"/>
  <c r="L58" i="15" s="1"/>
  <c r="H46" i="13"/>
  <c r="H133" i="13" s="1"/>
  <c r="J46" i="13"/>
  <c r="K59" i="15" s="1"/>
  <c r="K46" i="13"/>
  <c r="L59" i="15" s="1"/>
  <c r="J47" i="13"/>
  <c r="K60" i="15" s="1"/>
  <c r="K47" i="13"/>
  <c r="L60" i="15" s="1"/>
  <c r="E70" i="13"/>
  <c r="D83" i="15" s="1"/>
  <c r="E69" i="13"/>
  <c r="D82" i="15" s="1"/>
  <c r="E68" i="13"/>
  <c r="D81" i="15" s="1"/>
  <c r="E67" i="13"/>
  <c r="D80" i="15" s="1"/>
  <c r="E63" i="13"/>
  <c r="D76" i="15" s="1"/>
  <c r="E62" i="13"/>
  <c r="D75" i="15" s="1"/>
  <c r="E61" i="13"/>
  <c r="E60" i="13"/>
  <c r="D73" i="15" s="1"/>
  <c r="E58" i="13"/>
  <c r="D71" i="15" s="1"/>
  <c r="E57" i="13"/>
  <c r="D70" i="15" s="1"/>
  <c r="E55" i="13"/>
  <c r="D68" i="15" s="1"/>
  <c r="E54" i="13"/>
  <c r="D67" i="15" s="1"/>
  <c r="E53" i="13"/>
  <c r="D66" i="15" s="1"/>
  <c r="E52" i="13"/>
  <c r="D65" i="15" s="1"/>
  <c r="E51" i="13"/>
  <c r="E50" i="13"/>
  <c r="D63" i="15" s="1"/>
  <c r="E49" i="13"/>
  <c r="D62" i="15" s="1"/>
  <c r="E45" i="13"/>
  <c r="D58" i="15" s="1"/>
  <c r="E46" i="13"/>
  <c r="D59" i="15" s="1"/>
  <c r="E47" i="13"/>
  <c r="D60" i="15" s="1"/>
  <c r="E44" i="13"/>
  <c r="D57" i="15" s="1"/>
  <c r="E28" i="13"/>
  <c r="D28" i="15" s="1"/>
  <c r="D19" i="15"/>
  <c r="E39" i="13"/>
  <c r="D39" i="15" s="1"/>
  <c r="E38" i="13"/>
  <c r="D38" i="15" s="1"/>
  <c r="E37" i="13"/>
  <c r="D37" i="15" s="1"/>
  <c r="E36" i="13"/>
  <c r="D36" i="15" s="1"/>
  <c r="E35" i="13"/>
  <c r="E31" i="13"/>
  <c r="D31" i="15" s="1"/>
  <c r="E30" i="13"/>
  <c r="D30" i="15" s="1"/>
  <c r="D29" i="15" s="1"/>
  <c r="E27" i="13"/>
  <c r="E26" i="13"/>
  <c r="E25" i="13"/>
  <c r="D25" i="15" s="1"/>
  <c r="E22" i="13"/>
  <c r="D22" i="15" s="1"/>
  <c r="E21" i="13"/>
  <c r="D21" i="15" s="1"/>
  <c r="E18" i="13"/>
  <c r="D18" i="15" s="1"/>
  <c r="E17" i="13"/>
  <c r="D17" i="15" s="1"/>
  <c r="E15" i="13"/>
  <c r="D15" i="15" s="1"/>
  <c r="E14" i="13"/>
  <c r="E13" i="13"/>
  <c r="D13" i="15" s="1"/>
  <c r="D12" i="15"/>
  <c r="AI77" i="13"/>
  <c r="AI75" i="13" s="1"/>
  <c r="CD11" i="13"/>
  <c r="CE11" i="13"/>
  <c r="CF11" i="13"/>
  <c r="CI11" i="13"/>
  <c r="CJ11" i="13"/>
  <c r="CK11" i="13"/>
  <c r="CL11" i="13"/>
  <c r="CM11" i="13"/>
  <c r="CP11" i="13"/>
  <c r="CQ11" i="13"/>
  <c r="CR11" i="13"/>
  <c r="CS11" i="13"/>
  <c r="CT11" i="13"/>
  <c r="CW11" i="13"/>
  <c r="CX11" i="13"/>
  <c r="CY11" i="13"/>
  <c r="CZ11" i="13"/>
  <c r="DA11" i="13"/>
  <c r="DD11" i="13"/>
  <c r="DE11" i="13"/>
  <c r="DF11" i="13"/>
  <c r="DG11" i="13"/>
  <c r="DH11" i="13"/>
  <c r="DK11" i="13"/>
  <c r="DL11" i="13"/>
  <c r="DM11" i="13"/>
  <c r="DN11" i="13"/>
  <c r="DO11" i="13"/>
  <c r="DR11" i="13"/>
  <c r="DS11" i="13"/>
  <c r="DT11" i="13"/>
  <c r="DU11" i="13"/>
  <c r="DV11" i="13"/>
  <c r="DY11" i="13"/>
  <c r="DZ11" i="13"/>
  <c r="EA11" i="13"/>
  <c r="EB11" i="13"/>
  <c r="EC11" i="13"/>
  <c r="EF11" i="13"/>
  <c r="EG11" i="13"/>
  <c r="EH11" i="13"/>
  <c r="EI11" i="13"/>
  <c r="EJ11" i="13"/>
  <c r="EM11" i="13"/>
  <c r="EN11" i="13"/>
  <c r="EO11" i="13"/>
  <c r="EP11" i="13"/>
  <c r="EQ11" i="13"/>
  <c r="ET11" i="13"/>
  <c r="EU11" i="13"/>
  <c r="EV11" i="13"/>
  <c r="EW11" i="13"/>
  <c r="EX11" i="13"/>
  <c r="FA11" i="13"/>
  <c r="FB11" i="13"/>
  <c r="FC11" i="13"/>
  <c r="FD11" i="13"/>
  <c r="FE11" i="13"/>
  <c r="FH11" i="13"/>
  <c r="FI11" i="13"/>
  <c r="FJ11" i="13"/>
  <c r="FK11" i="13"/>
  <c r="FL11" i="13"/>
  <c r="FO11" i="13"/>
  <c r="FP11" i="13"/>
  <c r="FQ11" i="13"/>
  <c r="FR11" i="13"/>
  <c r="FS11" i="13"/>
  <c r="FV11" i="13"/>
  <c r="FW11" i="13"/>
  <c r="FX11" i="13"/>
  <c r="FY11" i="13"/>
  <c r="FZ11" i="13"/>
  <c r="GC11" i="13"/>
  <c r="GD11" i="13"/>
  <c r="GE11" i="13"/>
  <c r="GF11" i="13"/>
  <c r="GG11" i="13"/>
  <c r="GJ11" i="13"/>
  <c r="GK11" i="13"/>
  <c r="GL11" i="13"/>
  <c r="GM11" i="13"/>
  <c r="GN11" i="13"/>
  <c r="GQ11" i="13"/>
  <c r="GR11" i="13"/>
  <c r="GS11" i="13"/>
  <c r="GT11" i="13"/>
  <c r="GU11" i="13"/>
  <c r="GX11" i="13"/>
  <c r="GY11" i="13"/>
  <c r="GZ11" i="13"/>
  <c r="HA11" i="13"/>
  <c r="HB11" i="13"/>
  <c r="HE11" i="13"/>
  <c r="HF11" i="13"/>
  <c r="HG11" i="13"/>
  <c r="HH11" i="13"/>
  <c r="HI11" i="13"/>
  <c r="HL11" i="13"/>
  <c r="HM11" i="13"/>
  <c r="HN11" i="13"/>
  <c r="HO11" i="13"/>
  <c r="HP11" i="13"/>
  <c r="HS11" i="13"/>
  <c r="HT11" i="13"/>
  <c r="HU11" i="13"/>
  <c r="HV11" i="13"/>
  <c r="HW11" i="13"/>
  <c r="HZ11" i="13"/>
  <c r="IA11" i="13"/>
  <c r="IB11" i="13"/>
  <c r="IC11" i="13"/>
  <c r="ID11" i="13"/>
  <c r="IG11" i="13"/>
  <c r="IH11" i="13"/>
  <c r="II11" i="13"/>
  <c r="IJ11" i="13"/>
  <c r="IK11" i="13"/>
  <c r="IN11" i="13"/>
  <c r="IO11" i="13"/>
  <c r="BW12" i="13"/>
  <c r="BX12" i="13"/>
  <c r="BY12" i="13"/>
  <c r="CB12" i="13"/>
  <c r="CC12" i="13"/>
  <c r="CG12" i="13"/>
  <c r="CH12" i="13" s="1"/>
  <c r="CH99" i="13" s="1"/>
  <c r="CN12" i="13"/>
  <c r="CU12" i="13"/>
  <c r="DB12" i="13"/>
  <c r="DC12" i="13" s="1"/>
  <c r="DI12" i="13"/>
  <c r="DP12" i="13"/>
  <c r="DQ12" i="13" s="1"/>
  <c r="DW12" i="13"/>
  <c r="DX12" i="13" s="1"/>
  <c r="DX99" i="13" s="1"/>
  <c r="ED12" i="13"/>
  <c r="EE12" i="13" s="1"/>
  <c r="EK12" i="13"/>
  <c r="ER12" i="13"/>
  <c r="EY12" i="13"/>
  <c r="FF12" i="13"/>
  <c r="FG12" i="13" s="1"/>
  <c r="FM12" i="13"/>
  <c r="FM99" i="13" s="1"/>
  <c r="FT12" i="13"/>
  <c r="FU12" i="13" s="1"/>
  <c r="GA12" i="13"/>
  <c r="GB12" i="13" s="1"/>
  <c r="GB99" i="13" s="1"/>
  <c r="GH12" i="13"/>
  <c r="GI12" i="13" s="1"/>
  <c r="GO12" i="13"/>
  <c r="GV12" i="13"/>
  <c r="HC12" i="13"/>
  <c r="HJ12" i="13"/>
  <c r="HQ12" i="13"/>
  <c r="HX12" i="13"/>
  <c r="HY12" i="13" s="1"/>
  <c r="IE12" i="13"/>
  <c r="IF12" i="13" s="1"/>
  <c r="IF99" i="13" s="1"/>
  <c r="IL12" i="13"/>
  <c r="IM12" i="13" s="1"/>
  <c r="BW13" i="13"/>
  <c r="BX13" i="13"/>
  <c r="BY13" i="13"/>
  <c r="BZ13" i="13"/>
  <c r="CA13" i="13"/>
  <c r="CB13" i="13"/>
  <c r="CC13" i="13"/>
  <c r="BW14" i="13"/>
  <c r="BX14" i="13"/>
  <c r="BY14" i="13"/>
  <c r="BZ14" i="13"/>
  <c r="BZ101" i="13" s="1"/>
  <c r="CA14" i="13"/>
  <c r="CB14" i="13"/>
  <c r="CC14" i="13"/>
  <c r="BW15" i="13"/>
  <c r="BX15" i="13"/>
  <c r="BY15" i="13"/>
  <c r="CB15" i="13"/>
  <c r="CC15" i="13"/>
  <c r="CG15" i="13"/>
  <c r="CN15" i="13"/>
  <c r="CO15" i="13" s="1"/>
  <c r="CO102" i="13" s="1"/>
  <c r="CU15" i="13"/>
  <c r="CV15" i="13" s="1"/>
  <c r="DB15" i="13"/>
  <c r="DI15" i="13"/>
  <c r="DJ15" i="13" s="1"/>
  <c r="DP15" i="13"/>
  <c r="DW15" i="13"/>
  <c r="ED15" i="13"/>
  <c r="EK15" i="13"/>
  <c r="EL15" i="13" s="1"/>
  <c r="ER15" i="13"/>
  <c r="ES15" i="13" s="1"/>
  <c r="ES102" i="13" s="1"/>
  <c r="EY15" i="13"/>
  <c r="EZ15" i="13" s="1"/>
  <c r="FF15" i="13"/>
  <c r="FM15" i="13"/>
  <c r="FN15" i="13" s="1"/>
  <c r="FT15" i="13"/>
  <c r="GA15" i="13"/>
  <c r="GH15" i="13"/>
  <c r="GO15" i="13"/>
  <c r="GP15" i="13" s="1"/>
  <c r="GV15" i="13"/>
  <c r="GW15" i="13" s="1"/>
  <c r="GW102" i="13" s="1"/>
  <c r="HC15" i="13"/>
  <c r="HD15" i="13" s="1"/>
  <c r="HK15" i="13"/>
  <c r="HK102" i="13" s="1"/>
  <c r="HQ15" i="13"/>
  <c r="HR15" i="13" s="1"/>
  <c r="HX15" i="13"/>
  <c r="IE15" i="13"/>
  <c r="IL15" i="13"/>
  <c r="CD16" i="13"/>
  <c r="CE16" i="13"/>
  <c r="CF16" i="13"/>
  <c r="CI16" i="13"/>
  <c r="CJ16" i="13"/>
  <c r="CK16" i="13"/>
  <c r="CL16" i="13"/>
  <c r="CM16" i="13"/>
  <c r="CP16" i="13"/>
  <c r="CQ16" i="13"/>
  <c r="CR16" i="13"/>
  <c r="CS16" i="13"/>
  <c r="CT16" i="13"/>
  <c r="CW16" i="13"/>
  <c r="CX16" i="13"/>
  <c r="CY16" i="13"/>
  <c r="CZ16" i="13"/>
  <c r="DA16" i="13"/>
  <c r="DD16" i="13"/>
  <c r="DE16" i="13"/>
  <c r="DF16" i="13"/>
  <c r="DG16" i="13"/>
  <c r="DH16" i="13"/>
  <c r="DK16" i="13"/>
  <c r="DL16" i="13"/>
  <c r="DM16" i="13"/>
  <c r="DN16" i="13"/>
  <c r="DO16" i="13"/>
  <c r="DR16" i="13"/>
  <c r="DS16" i="13"/>
  <c r="DT16" i="13"/>
  <c r="DU16" i="13"/>
  <c r="DV16" i="13"/>
  <c r="DY16" i="13"/>
  <c r="DZ16" i="13"/>
  <c r="EA16" i="13"/>
  <c r="EB16" i="13"/>
  <c r="EC16" i="13"/>
  <c r="EF16" i="13"/>
  <c r="EG16" i="13"/>
  <c r="EH16" i="13"/>
  <c r="EI16" i="13"/>
  <c r="EJ16" i="13"/>
  <c r="EM16" i="13"/>
  <c r="EN16" i="13"/>
  <c r="EO16" i="13"/>
  <c r="EP16" i="13"/>
  <c r="EQ16" i="13"/>
  <c r="ET16" i="13"/>
  <c r="EU16" i="13"/>
  <c r="EV16" i="13"/>
  <c r="EW16" i="13"/>
  <c r="EX16" i="13"/>
  <c r="FA16" i="13"/>
  <c r="FB16" i="13"/>
  <c r="FC16" i="13"/>
  <c r="FD16" i="13"/>
  <c r="FE16" i="13"/>
  <c r="FH16" i="13"/>
  <c r="FI16" i="13"/>
  <c r="FJ16" i="13"/>
  <c r="FK16" i="13"/>
  <c r="FL16" i="13"/>
  <c r="FO16" i="13"/>
  <c r="FP16" i="13"/>
  <c r="FQ16" i="13"/>
  <c r="FR16" i="13"/>
  <c r="FS16" i="13"/>
  <c r="FV16" i="13"/>
  <c r="FW16" i="13"/>
  <c r="FX16" i="13"/>
  <c r="FY16" i="13"/>
  <c r="FZ16" i="13"/>
  <c r="GC16" i="13"/>
  <c r="GD16" i="13"/>
  <c r="GE16" i="13"/>
  <c r="GF16" i="13"/>
  <c r="GG16" i="13"/>
  <c r="GJ16" i="13"/>
  <c r="GK16" i="13"/>
  <c r="GL16" i="13"/>
  <c r="GM16" i="13"/>
  <c r="GN16" i="13"/>
  <c r="GQ16" i="13"/>
  <c r="GR16" i="13"/>
  <c r="GS16" i="13"/>
  <c r="GT16" i="13"/>
  <c r="GU16" i="13"/>
  <c r="GX16" i="13"/>
  <c r="GY16" i="13"/>
  <c r="GZ16" i="13"/>
  <c r="HA16" i="13"/>
  <c r="HB16" i="13"/>
  <c r="HE16" i="13"/>
  <c r="HF16" i="13"/>
  <c r="HG16" i="13"/>
  <c r="HH16" i="13"/>
  <c r="HI16" i="13"/>
  <c r="HL16" i="13"/>
  <c r="HM16" i="13"/>
  <c r="HN16" i="13"/>
  <c r="HO16" i="13"/>
  <c r="HP16" i="13"/>
  <c r="HS16" i="13"/>
  <c r="HT16" i="13"/>
  <c r="HU16" i="13"/>
  <c r="HV16" i="13"/>
  <c r="HW16" i="13"/>
  <c r="HZ16" i="13"/>
  <c r="IA16" i="13"/>
  <c r="IB16" i="13"/>
  <c r="IC16" i="13"/>
  <c r="ID16" i="13"/>
  <c r="IG16" i="13"/>
  <c r="IH16" i="13"/>
  <c r="II16" i="13"/>
  <c r="IJ16" i="13"/>
  <c r="IK16" i="13"/>
  <c r="IN16" i="13"/>
  <c r="IO16" i="13"/>
  <c r="BW17" i="13"/>
  <c r="BX17" i="13"/>
  <c r="BY17" i="13"/>
  <c r="CB17" i="13"/>
  <c r="CC17" i="13"/>
  <c r="CG17" i="13"/>
  <c r="CH17" i="13" s="1"/>
  <c r="CN17" i="13"/>
  <c r="CU17" i="13"/>
  <c r="DB17" i="13"/>
  <c r="DC17" i="13" s="1"/>
  <c r="DI17" i="13"/>
  <c r="DJ17" i="13" s="1"/>
  <c r="DP17" i="13"/>
  <c r="DQ17" i="13" s="1"/>
  <c r="DW17" i="13"/>
  <c r="DX17" i="13" s="1"/>
  <c r="ED17" i="13"/>
  <c r="EE17" i="13" s="1"/>
  <c r="EK17" i="13"/>
  <c r="EL17" i="13" s="1"/>
  <c r="ER17" i="13"/>
  <c r="EY17" i="13"/>
  <c r="FF17" i="13"/>
  <c r="FG17" i="13" s="1"/>
  <c r="FM17" i="13"/>
  <c r="FN17" i="13" s="1"/>
  <c r="FT17" i="13"/>
  <c r="FU17" i="13" s="1"/>
  <c r="GA17" i="13"/>
  <c r="GB17" i="13" s="1"/>
  <c r="GB104" i="13" s="1"/>
  <c r="GH17" i="13"/>
  <c r="GI17" i="13" s="1"/>
  <c r="GO17" i="13"/>
  <c r="GP17" i="13" s="1"/>
  <c r="GV17" i="13"/>
  <c r="GV104" i="13" s="1"/>
  <c r="HC17" i="13"/>
  <c r="HJ17" i="13"/>
  <c r="HK17" i="13" s="1"/>
  <c r="HQ17" i="13"/>
  <c r="HR17" i="13" s="1"/>
  <c r="HX17" i="13"/>
  <c r="HY17" i="13" s="1"/>
  <c r="IE17" i="13"/>
  <c r="IF17" i="13" s="1"/>
  <c r="IL17" i="13"/>
  <c r="IM17" i="13" s="1"/>
  <c r="BW18" i="13"/>
  <c r="BX18" i="13"/>
  <c r="BX16" i="13" s="1"/>
  <c r="BY18" i="13"/>
  <c r="BY16" i="13" s="1"/>
  <c r="CB18" i="13"/>
  <c r="CC18" i="13"/>
  <c r="CG18" i="13"/>
  <c r="CH18" i="13" s="1"/>
  <c r="CN18" i="13"/>
  <c r="CO18" i="13" s="1"/>
  <c r="CO105" i="13" s="1"/>
  <c r="CU18" i="13"/>
  <c r="CV18" i="13" s="1"/>
  <c r="DB18" i="13"/>
  <c r="DC18" i="13" s="1"/>
  <c r="DI18" i="13"/>
  <c r="DP18" i="13"/>
  <c r="DW18" i="13"/>
  <c r="DX18" i="13" s="1"/>
  <c r="ED18" i="13"/>
  <c r="EE18" i="13" s="1"/>
  <c r="EK18" i="13"/>
  <c r="EL18" i="13" s="1"/>
  <c r="ER18" i="13"/>
  <c r="ES18" i="13" s="1"/>
  <c r="ES105" i="13" s="1"/>
  <c r="EY18" i="13"/>
  <c r="EZ18" i="13" s="1"/>
  <c r="FF18" i="13"/>
  <c r="FG18" i="13" s="1"/>
  <c r="FM18" i="13"/>
  <c r="FT18" i="13"/>
  <c r="GA18" i="13"/>
  <c r="GB18" i="13" s="1"/>
  <c r="GH18" i="13"/>
  <c r="GI18" i="13" s="1"/>
  <c r="GO18" i="13"/>
  <c r="GP18" i="13" s="1"/>
  <c r="GV18" i="13"/>
  <c r="GW18" i="13" s="1"/>
  <c r="GW105" i="13" s="1"/>
  <c r="HC18" i="13"/>
  <c r="HD18" i="13" s="1"/>
  <c r="HJ18" i="13"/>
  <c r="HK18" i="13" s="1"/>
  <c r="HQ18" i="13"/>
  <c r="HX18" i="13"/>
  <c r="IE18" i="13"/>
  <c r="IF18" i="13" s="1"/>
  <c r="IL18" i="13"/>
  <c r="IM18" i="13" s="1"/>
  <c r="BW19" i="13"/>
  <c r="BX19" i="13"/>
  <c r="BY19" i="13"/>
  <c r="BZ19" i="13"/>
  <c r="CB19" i="13"/>
  <c r="CC19" i="13"/>
  <c r="CH19" i="13"/>
  <c r="CO19" i="13"/>
  <c r="CV19" i="13"/>
  <c r="CV106" i="13" s="1"/>
  <c r="DC19" i="13"/>
  <c r="DC106" i="13" s="1"/>
  <c r="DD106" i="13" s="1"/>
  <c r="DJ19" i="13"/>
  <c r="DJ106" i="13" s="1"/>
  <c r="DQ19" i="13"/>
  <c r="DX19" i="13"/>
  <c r="DX106" i="13" s="1"/>
  <c r="EE19" i="13"/>
  <c r="EE106" i="13" s="1"/>
  <c r="EL19" i="13"/>
  <c r="EL106" i="13" s="1"/>
  <c r="ES19" i="13"/>
  <c r="EZ19" i="13"/>
  <c r="FG19" i="13"/>
  <c r="FG106" i="13" s="1"/>
  <c r="FH106" i="13" s="1"/>
  <c r="FN19" i="13"/>
  <c r="FN106" i="13" s="1"/>
  <c r="FU19" i="13"/>
  <c r="GB19" i="13"/>
  <c r="GB106" i="13" s="1"/>
  <c r="GI19" i="13"/>
  <c r="GI106" i="13" s="1"/>
  <c r="GP19" i="13"/>
  <c r="GP106" i="13" s="1"/>
  <c r="GW19" i="13"/>
  <c r="HD19" i="13"/>
  <c r="HK19" i="13"/>
  <c r="HK106" i="13" s="1"/>
  <c r="HL106" i="13" s="1"/>
  <c r="HR19" i="13"/>
  <c r="HY19" i="13"/>
  <c r="IF19" i="13"/>
  <c r="IF106" i="13" s="1"/>
  <c r="IM19" i="13"/>
  <c r="IM106" i="13" s="1"/>
  <c r="CD20" i="13"/>
  <c r="CE20" i="13"/>
  <c r="CF20" i="13"/>
  <c r="CI20" i="13"/>
  <c r="CJ20" i="13"/>
  <c r="CK20" i="13"/>
  <c r="CL20" i="13"/>
  <c r="CM20" i="13"/>
  <c r="CP20" i="13"/>
  <c r="CQ20" i="13"/>
  <c r="CR20" i="13"/>
  <c r="CS20" i="13"/>
  <c r="CT20" i="13"/>
  <c r="CW20" i="13"/>
  <c r="CX20" i="13"/>
  <c r="CY20" i="13"/>
  <c r="CZ20" i="13"/>
  <c r="DA20" i="13"/>
  <c r="DD20" i="13"/>
  <c r="DE20" i="13"/>
  <c r="DF20" i="13"/>
  <c r="DG20" i="13"/>
  <c r="DH20" i="13"/>
  <c r="DK20" i="13"/>
  <c r="DL20" i="13"/>
  <c r="DM20" i="13"/>
  <c r="DN20" i="13"/>
  <c r="DO20" i="13"/>
  <c r="DR20" i="13"/>
  <c r="DS20" i="13"/>
  <c r="DT20" i="13"/>
  <c r="DU20" i="13"/>
  <c r="DV20" i="13"/>
  <c r="DY20" i="13"/>
  <c r="DZ20" i="13"/>
  <c r="EA20" i="13"/>
  <c r="EB20" i="13"/>
  <c r="EC20" i="13"/>
  <c r="EF20" i="13"/>
  <c r="EG20" i="13"/>
  <c r="EH20" i="13"/>
  <c r="EI20" i="13"/>
  <c r="EJ20" i="13"/>
  <c r="EM20" i="13"/>
  <c r="EN20" i="13"/>
  <c r="EO20" i="13"/>
  <c r="EP20" i="13"/>
  <c r="EQ20" i="13"/>
  <c r="ET20" i="13"/>
  <c r="EU20" i="13"/>
  <c r="EV20" i="13"/>
  <c r="EW20" i="13"/>
  <c r="EX20" i="13"/>
  <c r="FA20" i="13"/>
  <c r="FB20" i="13"/>
  <c r="FC20" i="13"/>
  <c r="FD20" i="13"/>
  <c r="FE20" i="13"/>
  <c r="FH20" i="13"/>
  <c r="FI20" i="13"/>
  <c r="FJ20" i="13"/>
  <c r="FK20" i="13"/>
  <c r="FL20" i="13"/>
  <c r="FO20" i="13"/>
  <c r="FP20" i="13"/>
  <c r="FQ20" i="13"/>
  <c r="FR20" i="13"/>
  <c r="FS20" i="13"/>
  <c r="FV20" i="13"/>
  <c r="FW20" i="13"/>
  <c r="FX20" i="13"/>
  <c r="FY20" i="13"/>
  <c r="FZ20" i="13"/>
  <c r="GC20" i="13"/>
  <c r="GD20" i="13"/>
  <c r="GE20" i="13"/>
  <c r="GF20" i="13"/>
  <c r="GG20" i="13"/>
  <c r="GJ20" i="13"/>
  <c r="GK20" i="13"/>
  <c r="GL20" i="13"/>
  <c r="GM20" i="13"/>
  <c r="GN20" i="13"/>
  <c r="GQ20" i="13"/>
  <c r="GR20" i="13"/>
  <c r="GS20" i="13"/>
  <c r="GY20" i="13"/>
  <c r="GZ20" i="13"/>
  <c r="HA20" i="13"/>
  <c r="HB20" i="13"/>
  <c r="HE20" i="13"/>
  <c r="HF20" i="13"/>
  <c r="HG20" i="13"/>
  <c r="HH20" i="13"/>
  <c r="HI20" i="13"/>
  <c r="HI23" i="13" s="1"/>
  <c r="HL20" i="13"/>
  <c r="HM20" i="13"/>
  <c r="HN20" i="13"/>
  <c r="HO20" i="13"/>
  <c r="HP20" i="13"/>
  <c r="HS20" i="13"/>
  <c r="HT20" i="13"/>
  <c r="HU20" i="13"/>
  <c r="HV20" i="13"/>
  <c r="HW20" i="13"/>
  <c r="HZ20" i="13"/>
  <c r="IA20" i="13"/>
  <c r="IB20" i="13"/>
  <c r="IC20" i="13"/>
  <c r="IG20" i="13"/>
  <c r="IH20" i="13"/>
  <c r="II20" i="13"/>
  <c r="IJ20" i="13"/>
  <c r="IK20" i="13"/>
  <c r="IN20" i="13"/>
  <c r="IO20" i="13"/>
  <c r="BW21" i="13"/>
  <c r="BX21" i="13"/>
  <c r="BY21" i="13"/>
  <c r="CB21" i="13"/>
  <c r="CC21" i="13"/>
  <c r="CG21" i="13"/>
  <c r="CN21" i="13"/>
  <c r="CU21" i="13"/>
  <c r="DB21" i="13"/>
  <c r="DI21" i="13"/>
  <c r="DP21" i="13"/>
  <c r="DW21" i="13"/>
  <c r="ED21" i="13"/>
  <c r="EK21" i="13"/>
  <c r="ER21" i="13"/>
  <c r="EY21" i="13"/>
  <c r="FF21" i="13"/>
  <c r="FM21" i="13"/>
  <c r="FT21" i="13"/>
  <c r="GA21" i="13"/>
  <c r="GH21" i="13"/>
  <c r="GO21" i="13"/>
  <c r="GV21" i="13"/>
  <c r="HC21" i="13"/>
  <c r="HJ21" i="13"/>
  <c r="HQ21" i="13"/>
  <c r="HR21" i="13" s="1"/>
  <c r="HR108" i="13" s="1"/>
  <c r="HX21" i="13"/>
  <c r="IE21" i="13"/>
  <c r="IE108" i="13" s="1"/>
  <c r="IL21" i="13"/>
  <c r="BW22" i="13"/>
  <c r="BX22" i="13"/>
  <c r="BY22" i="13"/>
  <c r="CB22" i="13"/>
  <c r="CC22" i="13"/>
  <c r="CG22" i="13"/>
  <c r="CN22" i="13"/>
  <c r="CO22" i="13" s="1"/>
  <c r="CO109" i="13" s="1"/>
  <c r="CU22" i="13"/>
  <c r="DB22" i="13"/>
  <c r="DC22" i="13" s="1"/>
  <c r="DI22" i="13"/>
  <c r="DP22" i="13"/>
  <c r="DQ22" i="13" s="1"/>
  <c r="DQ109" i="13" s="1"/>
  <c r="DW22" i="13"/>
  <c r="ED22" i="13"/>
  <c r="EE22" i="13" s="1"/>
  <c r="EE109" i="13" s="1"/>
  <c r="EK22" i="13"/>
  <c r="ER22" i="13"/>
  <c r="ER20" i="13" s="1"/>
  <c r="ER107" i="13" s="1"/>
  <c r="EY22" i="13"/>
  <c r="FF22" i="13"/>
  <c r="FG22" i="13"/>
  <c r="FG109" i="13" s="1"/>
  <c r="FM22" i="13"/>
  <c r="FN22" i="13" s="1"/>
  <c r="FN109" i="13" s="1"/>
  <c r="FT22" i="13"/>
  <c r="FU22" i="13" s="1"/>
  <c r="FU109" i="13" s="1"/>
  <c r="GA22" i="13"/>
  <c r="GB22" i="13" s="1"/>
  <c r="GB109" i="13" s="1"/>
  <c r="GH22" i="13"/>
  <c r="GO22" i="13"/>
  <c r="GP22" i="13" s="1"/>
  <c r="GP109" i="13" s="1"/>
  <c r="HC22" i="13"/>
  <c r="HJ22" i="13"/>
  <c r="HK22" i="13" s="1"/>
  <c r="HK109" i="13" s="1"/>
  <c r="HQ22" i="13"/>
  <c r="HX22" i="13"/>
  <c r="HY22" i="13" s="1"/>
  <c r="HY109" i="13" s="1"/>
  <c r="IE22" i="13"/>
  <c r="IL22" i="13"/>
  <c r="GX23" i="13"/>
  <c r="CD24" i="13"/>
  <c r="CE24" i="13"/>
  <c r="CF24" i="13"/>
  <c r="CI24" i="13"/>
  <c r="CJ24" i="13"/>
  <c r="CK24" i="13"/>
  <c r="CL24" i="13"/>
  <c r="CM24" i="13"/>
  <c r="CP24" i="13"/>
  <c r="CQ24" i="13"/>
  <c r="CR24" i="13"/>
  <c r="CS24" i="13"/>
  <c r="CT24" i="13"/>
  <c r="CW24" i="13"/>
  <c r="CX24" i="13"/>
  <c r="CY24" i="13"/>
  <c r="CZ24" i="13"/>
  <c r="DA24" i="13"/>
  <c r="DD24" i="13"/>
  <c r="DE24" i="13"/>
  <c r="DF24" i="13"/>
  <c r="DG24" i="13"/>
  <c r="DH24" i="13"/>
  <c r="DK24" i="13"/>
  <c r="DL24" i="13"/>
  <c r="DM24" i="13"/>
  <c r="DN24" i="13"/>
  <c r="DO24" i="13"/>
  <c r="DR24" i="13"/>
  <c r="DS24" i="13"/>
  <c r="DT24" i="13"/>
  <c r="DU24" i="13"/>
  <c r="DV24" i="13"/>
  <c r="DY24" i="13"/>
  <c r="DZ24" i="13"/>
  <c r="EA24" i="13"/>
  <c r="EB24" i="13"/>
  <c r="EC24" i="13"/>
  <c r="EF24" i="13"/>
  <c r="EG24" i="13"/>
  <c r="EH24" i="13"/>
  <c r="EI24" i="13"/>
  <c r="EJ24" i="13"/>
  <c r="EM24" i="13"/>
  <c r="EN24" i="13"/>
  <c r="EO24" i="13"/>
  <c r="EP24" i="13"/>
  <c r="EQ24" i="13"/>
  <c r="ET24" i="13"/>
  <c r="EU24" i="13"/>
  <c r="EV24" i="13"/>
  <c r="EW24" i="13"/>
  <c r="EX24" i="13"/>
  <c r="FA24" i="13"/>
  <c r="FB24" i="13"/>
  <c r="FC24" i="13"/>
  <c r="FD24" i="13"/>
  <c r="FE24" i="13"/>
  <c r="FH24" i="13"/>
  <c r="FI24" i="13"/>
  <c r="FJ24" i="13"/>
  <c r="FK24" i="13"/>
  <c r="FL24" i="13"/>
  <c r="FO24" i="13"/>
  <c r="FP24" i="13"/>
  <c r="FQ24" i="13"/>
  <c r="FR24" i="13"/>
  <c r="FS24" i="13"/>
  <c r="FV24" i="13"/>
  <c r="FW24" i="13"/>
  <c r="FX24" i="13"/>
  <c r="FY24" i="13"/>
  <c r="FZ24" i="13"/>
  <c r="GC24" i="13"/>
  <c r="GD24" i="13"/>
  <c r="GE24" i="13"/>
  <c r="GF24" i="13"/>
  <c r="GG24" i="13"/>
  <c r="GJ24" i="13"/>
  <c r="GK24" i="13"/>
  <c r="GL24" i="13"/>
  <c r="GM24" i="13"/>
  <c r="GN24" i="13"/>
  <c r="GQ24" i="13"/>
  <c r="GQ32" i="13" s="1"/>
  <c r="GR24" i="13"/>
  <c r="GS24" i="13"/>
  <c r="GT24" i="13"/>
  <c r="GU24" i="13"/>
  <c r="GX24" i="13"/>
  <c r="GY24" i="13"/>
  <c r="GZ24" i="13"/>
  <c r="HA24" i="13"/>
  <c r="HB24" i="13"/>
  <c r="HE24" i="13"/>
  <c r="HF24" i="13"/>
  <c r="HG24" i="13"/>
  <c r="HH24" i="13"/>
  <c r="HI24" i="13"/>
  <c r="HL24" i="13"/>
  <c r="HM24" i="13"/>
  <c r="HN24" i="13"/>
  <c r="HO24" i="13"/>
  <c r="HP24" i="13"/>
  <c r="HS24" i="13"/>
  <c r="HT24" i="13"/>
  <c r="HU24" i="13"/>
  <c r="HV24" i="13"/>
  <c r="HW24" i="13"/>
  <c r="HZ24" i="13"/>
  <c r="IA24" i="13"/>
  <c r="IB24" i="13"/>
  <c r="IC24" i="13"/>
  <c r="ID24" i="13"/>
  <c r="IG24" i="13"/>
  <c r="IH24" i="13"/>
  <c r="II24" i="13"/>
  <c r="IJ24" i="13"/>
  <c r="IK24" i="13"/>
  <c r="IN24" i="13"/>
  <c r="IO24" i="13"/>
  <c r="BW25" i="13"/>
  <c r="BX25" i="13"/>
  <c r="BY25" i="13"/>
  <c r="CB25" i="13"/>
  <c r="CC25" i="13"/>
  <c r="CG25" i="13"/>
  <c r="CH25" i="13" s="1"/>
  <c r="CH112" i="13" s="1"/>
  <c r="CN25" i="13"/>
  <c r="CU25" i="13"/>
  <c r="CV25" i="13" s="1"/>
  <c r="DB25" i="13"/>
  <c r="DB112" i="13" s="1"/>
  <c r="DI25" i="13"/>
  <c r="DJ25" i="13" s="1"/>
  <c r="DP25" i="13"/>
  <c r="DP112" i="13" s="1"/>
  <c r="DW25" i="13"/>
  <c r="DX25" i="13" s="1"/>
  <c r="DX112" i="13" s="1"/>
  <c r="ED25" i="13"/>
  <c r="ED112" i="13" s="1"/>
  <c r="EK25" i="13"/>
  <c r="EL25" i="13" s="1"/>
  <c r="EL112" i="13" s="1"/>
  <c r="ER25" i="13"/>
  <c r="ER112" i="13" s="1"/>
  <c r="EY25" i="13"/>
  <c r="EZ25" i="13" s="1"/>
  <c r="FF25" i="13"/>
  <c r="FM25" i="13"/>
  <c r="FN25" i="13" s="1"/>
  <c r="FT25" i="13"/>
  <c r="FT112" i="13" s="1"/>
  <c r="GA25" i="13"/>
  <c r="GB25" i="13" s="1"/>
  <c r="GB112" i="13" s="1"/>
  <c r="GH25" i="13"/>
  <c r="GH112" i="13" s="1"/>
  <c r="GO25" i="13"/>
  <c r="GV25" i="13"/>
  <c r="GV112" i="13" s="1"/>
  <c r="HC25" i="13"/>
  <c r="HD25" i="13" s="1"/>
  <c r="HJ25" i="13"/>
  <c r="HQ25" i="13"/>
  <c r="HR25" i="13" s="1"/>
  <c r="HR112" i="13" s="1"/>
  <c r="HX25" i="13"/>
  <c r="HX112" i="13" s="1"/>
  <c r="IE25" i="13"/>
  <c r="IF25" i="13" s="1"/>
  <c r="IF112" i="13" s="1"/>
  <c r="IL25" i="13"/>
  <c r="IL112" i="13" s="1"/>
  <c r="BW26" i="13"/>
  <c r="BX26" i="13"/>
  <c r="BY26" i="13"/>
  <c r="CB26" i="13"/>
  <c r="CC26" i="13"/>
  <c r="CG26" i="13"/>
  <c r="CN26" i="13"/>
  <c r="CO26" i="13" s="1"/>
  <c r="CO113" i="13" s="1"/>
  <c r="CU26" i="13"/>
  <c r="DB26" i="13"/>
  <c r="DI26" i="13"/>
  <c r="DP26" i="13"/>
  <c r="DQ26" i="13" s="1"/>
  <c r="DW26" i="13"/>
  <c r="DX26" i="13" s="1"/>
  <c r="DX113" i="13" s="1"/>
  <c r="ED26" i="13"/>
  <c r="EE26" i="13" s="1"/>
  <c r="EK26" i="13"/>
  <c r="ER26" i="13"/>
  <c r="ES26" i="13" s="1"/>
  <c r="ES113" i="13" s="1"/>
  <c r="EY26" i="13"/>
  <c r="FF26" i="13"/>
  <c r="FM26" i="13"/>
  <c r="FT26" i="13"/>
  <c r="FU26" i="13" s="1"/>
  <c r="GA26" i="13"/>
  <c r="GB26" i="13" s="1"/>
  <c r="GB113" i="13" s="1"/>
  <c r="GH26" i="13"/>
  <c r="GI26" i="13" s="1"/>
  <c r="GO26" i="13"/>
  <c r="GO113" i="13" s="1"/>
  <c r="GV26" i="13"/>
  <c r="GW26" i="13" s="1"/>
  <c r="GW113" i="13" s="1"/>
  <c r="HC26" i="13"/>
  <c r="HC113" i="13" s="1"/>
  <c r="HJ26" i="13"/>
  <c r="HQ26" i="13"/>
  <c r="HX26" i="13"/>
  <c r="HY26" i="13" s="1"/>
  <c r="IE26" i="13"/>
  <c r="IF26" i="13" s="1"/>
  <c r="IF113" i="13" s="1"/>
  <c r="IL26" i="13"/>
  <c r="IM26" i="13" s="1"/>
  <c r="BW27" i="13"/>
  <c r="BX27" i="13"/>
  <c r="BY27" i="13"/>
  <c r="BY24" i="13" s="1"/>
  <c r="CB27" i="13"/>
  <c r="CC27" i="13"/>
  <c r="CG27" i="13"/>
  <c r="CH27" i="13" s="1"/>
  <c r="CN27" i="13"/>
  <c r="CO27" i="13" s="1"/>
  <c r="CO114" i="13" s="1"/>
  <c r="CU27" i="13"/>
  <c r="CV27" i="13" s="1"/>
  <c r="DB27" i="13"/>
  <c r="DC27" i="13" s="1"/>
  <c r="DC114" i="13" s="1"/>
  <c r="DI27" i="13"/>
  <c r="DJ27" i="13" s="1"/>
  <c r="DJ114" i="13" s="1"/>
  <c r="DP27" i="13"/>
  <c r="DW27" i="13"/>
  <c r="DX27" i="13" s="1"/>
  <c r="DX114" i="13" s="1"/>
  <c r="ED27" i="13"/>
  <c r="EK27" i="13"/>
  <c r="EL27" i="13" s="1"/>
  <c r="ER27" i="13"/>
  <c r="ES27" i="13" s="1"/>
  <c r="ES114" i="13" s="1"/>
  <c r="EY27" i="13"/>
  <c r="EZ27" i="13" s="1"/>
  <c r="FF27" i="13"/>
  <c r="FG27" i="13" s="1"/>
  <c r="FG114" i="13" s="1"/>
  <c r="FM27" i="13"/>
  <c r="FN27" i="13" s="1"/>
  <c r="FN114" i="13" s="1"/>
  <c r="FT27" i="13"/>
  <c r="FU27" i="13"/>
  <c r="FU114" i="13" s="1"/>
  <c r="GA27" i="13"/>
  <c r="GH27" i="13"/>
  <c r="GI27" i="13" s="1"/>
  <c r="GI114" i="13" s="1"/>
  <c r="GJ114" i="13" s="1"/>
  <c r="GO27" i="13"/>
  <c r="GV27" i="13"/>
  <c r="HC27" i="13"/>
  <c r="HJ27" i="13"/>
  <c r="HQ27" i="13"/>
  <c r="HX27" i="13"/>
  <c r="IE27" i="13"/>
  <c r="IF27" i="13" s="1"/>
  <c r="IF114" i="13" s="1"/>
  <c r="IL27" i="13"/>
  <c r="BW28" i="13"/>
  <c r="BX28" i="13"/>
  <c r="BY28" i="13"/>
  <c r="CB28" i="13"/>
  <c r="CC28" i="13"/>
  <c r="CG28" i="13"/>
  <c r="CN28" i="13"/>
  <c r="CU28" i="13"/>
  <c r="DB28" i="13"/>
  <c r="DC28" i="13" s="1"/>
  <c r="DC115" i="13" s="1"/>
  <c r="DI28" i="13"/>
  <c r="DP28" i="13"/>
  <c r="DW28" i="13"/>
  <c r="ED28" i="13"/>
  <c r="EK28" i="13"/>
  <c r="ER28" i="13"/>
  <c r="EY28" i="13"/>
  <c r="FF28" i="13"/>
  <c r="FG28" i="13" s="1"/>
  <c r="FG115" i="13" s="1"/>
  <c r="FM28" i="13"/>
  <c r="FT28" i="13"/>
  <c r="GA28" i="13"/>
  <c r="GB28" i="13" s="1"/>
  <c r="GH28" i="13"/>
  <c r="GI28" i="13" s="1"/>
  <c r="GI115" i="13" s="1"/>
  <c r="GO28" i="13"/>
  <c r="GV28" i="13"/>
  <c r="HC28" i="13"/>
  <c r="HD28" i="13" s="1"/>
  <c r="HJ28" i="13"/>
  <c r="HK28" i="13" s="1"/>
  <c r="HK115" i="13" s="1"/>
  <c r="HQ28" i="13"/>
  <c r="HR28" i="13" s="1"/>
  <c r="HX28" i="13"/>
  <c r="IE28" i="13"/>
  <c r="IF28" i="13" s="1"/>
  <c r="IL28" i="13"/>
  <c r="CD29" i="13"/>
  <c r="CD32" i="13" s="1"/>
  <c r="CE29" i="13"/>
  <c r="CF29" i="13"/>
  <c r="CI29" i="13"/>
  <c r="CJ29" i="13"/>
  <c r="CK29" i="13"/>
  <c r="CL29" i="13"/>
  <c r="CM29" i="13"/>
  <c r="CP29" i="13"/>
  <c r="CP32" i="13" s="1"/>
  <c r="CQ29" i="13"/>
  <c r="CQ32" i="13" s="1"/>
  <c r="CR29" i="13"/>
  <c r="CS29" i="13"/>
  <c r="CT29" i="13"/>
  <c r="CW29" i="13"/>
  <c r="CX29" i="13"/>
  <c r="CY29" i="13"/>
  <c r="CZ29" i="13"/>
  <c r="CZ32" i="13" s="1"/>
  <c r="DA29" i="13"/>
  <c r="DD29" i="13"/>
  <c r="DE29" i="13"/>
  <c r="DF29" i="13"/>
  <c r="DG29" i="13"/>
  <c r="DH29" i="13"/>
  <c r="DK29" i="13"/>
  <c r="DL29" i="13"/>
  <c r="DL32" i="13" s="1"/>
  <c r="DM29" i="13"/>
  <c r="DN29" i="13"/>
  <c r="DO29" i="13"/>
  <c r="DR29" i="13"/>
  <c r="DS29" i="13"/>
  <c r="DT29" i="13"/>
  <c r="DU29" i="13"/>
  <c r="DV29" i="13"/>
  <c r="DV32" i="13" s="1"/>
  <c r="DY29" i="13"/>
  <c r="DZ29" i="13"/>
  <c r="EA29" i="13"/>
  <c r="EB29" i="13"/>
  <c r="EC29" i="13"/>
  <c r="EF29" i="13"/>
  <c r="EG29" i="13"/>
  <c r="EH29" i="13"/>
  <c r="EH32" i="13" s="1"/>
  <c r="EI29" i="13"/>
  <c r="EJ29" i="13"/>
  <c r="EM29" i="13"/>
  <c r="EN29" i="13"/>
  <c r="EO29" i="13"/>
  <c r="EP29" i="13"/>
  <c r="EQ29" i="13"/>
  <c r="ET29" i="13"/>
  <c r="EU29" i="13"/>
  <c r="EU32" i="13" s="1"/>
  <c r="EV29" i="13"/>
  <c r="EW29" i="13"/>
  <c r="EX29" i="13"/>
  <c r="FA29" i="13"/>
  <c r="FB29" i="13"/>
  <c r="FC29" i="13"/>
  <c r="FD29" i="13"/>
  <c r="FD32" i="13" s="1"/>
  <c r="FE29" i="13"/>
  <c r="FH29" i="13"/>
  <c r="FH32" i="13" s="1"/>
  <c r="FI29" i="13"/>
  <c r="FJ29" i="13"/>
  <c r="FK29" i="13"/>
  <c r="FL29" i="13"/>
  <c r="FO29" i="13"/>
  <c r="FP29" i="13"/>
  <c r="FP32" i="13" s="1"/>
  <c r="FQ29" i="13"/>
  <c r="FR29" i="13"/>
  <c r="FR32" i="13" s="1"/>
  <c r="FS29" i="13"/>
  <c r="FV29" i="13"/>
  <c r="FW29" i="13"/>
  <c r="FX29" i="13"/>
  <c r="FY29" i="13"/>
  <c r="FZ29" i="13"/>
  <c r="FZ32" i="13" s="1"/>
  <c r="GC29" i="13"/>
  <c r="GD29" i="13"/>
  <c r="GD32" i="13" s="1"/>
  <c r="GE29" i="13"/>
  <c r="GF29" i="13"/>
  <c r="GG29" i="13"/>
  <c r="GJ29" i="13"/>
  <c r="GK29" i="13"/>
  <c r="GL29" i="13"/>
  <c r="GL32" i="13" s="1"/>
  <c r="GM29" i="13"/>
  <c r="GN29" i="13"/>
  <c r="GN32" i="13" s="1"/>
  <c r="GQ29" i="13"/>
  <c r="GR29" i="13"/>
  <c r="GS29" i="13"/>
  <c r="GT29" i="13"/>
  <c r="GU29" i="13"/>
  <c r="GX29" i="13"/>
  <c r="GX32" i="13" s="1"/>
  <c r="GX33" i="13" s="1"/>
  <c r="GX42" i="13" s="1"/>
  <c r="GY29" i="13"/>
  <c r="GZ29" i="13"/>
  <c r="GZ32" i="13" s="1"/>
  <c r="HA29" i="13"/>
  <c r="HB29" i="13"/>
  <c r="HE29" i="13"/>
  <c r="HF29" i="13"/>
  <c r="HG29" i="13"/>
  <c r="HH29" i="13"/>
  <c r="HH32" i="13" s="1"/>
  <c r="HI29" i="13"/>
  <c r="HL29" i="13"/>
  <c r="HL32" i="13" s="1"/>
  <c r="HM29" i="13"/>
  <c r="HN29" i="13"/>
  <c r="HO29" i="13"/>
  <c r="HP29" i="13"/>
  <c r="HS29" i="13"/>
  <c r="HT29" i="13"/>
  <c r="HT32" i="13" s="1"/>
  <c r="HU29" i="13"/>
  <c r="HV29" i="13"/>
  <c r="HV32" i="13" s="1"/>
  <c r="HW29" i="13"/>
  <c r="HZ29" i="13"/>
  <c r="IA29" i="13"/>
  <c r="IB29" i="13"/>
  <c r="IC29" i="13"/>
  <c r="ID29" i="13"/>
  <c r="ID32" i="13" s="1"/>
  <c r="IG29" i="13"/>
  <c r="IH29" i="13"/>
  <c r="IH32" i="13" s="1"/>
  <c r="II29" i="13"/>
  <c r="IJ29" i="13"/>
  <c r="IK29" i="13"/>
  <c r="IN29" i="13"/>
  <c r="IO29" i="13"/>
  <c r="IO32" i="13"/>
  <c r="BW30" i="13"/>
  <c r="BX30" i="13"/>
  <c r="BY30" i="13"/>
  <c r="CB30" i="13"/>
  <c r="CC30" i="13"/>
  <c r="CG30" i="13"/>
  <c r="CH30" i="13" s="1"/>
  <c r="CH117" i="13" s="1"/>
  <c r="CN30" i="13"/>
  <c r="CN117" i="13" s="1"/>
  <c r="CO30" i="13"/>
  <c r="CO117" i="13" s="1"/>
  <c r="CU30" i="13"/>
  <c r="DB30" i="13"/>
  <c r="DI30" i="13"/>
  <c r="DP30" i="13"/>
  <c r="DW30" i="13"/>
  <c r="DX30" i="13" s="1"/>
  <c r="DX117" i="13" s="1"/>
  <c r="ED30" i="13"/>
  <c r="EE30" i="13" s="1"/>
  <c r="EE117" i="13" s="1"/>
  <c r="EK30" i="13"/>
  <c r="ER30" i="13"/>
  <c r="EY30" i="13"/>
  <c r="FF30" i="13"/>
  <c r="FG30" i="13" s="1"/>
  <c r="FG117" i="13" s="1"/>
  <c r="FM30" i="13"/>
  <c r="FT30" i="13"/>
  <c r="GA30" i="13"/>
  <c r="GB30" i="13" s="1"/>
  <c r="GB117" i="13" s="1"/>
  <c r="GH30" i="13"/>
  <c r="GI30" i="13" s="1"/>
  <c r="GI117" i="13" s="1"/>
  <c r="GO30" i="13"/>
  <c r="GP30" i="13" s="1"/>
  <c r="GP117" i="13" s="1"/>
  <c r="GV30" i="13"/>
  <c r="HC30" i="13"/>
  <c r="HJ30" i="13"/>
  <c r="HK30" i="13" s="1"/>
  <c r="HK117" i="13" s="1"/>
  <c r="HQ30" i="13"/>
  <c r="HX30" i="13"/>
  <c r="HY30" i="13" s="1"/>
  <c r="HY117" i="13" s="1"/>
  <c r="IE30" i="13"/>
  <c r="IF30" i="13" s="1"/>
  <c r="IF117" i="13" s="1"/>
  <c r="IL30" i="13"/>
  <c r="BW31" i="13"/>
  <c r="BW29" i="13" s="1"/>
  <c r="BX31" i="13"/>
  <c r="BY31" i="13"/>
  <c r="BY29" i="13" s="1"/>
  <c r="CB31" i="13"/>
  <c r="CC31" i="13"/>
  <c r="CG31" i="13"/>
  <c r="CG118" i="13" s="1"/>
  <c r="CN31" i="13"/>
  <c r="CN118" i="13" s="1"/>
  <c r="CU31" i="13"/>
  <c r="CV31" i="13"/>
  <c r="CV118" i="13" s="1"/>
  <c r="DB31" i="13"/>
  <c r="DI31" i="13"/>
  <c r="DP31" i="13"/>
  <c r="DQ31" i="13" s="1"/>
  <c r="DQ118" i="13" s="1"/>
  <c r="DW31" i="13"/>
  <c r="ED31" i="13"/>
  <c r="EE31" i="13" s="1"/>
  <c r="EE118" i="13" s="1"/>
  <c r="EK31" i="13"/>
  <c r="ER31" i="13"/>
  <c r="EY31" i="13"/>
  <c r="FF31" i="13"/>
  <c r="FM31" i="13"/>
  <c r="FT31" i="13"/>
  <c r="FU31" i="13" s="1"/>
  <c r="FU118" i="13" s="1"/>
  <c r="GA31" i="13"/>
  <c r="GH31" i="13"/>
  <c r="GI31" i="13" s="1"/>
  <c r="GI118" i="13" s="1"/>
  <c r="GO31" i="13"/>
  <c r="GV31" i="13"/>
  <c r="HC31" i="13"/>
  <c r="HC29" i="13" s="1"/>
  <c r="HC116" i="13" s="1"/>
  <c r="HJ31" i="13"/>
  <c r="HK31" i="13" s="1"/>
  <c r="HQ31" i="13"/>
  <c r="HX31" i="13"/>
  <c r="HY31" i="13" s="1"/>
  <c r="HY118" i="13" s="1"/>
  <c r="IE31" i="13"/>
  <c r="IL31" i="13"/>
  <c r="IM31" i="13" s="1"/>
  <c r="IM118" i="13" s="1"/>
  <c r="BW35" i="13"/>
  <c r="BX35" i="13"/>
  <c r="BY35" i="13"/>
  <c r="CB35" i="13"/>
  <c r="CC35" i="13"/>
  <c r="CG35" i="13"/>
  <c r="CG122" i="13" s="1"/>
  <c r="CN35" i="13"/>
  <c r="CN122" i="13" s="1"/>
  <c r="CU35" i="13"/>
  <c r="DB35" i="13"/>
  <c r="DB122" i="13" s="1"/>
  <c r="DI35" i="13"/>
  <c r="DJ35" i="13" s="1"/>
  <c r="DP35" i="13"/>
  <c r="DW35" i="13"/>
  <c r="ED35" i="13"/>
  <c r="EK35" i="13"/>
  <c r="EK122" i="13" s="1"/>
  <c r="ER35" i="13"/>
  <c r="ER122" i="13" s="1"/>
  <c r="EY35" i="13"/>
  <c r="EZ35" i="13" s="1"/>
  <c r="FF35" i="13"/>
  <c r="FF122" i="13" s="1"/>
  <c r="FM35" i="13"/>
  <c r="FM122" i="13" s="1"/>
  <c r="FT35" i="13"/>
  <c r="GA35" i="13"/>
  <c r="GH35" i="13"/>
  <c r="GO35" i="13"/>
  <c r="GO122" i="13" s="1"/>
  <c r="GV35" i="13"/>
  <c r="GV122" i="13" s="1"/>
  <c r="HC35" i="13"/>
  <c r="HJ35" i="13"/>
  <c r="HQ35" i="13"/>
  <c r="HX35" i="13"/>
  <c r="IE35" i="13"/>
  <c r="IL35" i="13"/>
  <c r="BW36" i="13"/>
  <c r="BX36" i="13"/>
  <c r="BY36" i="13"/>
  <c r="BZ36" i="13"/>
  <c r="BZ123" i="13" s="1"/>
  <c r="CA36" i="13"/>
  <c r="CA123" i="13" s="1"/>
  <c r="CB36" i="13"/>
  <c r="CC36" i="13"/>
  <c r="BW37" i="13"/>
  <c r="BX37" i="13"/>
  <c r="BY37" i="13"/>
  <c r="BZ37" i="13"/>
  <c r="BZ124" i="13" s="1"/>
  <c r="CA37" i="13"/>
  <c r="CB37" i="13"/>
  <c r="CC37" i="13"/>
  <c r="BW38" i="13"/>
  <c r="BX38" i="13"/>
  <c r="BY38" i="13"/>
  <c r="CB38" i="13"/>
  <c r="CC38" i="13"/>
  <c r="CH38" i="13"/>
  <c r="CH125" i="13" s="1"/>
  <c r="CO38" i="13"/>
  <c r="CO125" i="13" s="1"/>
  <c r="CV38" i="13"/>
  <c r="CV125" i="13" s="1"/>
  <c r="DB38" i="13"/>
  <c r="DB125" i="13" s="1"/>
  <c r="DC38" i="13"/>
  <c r="DI38" i="13"/>
  <c r="DI125" i="13" s="1"/>
  <c r="DJ38" i="13"/>
  <c r="DJ125" i="13" s="1"/>
  <c r="DP38" i="13"/>
  <c r="DP125" i="13" s="1"/>
  <c r="DQ38" i="13"/>
  <c r="DQ125" i="13" s="1"/>
  <c r="DX38" i="13"/>
  <c r="DX125" i="13" s="1"/>
  <c r="EE38" i="13"/>
  <c r="EE125" i="13" s="1"/>
  <c r="EK38" i="13"/>
  <c r="EK125" i="13" s="1"/>
  <c r="EL38" i="13"/>
  <c r="EL125" i="13" s="1"/>
  <c r="ES38" i="13"/>
  <c r="EZ38" i="13"/>
  <c r="EZ125" i="13" s="1"/>
  <c r="FG38" i="13"/>
  <c r="FG125" i="13" s="1"/>
  <c r="FM38" i="13"/>
  <c r="FM125" i="13" s="1"/>
  <c r="FN38" i="13"/>
  <c r="FN125" i="13" s="1"/>
  <c r="FO125" i="13" s="1"/>
  <c r="FT38" i="13"/>
  <c r="FT125" i="13" s="1"/>
  <c r="FU38" i="13"/>
  <c r="FU125" i="13" s="1"/>
  <c r="GA38" i="13"/>
  <c r="GB38" i="13"/>
  <c r="GB125" i="13" s="1"/>
  <c r="GH38" i="13"/>
  <c r="GH125" i="13" s="1"/>
  <c r="GI38" i="13"/>
  <c r="GI125" i="13" s="1"/>
  <c r="GO38" i="13"/>
  <c r="GO125" i="13" s="1"/>
  <c r="GP38" i="13"/>
  <c r="GV38" i="13"/>
  <c r="GV125" i="13" s="1"/>
  <c r="GW38" i="13"/>
  <c r="GW125" i="13" s="1"/>
  <c r="HD38" i="13"/>
  <c r="HD125" i="13" s="1"/>
  <c r="HJ38" i="13"/>
  <c r="HJ125" i="13" s="1"/>
  <c r="HK38" i="13"/>
  <c r="HK125" i="13" s="1"/>
  <c r="HQ38" i="13"/>
  <c r="HR38" i="13"/>
  <c r="HR125" i="13" s="1"/>
  <c r="HY38" i="13"/>
  <c r="HY125" i="13" s="1"/>
  <c r="IF38" i="13"/>
  <c r="IF125" i="13" s="1"/>
  <c r="IM38" i="13"/>
  <c r="IM125" i="13" s="1"/>
  <c r="BW39" i="13"/>
  <c r="BX39" i="13"/>
  <c r="BY39" i="13"/>
  <c r="BZ39" i="13"/>
  <c r="BZ126" i="13" s="1"/>
  <c r="CA39" i="13"/>
  <c r="CB39" i="13"/>
  <c r="CC39" i="13"/>
  <c r="BW40" i="13"/>
  <c r="BX40" i="13"/>
  <c r="BY40" i="13"/>
  <c r="CB40" i="13"/>
  <c r="CC40" i="13"/>
  <c r="CH40" i="13"/>
  <c r="CH127" i="13" s="1"/>
  <c r="CO40" i="13"/>
  <c r="CO127" i="13" s="1"/>
  <c r="CV40" i="13"/>
  <c r="CV127" i="13" s="1"/>
  <c r="DC40" i="13"/>
  <c r="DC127" i="13" s="1"/>
  <c r="DJ40" i="13"/>
  <c r="DJ127" i="13" s="1"/>
  <c r="DQ40" i="13"/>
  <c r="DQ127" i="13" s="1"/>
  <c r="DX40" i="13"/>
  <c r="DX127" i="13" s="1"/>
  <c r="EE40" i="13"/>
  <c r="EE127" i="13" s="1"/>
  <c r="EL40" i="13"/>
  <c r="EL127" i="13" s="1"/>
  <c r="ES40" i="13"/>
  <c r="ES127" i="13" s="1"/>
  <c r="EZ40" i="13"/>
  <c r="EZ127" i="13" s="1"/>
  <c r="FG40" i="13"/>
  <c r="FG127" i="13" s="1"/>
  <c r="FN40" i="13"/>
  <c r="FN127" i="13" s="1"/>
  <c r="FU40" i="13"/>
  <c r="GB40" i="13"/>
  <c r="GB127" i="13" s="1"/>
  <c r="GI40" i="13"/>
  <c r="GI127" i="13" s="1"/>
  <c r="GP40" i="13"/>
  <c r="GP127" i="13" s="1"/>
  <c r="GW40" i="13"/>
  <c r="GW127" i="13" s="1"/>
  <c r="HD40" i="13"/>
  <c r="HD127" i="13" s="1"/>
  <c r="HK40" i="13"/>
  <c r="HK127" i="13" s="1"/>
  <c r="HR40" i="13"/>
  <c r="HR127" i="13" s="1"/>
  <c r="HY40" i="13"/>
  <c r="HY127" i="13" s="1"/>
  <c r="IF40" i="13"/>
  <c r="IF127" i="13" s="1"/>
  <c r="IM40" i="13"/>
  <c r="IM127" i="13" s="1"/>
  <c r="CD41" i="13"/>
  <c r="CE41" i="13"/>
  <c r="CF41" i="13"/>
  <c r="CI41" i="13"/>
  <c r="CJ41" i="13"/>
  <c r="CK41" i="13"/>
  <c r="CL41" i="13"/>
  <c r="CM41" i="13"/>
  <c r="CP41" i="13"/>
  <c r="CQ41" i="13"/>
  <c r="CR41" i="13"/>
  <c r="CS41" i="13"/>
  <c r="CT41" i="13"/>
  <c r="CW41" i="13"/>
  <c r="CX41" i="13"/>
  <c r="CY41" i="13"/>
  <c r="CZ41" i="13"/>
  <c r="DA41" i="13"/>
  <c r="DD41" i="13"/>
  <c r="DE41" i="13"/>
  <c r="DF41" i="13"/>
  <c r="DG41" i="13"/>
  <c r="DH41" i="13"/>
  <c r="DK41" i="13"/>
  <c r="DL41" i="13"/>
  <c r="DM41" i="13"/>
  <c r="DN41" i="13"/>
  <c r="DO41" i="13"/>
  <c r="DR41" i="13"/>
  <c r="DS41" i="13"/>
  <c r="DT41" i="13"/>
  <c r="DU41" i="13"/>
  <c r="DV41" i="13"/>
  <c r="DY41" i="13"/>
  <c r="DZ41" i="13"/>
  <c r="EA41" i="13"/>
  <c r="EB41" i="13"/>
  <c r="EC41" i="13"/>
  <c r="EF41" i="13"/>
  <c r="EG41" i="13"/>
  <c r="EH41" i="13"/>
  <c r="EI41" i="13"/>
  <c r="EJ41" i="13"/>
  <c r="EM41" i="13"/>
  <c r="EN41" i="13"/>
  <c r="EO41" i="13"/>
  <c r="EP41" i="13"/>
  <c r="EQ41" i="13"/>
  <c r="ET41" i="13"/>
  <c r="EU41" i="13"/>
  <c r="EV41" i="13"/>
  <c r="EW41" i="13"/>
  <c r="EX41" i="13"/>
  <c r="FA41" i="13"/>
  <c r="FB41" i="13"/>
  <c r="FC41" i="13"/>
  <c r="FD41" i="13"/>
  <c r="FE41" i="13"/>
  <c r="FH41" i="13"/>
  <c r="FI41" i="13"/>
  <c r="FJ41" i="13"/>
  <c r="FK41" i="13"/>
  <c r="FL41" i="13"/>
  <c r="FO41" i="13"/>
  <c r="FP41" i="13"/>
  <c r="FQ41" i="13"/>
  <c r="FR41" i="13"/>
  <c r="FS41" i="13"/>
  <c r="FV41" i="13"/>
  <c r="FW41" i="13"/>
  <c r="FX41" i="13"/>
  <c r="FY41" i="13"/>
  <c r="FZ41" i="13"/>
  <c r="GC41" i="13"/>
  <c r="GD41" i="13"/>
  <c r="GE41" i="13"/>
  <c r="GF41" i="13"/>
  <c r="GG41" i="13"/>
  <c r="GJ41" i="13"/>
  <c r="GK41" i="13"/>
  <c r="GL41" i="13"/>
  <c r="GM41" i="13"/>
  <c r="GN41" i="13"/>
  <c r="GQ41" i="13"/>
  <c r="GR41" i="13"/>
  <c r="GS41" i="13"/>
  <c r="GT41" i="13"/>
  <c r="GU41" i="13"/>
  <c r="GX41" i="13"/>
  <c r="GY41" i="13"/>
  <c r="GZ41" i="13"/>
  <c r="HA41" i="13"/>
  <c r="HB41" i="13"/>
  <c r="HE41" i="13"/>
  <c r="HF41" i="13"/>
  <c r="HG41" i="13"/>
  <c r="HH41" i="13"/>
  <c r="HI41" i="13"/>
  <c r="HL41" i="13"/>
  <c r="HM41" i="13"/>
  <c r="HN41" i="13"/>
  <c r="HO41" i="13"/>
  <c r="HP41" i="13"/>
  <c r="HS41" i="13"/>
  <c r="HT41" i="13"/>
  <c r="HU41" i="13"/>
  <c r="HV41" i="13"/>
  <c r="HW41" i="13"/>
  <c r="HZ41" i="13"/>
  <c r="IA41" i="13"/>
  <c r="IB41" i="13"/>
  <c r="IC41" i="13"/>
  <c r="ID41" i="13"/>
  <c r="IG41" i="13"/>
  <c r="IH41" i="13"/>
  <c r="II41" i="13"/>
  <c r="IJ41" i="13"/>
  <c r="IK41" i="13"/>
  <c r="IN41" i="13"/>
  <c r="IO41" i="13"/>
  <c r="BW44" i="13"/>
  <c r="BX44" i="13"/>
  <c r="BY44" i="13"/>
  <c r="BZ44" i="13"/>
  <c r="CB44" i="13"/>
  <c r="CC44" i="13"/>
  <c r="CH44" i="13"/>
  <c r="CH131" i="13" s="1"/>
  <c r="CO44" i="13"/>
  <c r="CV44" i="13"/>
  <c r="CV131" i="13" s="1"/>
  <c r="DC44" i="13"/>
  <c r="DC131" i="13" s="1"/>
  <c r="DJ44" i="13"/>
  <c r="DJ131" i="13" s="1"/>
  <c r="DQ44" i="13"/>
  <c r="DX44" i="13"/>
  <c r="DX131" i="13" s="1"/>
  <c r="EE44" i="13"/>
  <c r="EL44" i="13"/>
  <c r="EL131" i="13" s="1"/>
  <c r="ES44" i="13"/>
  <c r="EZ44" i="13"/>
  <c r="EZ131" i="13" s="1"/>
  <c r="FG44" i="13"/>
  <c r="FG131" i="13" s="1"/>
  <c r="FN44" i="13"/>
  <c r="FN131" i="13" s="1"/>
  <c r="FU44" i="13"/>
  <c r="GB44" i="13"/>
  <c r="GB131" i="13" s="1"/>
  <c r="GI44" i="13"/>
  <c r="GP44" i="13"/>
  <c r="GP131" i="13" s="1"/>
  <c r="GW44" i="13"/>
  <c r="GW131" i="13" s="1"/>
  <c r="HD44" i="13"/>
  <c r="HK44" i="13"/>
  <c r="HR44" i="13"/>
  <c r="HR131" i="13" s="1"/>
  <c r="HY44" i="13"/>
  <c r="HY131" i="13" s="1"/>
  <c r="IF44" i="13"/>
  <c r="IF131" i="13" s="1"/>
  <c r="IM44" i="13"/>
  <c r="BW45" i="13"/>
  <c r="BX45" i="13"/>
  <c r="BY45" i="13"/>
  <c r="BZ45" i="13"/>
  <c r="BZ132" i="13" s="1"/>
  <c r="CB45" i="13"/>
  <c r="CC45" i="13"/>
  <c r="CH45" i="13"/>
  <c r="CH132" i="13" s="1"/>
  <c r="CO45" i="13"/>
  <c r="CV45" i="13"/>
  <c r="CV132" i="13" s="1"/>
  <c r="DC45" i="13"/>
  <c r="DC132" i="13" s="1"/>
  <c r="DJ45" i="13"/>
  <c r="DJ132" i="13" s="1"/>
  <c r="DQ45" i="13"/>
  <c r="DQ132" i="13" s="1"/>
  <c r="DX45" i="13"/>
  <c r="DX132" i="13" s="1"/>
  <c r="EE45" i="13"/>
  <c r="EE132" i="13" s="1"/>
  <c r="EL45" i="13"/>
  <c r="ES45" i="13"/>
  <c r="EZ45" i="13"/>
  <c r="FG45" i="13"/>
  <c r="FN45" i="13"/>
  <c r="FN132" i="13" s="1"/>
  <c r="FU45" i="13"/>
  <c r="FU132" i="13" s="1"/>
  <c r="GB45" i="13"/>
  <c r="GB132" i="13" s="1"/>
  <c r="GI45" i="13"/>
  <c r="GP45" i="13"/>
  <c r="GP132" i="13" s="1"/>
  <c r="GW45" i="13"/>
  <c r="HD45" i="13"/>
  <c r="HD132" i="13" s="1"/>
  <c r="HK45" i="13"/>
  <c r="HR45" i="13"/>
  <c r="HR132" i="13" s="1"/>
  <c r="HY45" i="13"/>
  <c r="IF45" i="13"/>
  <c r="IM45" i="13"/>
  <c r="BW46" i="13"/>
  <c r="BX46" i="13"/>
  <c r="BZ46" i="13"/>
  <c r="BZ133" i="13" s="1"/>
  <c r="CB46" i="13"/>
  <c r="CC46" i="13"/>
  <c r="CH46" i="13"/>
  <c r="CH133" i="13" s="1"/>
  <c r="CO46" i="13"/>
  <c r="CO133" i="13" s="1"/>
  <c r="CV46" i="13"/>
  <c r="DC46" i="13"/>
  <c r="DJ46" i="13"/>
  <c r="DQ46" i="13"/>
  <c r="DQ133" i="13" s="1"/>
  <c r="DX46" i="13"/>
  <c r="EE46" i="13"/>
  <c r="EE133" i="13" s="1"/>
  <c r="EL46" i="13"/>
  <c r="EL133" i="13" s="1"/>
  <c r="ES46" i="13"/>
  <c r="EZ46" i="13"/>
  <c r="FG46" i="13"/>
  <c r="FG133" i="13" s="1"/>
  <c r="FN46" i="13"/>
  <c r="FU46" i="13"/>
  <c r="GB46" i="13"/>
  <c r="GI46" i="13"/>
  <c r="GI133" i="13" s="1"/>
  <c r="GP46" i="13"/>
  <c r="GP133" i="13" s="1"/>
  <c r="GW46" i="13"/>
  <c r="GW133" i="13" s="1"/>
  <c r="HD46" i="13"/>
  <c r="HK46" i="13"/>
  <c r="HR46" i="13"/>
  <c r="HY46" i="13"/>
  <c r="HY133" i="13" s="1"/>
  <c r="IF46" i="13"/>
  <c r="IM46" i="13"/>
  <c r="BW47" i="13"/>
  <c r="BX47" i="13"/>
  <c r="BY47" i="13"/>
  <c r="CB47" i="13"/>
  <c r="CC47" i="13"/>
  <c r="CG47" i="13"/>
  <c r="CH47" i="13" s="1"/>
  <c r="CH134" i="13" s="1"/>
  <c r="CN47" i="13"/>
  <c r="CO47" i="13" s="1"/>
  <c r="CU47" i="13"/>
  <c r="CV47" i="13" s="1"/>
  <c r="CV134" i="13" s="1"/>
  <c r="DB47" i="13"/>
  <c r="DI47" i="13"/>
  <c r="DJ47" i="13" s="1"/>
  <c r="DJ134" i="13" s="1"/>
  <c r="DP47" i="13"/>
  <c r="DQ47" i="13" s="1"/>
  <c r="DW47" i="13"/>
  <c r="DX47" i="13" s="1"/>
  <c r="DX134" i="13" s="1"/>
  <c r="ED47" i="13"/>
  <c r="EE47" i="13" s="1"/>
  <c r="EK47" i="13"/>
  <c r="EL47" i="13" s="1"/>
  <c r="EL134" i="13" s="1"/>
  <c r="ER47" i="13"/>
  <c r="ES47" i="13" s="1"/>
  <c r="EY47" i="13"/>
  <c r="FG47" i="13"/>
  <c r="FG134" i="13" s="1"/>
  <c r="FM47" i="13"/>
  <c r="FN47" i="13" s="1"/>
  <c r="FU47" i="13"/>
  <c r="GA47" i="13"/>
  <c r="GB47" i="13" s="1"/>
  <c r="GH47" i="13"/>
  <c r="GI47" i="13" s="1"/>
  <c r="GO47" i="13"/>
  <c r="GP47" i="13" s="1"/>
  <c r="GV47" i="13"/>
  <c r="GW47" i="13" s="1"/>
  <c r="HC47" i="13"/>
  <c r="HJ47" i="13"/>
  <c r="HQ47" i="13"/>
  <c r="HR47" i="13" s="1"/>
  <c r="HR134" i="13" s="1"/>
  <c r="HX47" i="13"/>
  <c r="HY47" i="13" s="1"/>
  <c r="IE47" i="13"/>
  <c r="IF47" i="13" s="1"/>
  <c r="IF134" i="13" s="1"/>
  <c r="IL47" i="13"/>
  <c r="IM47" i="13" s="1"/>
  <c r="CD48" i="13"/>
  <c r="CD56" i="13" s="1"/>
  <c r="CE48" i="13"/>
  <c r="CE56" i="13" s="1"/>
  <c r="CF48" i="13"/>
  <c r="CI48" i="13"/>
  <c r="CI56" i="13" s="1"/>
  <c r="CJ48" i="13"/>
  <c r="CJ56" i="13" s="1"/>
  <c r="CK48" i="13"/>
  <c r="CK56" i="13" s="1"/>
  <c r="CL48" i="13"/>
  <c r="CM48" i="13"/>
  <c r="CM56" i="13" s="1"/>
  <c r="CP48" i="13"/>
  <c r="CQ48" i="13"/>
  <c r="CQ56" i="13" s="1"/>
  <c r="CR48" i="13"/>
  <c r="CR56" i="13" s="1"/>
  <c r="CS48" i="13"/>
  <c r="CS56" i="13" s="1"/>
  <c r="CT48" i="13"/>
  <c r="CW48" i="13"/>
  <c r="CW56" i="13" s="1"/>
  <c r="CX48" i="13"/>
  <c r="CY48" i="13"/>
  <c r="CY56" i="13" s="1"/>
  <c r="CZ48" i="13"/>
  <c r="DA48" i="13"/>
  <c r="DA56" i="13" s="1"/>
  <c r="DD48" i="13"/>
  <c r="DD56" i="13" s="1"/>
  <c r="DE48" i="13"/>
  <c r="DE56" i="13" s="1"/>
  <c r="DF48" i="13"/>
  <c r="DF56" i="13" s="1"/>
  <c r="DG48" i="13"/>
  <c r="DG56" i="13" s="1"/>
  <c r="DH48" i="13"/>
  <c r="DK48" i="13"/>
  <c r="DK56" i="13" s="1"/>
  <c r="DL48" i="13"/>
  <c r="DL56" i="13" s="1"/>
  <c r="DM48" i="13"/>
  <c r="DM56" i="13" s="1"/>
  <c r="DN48" i="13"/>
  <c r="DN56" i="13" s="1"/>
  <c r="DO48" i="13"/>
  <c r="DQ48" i="13" s="1"/>
  <c r="DQ135" i="13" s="1"/>
  <c r="DR48" i="13"/>
  <c r="DR56" i="13" s="1"/>
  <c r="DS48" i="13"/>
  <c r="DT48" i="13"/>
  <c r="DT56" i="13" s="1"/>
  <c r="DU48" i="13"/>
  <c r="DV48" i="13"/>
  <c r="DV56" i="13" s="1"/>
  <c r="DY48" i="13"/>
  <c r="DY56" i="13" s="1"/>
  <c r="DZ48" i="13"/>
  <c r="DZ56" i="13" s="1"/>
  <c r="EA48" i="13"/>
  <c r="EA56" i="13" s="1"/>
  <c r="EB48" i="13"/>
  <c r="EC48" i="13"/>
  <c r="EC56" i="13" s="1"/>
  <c r="EF48" i="13"/>
  <c r="EG48" i="13"/>
  <c r="EG56" i="13" s="1"/>
  <c r="EH48" i="13"/>
  <c r="EH56" i="13" s="1"/>
  <c r="EI48" i="13"/>
  <c r="EI56" i="13" s="1"/>
  <c r="EJ48" i="13"/>
  <c r="EM48" i="13"/>
  <c r="EM56" i="13" s="1"/>
  <c r="EN48" i="13"/>
  <c r="EN56" i="13" s="1"/>
  <c r="EN65" i="13" s="1"/>
  <c r="EO48" i="13"/>
  <c r="EO56" i="13" s="1"/>
  <c r="EP48" i="13"/>
  <c r="EP56" i="13" s="1"/>
  <c r="EQ48" i="13"/>
  <c r="EQ56" i="13" s="1"/>
  <c r="ET48" i="13"/>
  <c r="ET56" i="13" s="1"/>
  <c r="EU48" i="13"/>
  <c r="EU56" i="13" s="1"/>
  <c r="EV48" i="13"/>
  <c r="EV56" i="13" s="1"/>
  <c r="EW48" i="13"/>
  <c r="EW56" i="13" s="1"/>
  <c r="EX48" i="13"/>
  <c r="EX56" i="13" s="1"/>
  <c r="FA48" i="13"/>
  <c r="FA56" i="13" s="1"/>
  <c r="FB48" i="13"/>
  <c r="FB56" i="13" s="1"/>
  <c r="FC48" i="13"/>
  <c r="FC56" i="13" s="1"/>
  <c r="FD48" i="13"/>
  <c r="FD56" i="13" s="1"/>
  <c r="FE48" i="13"/>
  <c r="FE56" i="13" s="1"/>
  <c r="FH48" i="13"/>
  <c r="FH56" i="13" s="1"/>
  <c r="FI48" i="13"/>
  <c r="FI56" i="13" s="1"/>
  <c r="FJ48" i="13"/>
  <c r="FJ56" i="13" s="1"/>
  <c r="FK48" i="13"/>
  <c r="FK56" i="13" s="1"/>
  <c r="FL48" i="13"/>
  <c r="FL56" i="13" s="1"/>
  <c r="FO48" i="13"/>
  <c r="FO56" i="13" s="1"/>
  <c r="FP48" i="13"/>
  <c r="FP56" i="13" s="1"/>
  <c r="FQ48" i="13"/>
  <c r="FQ56" i="13" s="1"/>
  <c r="FR48" i="13"/>
  <c r="FR56" i="13" s="1"/>
  <c r="FS48" i="13"/>
  <c r="FS56" i="13" s="1"/>
  <c r="FV48" i="13"/>
  <c r="FV56" i="13" s="1"/>
  <c r="FW48" i="13"/>
  <c r="FW56" i="13" s="1"/>
  <c r="FX48" i="13"/>
  <c r="FY48" i="13"/>
  <c r="FY56" i="13" s="1"/>
  <c r="FZ48" i="13"/>
  <c r="GC48" i="13"/>
  <c r="GC56" i="13" s="1"/>
  <c r="GD48" i="13"/>
  <c r="GD56" i="13" s="1"/>
  <c r="GE48" i="13"/>
  <c r="GF48" i="13"/>
  <c r="GF56" i="13" s="1"/>
  <c r="GG48" i="13"/>
  <c r="GJ48" i="13"/>
  <c r="GJ56" i="13" s="1"/>
  <c r="GK48" i="13"/>
  <c r="GK56" i="13" s="1"/>
  <c r="GK65" i="13" s="1"/>
  <c r="GK73" i="13" s="1"/>
  <c r="GL48" i="13"/>
  <c r="GL56" i="13" s="1"/>
  <c r="GL65" i="13" s="1"/>
  <c r="GM48" i="13"/>
  <c r="GM56" i="13" s="1"/>
  <c r="GN48" i="13"/>
  <c r="GP48" i="13" s="1"/>
  <c r="GQ48" i="13"/>
  <c r="GQ56" i="13" s="1"/>
  <c r="GR48" i="13"/>
  <c r="GR56" i="13" s="1"/>
  <c r="GS48" i="13"/>
  <c r="GT48" i="13"/>
  <c r="GT56" i="13" s="1"/>
  <c r="GU48" i="13"/>
  <c r="GU56" i="13" s="1"/>
  <c r="GX48" i="13"/>
  <c r="GX56" i="13" s="1"/>
  <c r="GY48" i="13"/>
  <c r="GY56" i="13" s="1"/>
  <c r="GZ48" i="13"/>
  <c r="GZ56" i="13" s="1"/>
  <c r="HA48" i="13"/>
  <c r="HA56" i="13" s="1"/>
  <c r="HB48" i="13"/>
  <c r="HB56" i="13" s="1"/>
  <c r="HE48" i="13"/>
  <c r="HE56" i="13" s="1"/>
  <c r="HF48" i="13"/>
  <c r="HF56" i="13" s="1"/>
  <c r="HG48" i="13"/>
  <c r="HH48" i="13"/>
  <c r="HH56" i="13" s="1"/>
  <c r="HH65" i="13" s="1"/>
  <c r="HI48" i="13"/>
  <c r="HL48" i="13"/>
  <c r="HM48" i="13"/>
  <c r="HN48" i="13"/>
  <c r="HN56" i="13" s="1"/>
  <c r="HO48" i="13"/>
  <c r="HO56" i="13" s="1"/>
  <c r="HP48" i="13"/>
  <c r="HS48" i="13"/>
  <c r="HS56" i="13" s="1"/>
  <c r="HS65" i="13" s="1"/>
  <c r="HS73" i="13" s="1"/>
  <c r="HT48" i="13"/>
  <c r="HT56" i="13" s="1"/>
  <c r="HU48" i="13"/>
  <c r="HU56" i="13" s="1"/>
  <c r="HV48" i="13"/>
  <c r="HV56" i="13" s="1"/>
  <c r="HW48" i="13"/>
  <c r="HW56" i="13" s="1"/>
  <c r="HZ48" i="13"/>
  <c r="HZ56" i="13" s="1"/>
  <c r="IA48" i="13"/>
  <c r="IB48" i="13"/>
  <c r="IB56" i="13" s="1"/>
  <c r="IC48" i="13"/>
  <c r="IC56" i="13" s="1"/>
  <c r="ID48" i="13"/>
  <c r="IG48" i="13"/>
  <c r="IG56" i="13" s="1"/>
  <c r="IH48" i="13"/>
  <c r="II48" i="13"/>
  <c r="II56" i="13" s="1"/>
  <c r="II65" i="13" s="1"/>
  <c r="II73" i="13" s="1"/>
  <c r="IJ48" i="13"/>
  <c r="IK48" i="13"/>
  <c r="IN48" i="13"/>
  <c r="IO48" i="13"/>
  <c r="IO56" i="13" s="1"/>
  <c r="BW49" i="13"/>
  <c r="BX49" i="13"/>
  <c r="BY49" i="13"/>
  <c r="CB49" i="13"/>
  <c r="CC49" i="13"/>
  <c r="CG49" i="13"/>
  <c r="CG136" i="13" s="1"/>
  <c r="CH49" i="13"/>
  <c r="CN49" i="13"/>
  <c r="CO49" i="13"/>
  <c r="CO136" i="13" s="1"/>
  <c r="CU49" i="13"/>
  <c r="CU136" i="13" s="1"/>
  <c r="CV49" i="13"/>
  <c r="DB49" i="13"/>
  <c r="DC49" i="13"/>
  <c r="DI49" i="13"/>
  <c r="DJ49" i="13"/>
  <c r="DJ136" i="13" s="1"/>
  <c r="DP49" i="13"/>
  <c r="DP136" i="13" s="1"/>
  <c r="DQ49" i="13"/>
  <c r="DQ136" i="13" s="1"/>
  <c r="DW49" i="13"/>
  <c r="DW136" i="13" s="1"/>
  <c r="DX49" i="13"/>
  <c r="DX136" i="13" s="1"/>
  <c r="ED49" i="13"/>
  <c r="EE49" i="13"/>
  <c r="EK49" i="13"/>
  <c r="EL49" i="13"/>
  <c r="EL136" i="13" s="1"/>
  <c r="ER49" i="13"/>
  <c r="ES49" i="13"/>
  <c r="EY49" i="13"/>
  <c r="EY136" i="13" s="1"/>
  <c r="EZ49" i="13"/>
  <c r="FF49" i="13"/>
  <c r="FF136" i="13" s="1"/>
  <c r="FG49" i="13"/>
  <c r="FM49" i="13"/>
  <c r="FN49" i="13"/>
  <c r="FN136" i="13" s="1"/>
  <c r="FT49" i="13"/>
  <c r="FT136" i="13" s="1"/>
  <c r="FU49" i="13"/>
  <c r="FU136" i="13" s="1"/>
  <c r="GA49" i="13"/>
  <c r="GA136" i="13" s="1"/>
  <c r="GB49" i="13"/>
  <c r="GH49" i="13"/>
  <c r="GI49" i="13"/>
  <c r="GO49" i="13"/>
  <c r="GP49" i="13"/>
  <c r="GV49" i="13"/>
  <c r="GV136" i="13" s="1"/>
  <c r="GW49" i="13"/>
  <c r="GW136" i="13" s="1"/>
  <c r="HC49" i="13"/>
  <c r="HC136" i="13" s="1"/>
  <c r="HD49" i="13"/>
  <c r="HJ49" i="13"/>
  <c r="HK49" i="13"/>
  <c r="HK136" i="13" s="1"/>
  <c r="HQ49" i="13"/>
  <c r="HR49" i="13"/>
  <c r="HR136" i="13" s="1"/>
  <c r="HX49" i="13"/>
  <c r="HX136" i="13" s="1"/>
  <c r="HZ136" i="13" s="1"/>
  <c r="HY49" i="13"/>
  <c r="HY136" i="13" s="1"/>
  <c r="IE49" i="13"/>
  <c r="IE136" i="13" s="1"/>
  <c r="IF49" i="13"/>
  <c r="IF136" i="13" s="1"/>
  <c r="IL49" i="13"/>
  <c r="IM49" i="13"/>
  <c r="BW50" i="13"/>
  <c r="BX50" i="13"/>
  <c r="BY50" i="13"/>
  <c r="CB50" i="13"/>
  <c r="CC50" i="13"/>
  <c r="CG50" i="13"/>
  <c r="CH50" i="13"/>
  <c r="CN50" i="13"/>
  <c r="CO50" i="13"/>
  <c r="CU50" i="13"/>
  <c r="CV50" i="13" s="1"/>
  <c r="DB50" i="13"/>
  <c r="DC50" i="13"/>
  <c r="DI50" i="13"/>
  <c r="DP50" i="13"/>
  <c r="DQ50" i="13" s="1"/>
  <c r="DW50" i="13"/>
  <c r="DX50" i="13"/>
  <c r="ED50" i="13"/>
  <c r="EE50" i="13" s="1"/>
  <c r="EK50" i="13"/>
  <c r="EL50" i="13" s="1"/>
  <c r="ER50" i="13"/>
  <c r="ER137" i="13" s="1"/>
  <c r="ES50" i="13"/>
  <c r="EY50" i="13"/>
  <c r="EZ50" i="13" s="1"/>
  <c r="EZ137" i="13" s="1"/>
  <c r="FF50" i="13"/>
  <c r="FG50" i="13"/>
  <c r="FM50" i="13"/>
  <c r="FN50" i="13"/>
  <c r="FT50" i="13"/>
  <c r="FU50" i="13"/>
  <c r="GA50" i="13"/>
  <c r="GB50" i="13"/>
  <c r="GB137" i="13" s="1"/>
  <c r="GH50" i="13"/>
  <c r="GI50" i="13" s="1"/>
  <c r="GO50" i="13"/>
  <c r="GP50" i="13" s="1"/>
  <c r="GV50" i="13"/>
  <c r="GV137" i="13" s="1"/>
  <c r="GW50" i="13"/>
  <c r="HC50" i="13"/>
  <c r="HD50" i="13"/>
  <c r="HD137" i="13" s="1"/>
  <c r="HJ50" i="13"/>
  <c r="HK50" i="13"/>
  <c r="HQ50" i="13"/>
  <c r="HR50" i="13"/>
  <c r="HX50" i="13"/>
  <c r="HY50" i="13" s="1"/>
  <c r="IE50" i="13"/>
  <c r="IF50" i="13"/>
  <c r="IF137" i="13" s="1"/>
  <c r="IL50" i="13"/>
  <c r="IM50" i="13"/>
  <c r="IM137" i="13" s="1"/>
  <c r="BW51" i="13"/>
  <c r="BX51" i="13"/>
  <c r="BY51" i="13"/>
  <c r="CB51" i="13"/>
  <c r="CC51" i="13"/>
  <c r="CG51" i="13"/>
  <c r="CH51" i="13"/>
  <c r="CH138" i="13" s="1"/>
  <c r="CN51" i="13"/>
  <c r="CO51" i="13"/>
  <c r="CO138" i="13" s="1"/>
  <c r="CU51" i="13"/>
  <c r="CV51" i="13" s="1"/>
  <c r="DB51" i="13"/>
  <c r="DC51" i="13"/>
  <c r="DI51" i="13"/>
  <c r="DJ51" i="13" s="1"/>
  <c r="DJ138" i="13" s="1"/>
  <c r="DP51" i="13"/>
  <c r="DQ51" i="13" s="1"/>
  <c r="DW51" i="13"/>
  <c r="DW138" i="13" s="1"/>
  <c r="DX51" i="13"/>
  <c r="DX138" i="13" s="1"/>
  <c r="ED51" i="13"/>
  <c r="EE51" i="13" s="1"/>
  <c r="EE138" i="13" s="1"/>
  <c r="EK51" i="13"/>
  <c r="EL51" i="13" s="1"/>
  <c r="ER51" i="13"/>
  <c r="ES51" i="13"/>
  <c r="EY51" i="13"/>
  <c r="EZ51" i="13" s="1"/>
  <c r="EZ138" i="13" s="1"/>
  <c r="FF51" i="13"/>
  <c r="FG51" i="13"/>
  <c r="FG138" i="13" s="1"/>
  <c r="FM51" i="13"/>
  <c r="FM138" i="13" s="1"/>
  <c r="FO138" i="13" s="1"/>
  <c r="FN51" i="13"/>
  <c r="FN138" i="13" s="1"/>
  <c r="FT51" i="13"/>
  <c r="FU51" i="13"/>
  <c r="GA51" i="13"/>
  <c r="GA138" i="13" s="1"/>
  <c r="GB51" i="13"/>
  <c r="GH51" i="13"/>
  <c r="GI51" i="13" s="1"/>
  <c r="GO51" i="13"/>
  <c r="GP51" i="13" s="1"/>
  <c r="GP138" i="13" s="1"/>
  <c r="GV51" i="13"/>
  <c r="GV138" i="13" s="1"/>
  <c r="GW51" i="13"/>
  <c r="GW138" i="13" s="1"/>
  <c r="HC51" i="13"/>
  <c r="HD51" i="13"/>
  <c r="HD138" i="13" s="1"/>
  <c r="HJ51" i="13"/>
  <c r="HK51" i="13"/>
  <c r="HQ51" i="13"/>
  <c r="HR51" i="13"/>
  <c r="HR138" i="13" s="1"/>
  <c r="HX51" i="13"/>
  <c r="HY51" i="13" s="1"/>
  <c r="HY138" i="13" s="1"/>
  <c r="IE51" i="13"/>
  <c r="IE138" i="13" s="1"/>
  <c r="IF51" i="13"/>
  <c r="IL51" i="13"/>
  <c r="IM51" i="13"/>
  <c r="BW52" i="13"/>
  <c r="BX52" i="13"/>
  <c r="BY52" i="13"/>
  <c r="CB52" i="13"/>
  <c r="CC52" i="13"/>
  <c r="CG52" i="13"/>
  <c r="CH52" i="13"/>
  <c r="CN52" i="13"/>
  <c r="CO52" i="13"/>
  <c r="CU52" i="13"/>
  <c r="CV52" i="13" s="1"/>
  <c r="DB52" i="13"/>
  <c r="DB139" i="13" s="1"/>
  <c r="DC52" i="13"/>
  <c r="DI52" i="13"/>
  <c r="DP52" i="13"/>
  <c r="DQ52" i="13" s="1"/>
  <c r="DW52" i="13"/>
  <c r="DW139" i="13" s="1"/>
  <c r="DX52" i="13"/>
  <c r="ED52" i="13"/>
  <c r="EE52" i="13" s="1"/>
  <c r="EK52" i="13"/>
  <c r="EL52" i="13" s="1"/>
  <c r="ER52" i="13"/>
  <c r="ER139" i="13" s="1"/>
  <c r="ES52" i="13"/>
  <c r="ES139" i="13" s="1"/>
  <c r="EY52" i="13"/>
  <c r="FF52" i="13"/>
  <c r="FG52" i="13"/>
  <c r="FG139" i="13" s="1"/>
  <c r="FM52" i="13"/>
  <c r="FN52" i="13"/>
  <c r="FN139" i="13" s="1"/>
  <c r="FT52" i="13"/>
  <c r="FU52" i="13"/>
  <c r="FU139" i="13" s="1"/>
  <c r="GA52" i="13"/>
  <c r="GA139" i="13" s="1"/>
  <c r="GB52" i="13"/>
  <c r="GB139" i="13" s="1"/>
  <c r="GH52" i="13"/>
  <c r="GI52" i="13" s="1"/>
  <c r="GO52" i="13"/>
  <c r="GP52" i="13" s="1"/>
  <c r="GV52" i="13"/>
  <c r="GW52" i="13"/>
  <c r="GW139" i="13" s="1"/>
  <c r="HC52" i="13"/>
  <c r="HD52" i="13"/>
  <c r="HD139" i="13" s="1"/>
  <c r="HJ52" i="13"/>
  <c r="HK52" i="13"/>
  <c r="HK139" i="13" s="1"/>
  <c r="HQ52" i="13"/>
  <c r="HR52" i="13"/>
  <c r="HR139" i="13" s="1"/>
  <c r="HX52" i="13"/>
  <c r="HY52" i="13" s="1"/>
  <c r="HY139" i="13" s="1"/>
  <c r="IE52" i="13"/>
  <c r="IE139" i="13" s="1"/>
  <c r="IF52" i="13"/>
  <c r="IF139" i="13" s="1"/>
  <c r="IL52" i="13"/>
  <c r="IL139" i="13" s="1"/>
  <c r="IM52" i="13"/>
  <c r="IM139" i="13" s="1"/>
  <c r="BW53" i="13"/>
  <c r="BX53" i="13"/>
  <c r="BY53" i="13"/>
  <c r="CB53" i="13"/>
  <c r="CC53" i="13"/>
  <c r="CG53" i="13"/>
  <c r="CG140" i="13" s="1"/>
  <c r="CH53" i="13"/>
  <c r="CH140" i="13" s="1"/>
  <c r="CN53" i="13"/>
  <c r="CU53" i="13"/>
  <c r="DB53" i="13"/>
  <c r="DC53" i="13" s="1"/>
  <c r="DI53" i="13"/>
  <c r="DJ53" i="13" s="1"/>
  <c r="DJ140" i="13" s="1"/>
  <c r="DP53" i="13"/>
  <c r="DQ53" i="13" s="1"/>
  <c r="DW53" i="13"/>
  <c r="ED53" i="13"/>
  <c r="EE53" i="13" s="1"/>
  <c r="EK53" i="13"/>
  <c r="EL53" i="13" s="1"/>
  <c r="EL140" i="13" s="1"/>
  <c r="ER53" i="13"/>
  <c r="EY53" i="13"/>
  <c r="FF53" i="13"/>
  <c r="FG53" i="13" s="1"/>
  <c r="FM53" i="13"/>
  <c r="FN53" i="13" s="1"/>
  <c r="FN140" i="13" s="1"/>
  <c r="FT53" i="13"/>
  <c r="FU53" i="13" s="1"/>
  <c r="GA53" i="13"/>
  <c r="GH53" i="13"/>
  <c r="GI53" i="13" s="1"/>
  <c r="GO53" i="13"/>
  <c r="GP53" i="13" s="1"/>
  <c r="GP140" i="13" s="1"/>
  <c r="GV53" i="13"/>
  <c r="HC53" i="13"/>
  <c r="HJ53" i="13"/>
  <c r="HK53" i="13" s="1"/>
  <c r="HQ53" i="13"/>
  <c r="HR53" i="13" s="1"/>
  <c r="HR140" i="13" s="1"/>
  <c r="HX53" i="13"/>
  <c r="HY53" i="13" s="1"/>
  <c r="IE53" i="13"/>
  <c r="IL53" i="13"/>
  <c r="IM53" i="13" s="1"/>
  <c r="BW54" i="13"/>
  <c r="BX54" i="13"/>
  <c r="BY54" i="13"/>
  <c r="CB54" i="13"/>
  <c r="CC54" i="13"/>
  <c r="CG54" i="13"/>
  <c r="CH54" i="13"/>
  <c r="CH141" i="13" s="1"/>
  <c r="CN54" i="13"/>
  <c r="CO54" i="13" s="1"/>
  <c r="CU54" i="13"/>
  <c r="CV54" i="13" s="1"/>
  <c r="CV141" i="13" s="1"/>
  <c r="DB54" i="13"/>
  <c r="DI54" i="13"/>
  <c r="DJ54" i="13" s="1"/>
  <c r="DJ141" i="13" s="1"/>
  <c r="DP54" i="13"/>
  <c r="DQ54" i="13" s="1"/>
  <c r="DW54" i="13"/>
  <c r="DX54" i="13" s="1"/>
  <c r="DX141" i="13" s="1"/>
  <c r="ED54" i="13"/>
  <c r="EE54" i="13" s="1"/>
  <c r="EK54" i="13"/>
  <c r="ER54" i="13"/>
  <c r="ES54" i="13" s="1"/>
  <c r="EY54" i="13"/>
  <c r="EZ54" i="13" s="1"/>
  <c r="EZ141" i="13" s="1"/>
  <c r="FF54" i="13"/>
  <c r="FM54" i="13"/>
  <c r="FM141" i="13" s="1"/>
  <c r="FT54" i="13"/>
  <c r="FU54" i="13" s="1"/>
  <c r="GA54" i="13"/>
  <c r="GB54" i="13" s="1"/>
  <c r="GB141" i="13" s="1"/>
  <c r="GH54" i="13"/>
  <c r="GI54" i="13" s="1"/>
  <c r="GO54" i="13"/>
  <c r="GO141" i="13" s="1"/>
  <c r="GV54" i="13"/>
  <c r="GW54" i="13" s="1"/>
  <c r="HC54" i="13"/>
  <c r="HD54" i="13" s="1"/>
  <c r="HD141" i="13" s="1"/>
  <c r="HJ54" i="13"/>
  <c r="HQ54" i="13"/>
  <c r="HR54" i="13" s="1"/>
  <c r="HR141" i="13" s="1"/>
  <c r="HX54" i="13"/>
  <c r="HY54" i="13" s="1"/>
  <c r="IE54" i="13"/>
  <c r="IF54" i="13" s="1"/>
  <c r="IF141" i="13" s="1"/>
  <c r="IL54" i="13"/>
  <c r="IM54" i="13" s="1"/>
  <c r="BW55" i="13"/>
  <c r="BX55" i="13"/>
  <c r="BY55" i="13"/>
  <c r="CB55" i="13"/>
  <c r="CC55" i="13"/>
  <c r="CG55" i="13"/>
  <c r="CH55" i="13"/>
  <c r="CH142" i="13" s="1"/>
  <c r="CN55" i="13"/>
  <c r="CO55" i="13" s="1"/>
  <c r="CO142" i="13" s="1"/>
  <c r="CU55" i="13"/>
  <c r="DB55" i="13"/>
  <c r="DC55" i="13"/>
  <c r="DC142" i="13" s="1"/>
  <c r="DI55" i="13"/>
  <c r="DP55" i="13"/>
  <c r="DW55" i="13"/>
  <c r="DX55" i="13" s="1"/>
  <c r="DX142" i="13" s="1"/>
  <c r="ED55" i="13"/>
  <c r="EK55" i="13"/>
  <c r="EL55" i="13" s="1"/>
  <c r="EL142" i="13" s="1"/>
  <c r="ER55" i="13"/>
  <c r="EY55" i="13"/>
  <c r="EZ55" i="13" s="1"/>
  <c r="FF55" i="13"/>
  <c r="FM55" i="13"/>
  <c r="FT55" i="13"/>
  <c r="GA55" i="13"/>
  <c r="GB55" i="13" s="1"/>
  <c r="GB142" i="13" s="1"/>
  <c r="GH55" i="13"/>
  <c r="GI55" i="13" s="1"/>
  <c r="GI142" i="13" s="1"/>
  <c r="GO55" i="13"/>
  <c r="GP55" i="13" s="1"/>
  <c r="GP142" i="13" s="1"/>
  <c r="GV55" i="13"/>
  <c r="GW55" i="13" s="1"/>
  <c r="GW142" i="13" s="1"/>
  <c r="HC55" i="13"/>
  <c r="HD55" i="13" s="1"/>
  <c r="HD142" i="13" s="1"/>
  <c r="HJ55" i="13"/>
  <c r="HK55" i="13" s="1"/>
  <c r="HK142" i="13" s="1"/>
  <c r="HQ55" i="13"/>
  <c r="HX55" i="13"/>
  <c r="IE55" i="13"/>
  <c r="IF55" i="13" s="1"/>
  <c r="IF142" i="13" s="1"/>
  <c r="IL55" i="13"/>
  <c r="IM55" i="13" s="1"/>
  <c r="IM142" i="13" s="1"/>
  <c r="CL56" i="13"/>
  <c r="CX56" i="13"/>
  <c r="CZ56" i="13"/>
  <c r="DS56" i="13"/>
  <c r="DU56" i="13"/>
  <c r="EB56" i="13"/>
  <c r="EF56" i="13"/>
  <c r="FX56" i="13"/>
  <c r="FZ56" i="13"/>
  <c r="GE56" i="13"/>
  <c r="GG56" i="13"/>
  <c r="GS56" i="13"/>
  <c r="HG56" i="13"/>
  <c r="HM56" i="13"/>
  <c r="IA56" i="13"/>
  <c r="IA65" i="13" s="1"/>
  <c r="IH56" i="13"/>
  <c r="IJ56" i="13"/>
  <c r="IK56" i="13"/>
  <c r="IN56" i="13"/>
  <c r="BW57" i="13"/>
  <c r="BX57" i="13"/>
  <c r="BY57" i="13"/>
  <c r="CB57" i="13"/>
  <c r="CC57" i="13"/>
  <c r="CH57" i="13"/>
  <c r="CH144" i="13" s="1"/>
  <c r="CO57" i="13"/>
  <c r="CO144" i="13" s="1"/>
  <c r="CV57" i="13"/>
  <c r="CV144" i="13" s="1"/>
  <c r="DC57" i="13"/>
  <c r="DC144" i="13" s="1"/>
  <c r="DJ57" i="13"/>
  <c r="DJ144" i="13" s="1"/>
  <c r="DQ57" i="13"/>
  <c r="DX57" i="13"/>
  <c r="DX144" i="13" s="1"/>
  <c r="EE57" i="13"/>
  <c r="EE144" i="13" s="1"/>
  <c r="EL57" i="13"/>
  <c r="EL144" i="13" s="1"/>
  <c r="ES57" i="13"/>
  <c r="ES144" i="13" s="1"/>
  <c r="EZ57" i="13"/>
  <c r="FF57" i="13"/>
  <c r="FG57" i="13"/>
  <c r="FG144" i="13" s="1"/>
  <c r="FN57" i="13"/>
  <c r="FU57" i="13"/>
  <c r="FU144" i="13" s="1"/>
  <c r="GB57" i="13"/>
  <c r="GB144" i="13" s="1"/>
  <c r="GI57" i="13"/>
  <c r="GI144" i="13" s="1"/>
  <c r="GP57" i="13"/>
  <c r="GP144" i="13" s="1"/>
  <c r="GW57" i="13"/>
  <c r="GW144" i="13" s="1"/>
  <c r="HD57" i="13"/>
  <c r="HD144" i="13" s="1"/>
  <c r="HK57" i="13"/>
  <c r="HK144" i="13" s="1"/>
  <c r="HR57" i="13"/>
  <c r="HY57" i="13"/>
  <c r="HY144" i="13" s="1"/>
  <c r="IF57" i="13"/>
  <c r="IF144" i="13" s="1"/>
  <c r="IM57" i="13"/>
  <c r="IM144" i="13" s="1"/>
  <c r="BW58" i="13"/>
  <c r="BX58" i="13"/>
  <c r="BY58" i="13"/>
  <c r="CC58" i="13"/>
  <c r="CG58" i="13"/>
  <c r="CG145" i="13" s="1"/>
  <c r="CH58" i="13"/>
  <c r="CH145" i="13" s="1"/>
  <c r="CN58" i="13"/>
  <c r="CO58" i="13" s="1"/>
  <c r="CO145" i="13" s="1"/>
  <c r="CU58" i="13"/>
  <c r="CV58" i="13" s="1"/>
  <c r="DB58" i="13"/>
  <c r="DI58" i="13"/>
  <c r="DJ58" i="13" s="1"/>
  <c r="DJ145" i="13" s="1"/>
  <c r="DP58" i="13"/>
  <c r="DW58" i="13"/>
  <c r="DX58" i="13" s="1"/>
  <c r="DX145" i="13" s="1"/>
  <c r="ED58" i="13"/>
  <c r="EE58" i="13" s="1"/>
  <c r="EE145" i="13" s="1"/>
  <c r="EK58" i="13"/>
  <c r="ET58" i="13"/>
  <c r="EY58" i="13"/>
  <c r="EZ58" i="13" s="1"/>
  <c r="EZ145" i="13" s="1"/>
  <c r="FF58" i="13"/>
  <c r="FM58" i="13"/>
  <c r="FN58" i="13" s="1"/>
  <c r="FN145" i="13" s="1"/>
  <c r="FT58" i="13"/>
  <c r="FU58" i="13" s="1"/>
  <c r="FU145" i="13" s="1"/>
  <c r="GA58" i="13"/>
  <c r="GH58" i="13"/>
  <c r="GO58" i="13"/>
  <c r="GP58" i="13" s="1"/>
  <c r="GP145" i="13" s="1"/>
  <c r="GV58" i="13"/>
  <c r="GW58" i="13" s="1"/>
  <c r="HD58" i="13"/>
  <c r="HD145" i="13" s="1"/>
  <c r="HJ58" i="13"/>
  <c r="HK58" i="13" s="1"/>
  <c r="HK145" i="13" s="1"/>
  <c r="HQ58" i="13"/>
  <c r="HR58" i="13" s="1"/>
  <c r="HR145" i="13" s="1"/>
  <c r="IE58" i="13"/>
  <c r="IF58" i="13" s="1"/>
  <c r="IL58" i="13"/>
  <c r="CD59" i="13"/>
  <c r="CD64" i="13" s="1"/>
  <c r="CE59" i="13"/>
  <c r="CE64" i="13" s="1"/>
  <c r="CF59" i="13"/>
  <c r="CF64" i="13" s="1"/>
  <c r="CI59" i="13"/>
  <c r="CI64" i="13" s="1"/>
  <c r="CJ59" i="13"/>
  <c r="CJ64" i="13" s="1"/>
  <c r="CK59" i="13"/>
  <c r="CK64" i="13" s="1"/>
  <c r="CL59" i="13"/>
  <c r="CL64" i="13" s="1"/>
  <c r="CM59" i="13"/>
  <c r="CM64" i="13" s="1"/>
  <c r="CP59" i="13"/>
  <c r="CP64" i="13" s="1"/>
  <c r="CQ59" i="13"/>
  <c r="CQ64" i="13" s="1"/>
  <c r="CR59" i="13"/>
  <c r="CR64" i="13" s="1"/>
  <c r="CS59" i="13"/>
  <c r="CS64" i="13" s="1"/>
  <c r="CT59" i="13"/>
  <c r="CT64" i="13" s="1"/>
  <c r="CW59" i="13"/>
  <c r="CW64" i="13" s="1"/>
  <c r="CX59" i="13"/>
  <c r="CX64" i="13" s="1"/>
  <c r="CY59" i="13"/>
  <c r="CY64" i="13" s="1"/>
  <c r="CY65" i="13" s="1"/>
  <c r="CZ59" i="13"/>
  <c r="CZ64" i="13" s="1"/>
  <c r="DA59" i="13"/>
  <c r="DA64" i="13" s="1"/>
  <c r="DD59" i="13"/>
  <c r="DD64" i="13" s="1"/>
  <c r="DE59" i="13"/>
  <c r="DE64" i="13" s="1"/>
  <c r="DF59" i="13"/>
  <c r="DF64" i="13" s="1"/>
  <c r="DG59" i="13"/>
  <c r="DG64" i="13" s="1"/>
  <c r="DH59" i="13"/>
  <c r="DH64" i="13" s="1"/>
  <c r="DK59" i="13"/>
  <c r="DK64" i="13" s="1"/>
  <c r="DL59" i="13"/>
  <c r="DL64" i="13" s="1"/>
  <c r="DM59" i="13"/>
  <c r="DM64" i="13" s="1"/>
  <c r="DN59" i="13"/>
  <c r="DN64" i="13" s="1"/>
  <c r="DO59" i="13"/>
  <c r="DO64" i="13" s="1"/>
  <c r="DR59" i="13"/>
  <c r="DR64" i="13" s="1"/>
  <c r="DS59" i="13"/>
  <c r="DS64" i="13" s="1"/>
  <c r="DT59" i="13"/>
  <c r="DT64" i="13" s="1"/>
  <c r="DU59" i="13"/>
  <c r="DU64" i="13" s="1"/>
  <c r="DV59" i="13"/>
  <c r="DV64" i="13" s="1"/>
  <c r="DY59" i="13"/>
  <c r="DY64" i="13" s="1"/>
  <c r="DZ59" i="13"/>
  <c r="DZ64" i="13" s="1"/>
  <c r="EA59" i="13"/>
  <c r="EA64" i="13" s="1"/>
  <c r="EB59" i="13"/>
  <c r="EB64" i="13" s="1"/>
  <c r="EC59" i="13"/>
  <c r="EC64" i="13" s="1"/>
  <c r="EC65" i="13" s="1"/>
  <c r="EF59" i="13"/>
  <c r="EF64" i="13" s="1"/>
  <c r="EG59" i="13"/>
  <c r="EG64" i="13" s="1"/>
  <c r="EH59" i="13"/>
  <c r="EH64" i="13" s="1"/>
  <c r="EI59" i="13"/>
  <c r="EI64" i="13" s="1"/>
  <c r="EJ59" i="13"/>
  <c r="EJ64" i="13" s="1"/>
  <c r="EM59" i="13"/>
  <c r="EM64" i="13" s="1"/>
  <c r="EN59" i="13"/>
  <c r="EN64" i="13" s="1"/>
  <c r="EO59" i="13"/>
  <c r="EO64" i="13" s="1"/>
  <c r="EP59" i="13"/>
  <c r="EP64" i="13" s="1"/>
  <c r="EQ59" i="13"/>
  <c r="EQ64" i="13" s="1"/>
  <c r="EQ65" i="13" s="1"/>
  <c r="ET59" i="13"/>
  <c r="EU59" i="13"/>
  <c r="EU64" i="13" s="1"/>
  <c r="EV59" i="13"/>
  <c r="EV64" i="13" s="1"/>
  <c r="EW59" i="13"/>
  <c r="EW64" i="13" s="1"/>
  <c r="EX59" i="13"/>
  <c r="EX64" i="13" s="1"/>
  <c r="FA59" i="13"/>
  <c r="FA64" i="13" s="1"/>
  <c r="FB59" i="13"/>
  <c r="FB64" i="13" s="1"/>
  <c r="FC59" i="13"/>
  <c r="FC64" i="13" s="1"/>
  <c r="FC65" i="13" s="1"/>
  <c r="FD59" i="13"/>
  <c r="FD64" i="13" s="1"/>
  <c r="FE59" i="13"/>
  <c r="FE64" i="13" s="1"/>
  <c r="FH59" i="13"/>
  <c r="FH64" i="13" s="1"/>
  <c r="FI59" i="13"/>
  <c r="FI64" i="13" s="1"/>
  <c r="FJ59" i="13"/>
  <c r="FJ64" i="13" s="1"/>
  <c r="FK59" i="13"/>
  <c r="FK64" i="13" s="1"/>
  <c r="FL59" i="13"/>
  <c r="FO59" i="13"/>
  <c r="FO64" i="13" s="1"/>
  <c r="FO65" i="13" s="1"/>
  <c r="FP59" i="13"/>
  <c r="FP64" i="13" s="1"/>
  <c r="FQ59" i="13"/>
  <c r="FQ64" i="13" s="1"/>
  <c r="FR59" i="13"/>
  <c r="FR64" i="13" s="1"/>
  <c r="FS59" i="13"/>
  <c r="FS64" i="13" s="1"/>
  <c r="FV59" i="13"/>
  <c r="FV64" i="13" s="1"/>
  <c r="FW59" i="13"/>
  <c r="FW64" i="13" s="1"/>
  <c r="FX59" i="13"/>
  <c r="FX64" i="13" s="1"/>
  <c r="FY59" i="13"/>
  <c r="FY64" i="13" s="1"/>
  <c r="FZ59" i="13"/>
  <c r="FZ64" i="13" s="1"/>
  <c r="GC59" i="13"/>
  <c r="GC64" i="13" s="1"/>
  <c r="GD59" i="13"/>
  <c r="GD64" i="13" s="1"/>
  <c r="GE59" i="13"/>
  <c r="GE64" i="13" s="1"/>
  <c r="GF59" i="13"/>
  <c r="GF64" i="13" s="1"/>
  <c r="GG59" i="13"/>
  <c r="GG64" i="13" s="1"/>
  <c r="GJ59" i="13"/>
  <c r="GJ64" i="13" s="1"/>
  <c r="GK59" i="13"/>
  <c r="GK64" i="13" s="1"/>
  <c r="GL59" i="13"/>
  <c r="GL64" i="13" s="1"/>
  <c r="GM59" i="13"/>
  <c r="GM64" i="13" s="1"/>
  <c r="GN59" i="13"/>
  <c r="GN64" i="13" s="1"/>
  <c r="GQ59" i="13"/>
  <c r="GQ64" i="13" s="1"/>
  <c r="GR59" i="13"/>
  <c r="GR64" i="13" s="1"/>
  <c r="GS59" i="13"/>
  <c r="GS64" i="13" s="1"/>
  <c r="GT59" i="13"/>
  <c r="GU59" i="13"/>
  <c r="GU64" i="13" s="1"/>
  <c r="GX59" i="13"/>
  <c r="GX64" i="13" s="1"/>
  <c r="GY59" i="13"/>
  <c r="GY64" i="13" s="1"/>
  <c r="GZ59" i="13"/>
  <c r="GZ64" i="13" s="1"/>
  <c r="HA59" i="13"/>
  <c r="HA64" i="13" s="1"/>
  <c r="HB59" i="13"/>
  <c r="HB64" i="13" s="1"/>
  <c r="HE59" i="13"/>
  <c r="HE64" i="13" s="1"/>
  <c r="HF59" i="13"/>
  <c r="HF64" i="13" s="1"/>
  <c r="HG59" i="13"/>
  <c r="HG64" i="13" s="1"/>
  <c r="HH59" i="13"/>
  <c r="HH64" i="13" s="1"/>
  <c r="HI59" i="13"/>
  <c r="HI64" i="13" s="1"/>
  <c r="HL59" i="13"/>
  <c r="HL64" i="13" s="1"/>
  <c r="HM59" i="13"/>
  <c r="HM64" i="13" s="1"/>
  <c r="HN59" i="13"/>
  <c r="HN64" i="13" s="1"/>
  <c r="HO59" i="13"/>
  <c r="HO64" i="13" s="1"/>
  <c r="HP59" i="13"/>
  <c r="HP64" i="13" s="1"/>
  <c r="HS59" i="13"/>
  <c r="HS64" i="13" s="1"/>
  <c r="HT59" i="13"/>
  <c r="HT64" i="13" s="1"/>
  <c r="HU59" i="13"/>
  <c r="HU64" i="13" s="1"/>
  <c r="HV59" i="13"/>
  <c r="HV64" i="13" s="1"/>
  <c r="HW59" i="13"/>
  <c r="HW64" i="13" s="1"/>
  <c r="HZ59" i="13"/>
  <c r="HZ64" i="13" s="1"/>
  <c r="IA59" i="13"/>
  <c r="IA64" i="13" s="1"/>
  <c r="IB59" i="13"/>
  <c r="IB64" i="13" s="1"/>
  <c r="IC59" i="13"/>
  <c r="IC64" i="13" s="1"/>
  <c r="ID59" i="13"/>
  <c r="ID64" i="13" s="1"/>
  <c r="IG59" i="13"/>
  <c r="IG64" i="13" s="1"/>
  <c r="IH59" i="13"/>
  <c r="IH64" i="13" s="1"/>
  <c r="II59" i="13"/>
  <c r="II64" i="13" s="1"/>
  <c r="IJ59" i="13"/>
  <c r="IJ64" i="13" s="1"/>
  <c r="IJ65" i="13" s="1"/>
  <c r="IK59" i="13"/>
  <c r="IK64" i="13" s="1"/>
  <c r="IN59" i="13"/>
  <c r="IN64" i="13" s="1"/>
  <c r="IO59" i="13"/>
  <c r="IO64" i="13" s="1"/>
  <c r="BW60" i="13"/>
  <c r="BX60" i="13"/>
  <c r="BY60" i="13"/>
  <c r="CB60" i="13"/>
  <c r="CC60" i="13"/>
  <c r="CG60" i="13"/>
  <c r="CG147" i="13" s="1"/>
  <c r="CH60" i="13"/>
  <c r="CH147" i="13" s="1"/>
  <c r="CN60" i="13"/>
  <c r="CU60" i="13"/>
  <c r="DB60" i="13"/>
  <c r="DI60" i="13"/>
  <c r="DP60" i="13"/>
  <c r="DW60" i="13"/>
  <c r="DX60" i="13" s="1"/>
  <c r="ED60" i="13"/>
  <c r="EK60" i="13"/>
  <c r="EL60" i="13" s="1"/>
  <c r="ER60" i="13"/>
  <c r="EY60" i="13"/>
  <c r="FF60" i="13"/>
  <c r="FM60" i="13"/>
  <c r="FN60" i="13" s="1"/>
  <c r="FN147" i="13" s="1"/>
  <c r="FT60" i="13"/>
  <c r="FT147" i="13" s="1"/>
  <c r="GA60" i="13"/>
  <c r="GB60" i="13" s="1"/>
  <c r="GH60" i="13"/>
  <c r="GO60" i="13"/>
  <c r="GO147" i="13" s="1"/>
  <c r="GV60" i="13"/>
  <c r="HC60" i="13"/>
  <c r="HC147" i="13" s="1"/>
  <c r="HJ60" i="13"/>
  <c r="HQ60" i="13"/>
  <c r="HQ147" i="13" s="1"/>
  <c r="HX60" i="13"/>
  <c r="IE60" i="13"/>
  <c r="IL60" i="13"/>
  <c r="BW61" i="13"/>
  <c r="BX61" i="13"/>
  <c r="BY61" i="13"/>
  <c r="CB61" i="13"/>
  <c r="CC61" i="13"/>
  <c r="CG61" i="13"/>
  <c r="CG148" i="13" s="1"/>
  <c r="CI148" i="13" s="1"/>
  <c r="CH61" i="13"/>
  <c r="CH148" i="13" s="1"/>
  <c r="CN61" i="13"/>
  <c r="CO61" i="13" s="1"/>
  <c r="CU61" i="13"/>
  <c r="CV61" i="13" s="1"/>
  <c r="CV148" i="13" s="1"/>
  <c r="DB61" i="13"/>
  <c r="DI61" i="13"/>
  <c r="DJ61" i="13" s="1"/>
  <c r="DJ148" i="13" s="1"/>
  <c r="DP61" i="13"/>
  <c r="DQ61" i="13" s="1"/>
  <c r="DW61" i="13"/>
  <c r="ED61" i="13"/>
  <c r="EE61" i="13" s="1"/>
  <c r="EE148" i="13" s="1"/>
  <c r="EK61" i="13"/>
  <c r="EL61" i="13" s="1"/>
  <c r="EL148" i="13" s="1"/>
  <c r="ER61" i="13"/>
  <c r="ES61" i="13" s="1"/>
  <c r="EY61" i="13"/>
  <c r="EZ61" i="13" s="1"/>
  <c r="EZ148" i="13" s="1"/>
  <c r="FF61" i="13"/>
  <c r="FM61" i="13"/>
  <c r="FT61" i="13"/>
  <c r="FU61" i="13" s="1"/>
  <c r="GA61" i="13"/>
  <c r="GH61" i="13"/>
  <c r="GI61" i="13" s="1"/>
  <c r="GI148" i="13" s="1"/>
  <c r="GO61" i="13"/>
  <c r="GP61" i="13" s="1"/>
  <c r="GP148" i="13" s="1"/>
  <c r="GV61" i="13"/>
  <c r="GW61" i="13" s="1"/>
  <c r="HC61" i="13"/>
  <c r="HD61" i="13" s="1"/>
  <c r="HD148" i="13" s="1"/>
  <c r="HJ61" i="13"/>
  <c r="HQ61" i="13"/>
  <c r="HX61" i="13"/>
  <c r="HY61" i="13" s="1"/>
  <c r="IE61" i="13"/>
  <c r="IL61" i="13"/>
  <c r="IM61" i="13" s="1"/>
  <c r="BW62" i="13"/>
  <c r="BX62" i="13"/>
  <c r="BY62" i="13"/>
  <c r="CB62" i="13"/>
  <c r="CC62" i="13"/>
  <c r="CG62" i="13"/>
  <c r="CH62" i="13"/>
  <c r="CH149" i="13" s="1"/>
  <c r="CN62" i="13"/>
  <c r="CO62" i="13" s="1"/>
  <c r="CO149" i="13" s="1"/>
  <c r="CU62" i="13"/>
  <c r="CV62" i="13" s="1"/>
  <c r="CV149" i="13" s="1"/>
  <c r="DB62" i="13"/>
  <c r="DC62" i="13" s="1"/>
  <c r="DC149" i="13" s="1"/>
  <c r="DI62" i="13"/>
  <c r="DP62" i="13"/>
  <c r="DW62" i="13"/>
  <c r="DX62" i="13" s="1"/>
  <c r="DX149" i="13" s="1"/>
  <c r="ED62" i="13"/>
  <c r="EE62" i="13" s="1"/>
  <c r="EK62" i="13"/>
  <c r="ER62" i="13"/>
  <c r="ES62" i="13" s="1"/>
  <c r="ES149" i="13" s="1"/>
  <c r="EY62" i="13"/>
  <c r="FF62" i="13"/>
  <c r="FG62" i="13" s="1"/>
  <c r="FG149" i="13" s="1"/>
  <c r="FM62" i="13"/>
  <c r="FT62" i="13"/>
  <c r="GA62" i="13"/>
  <c r="GH62" i="13"/>
  <c r="GI62" i="13" s="1"/>
  <c r="GO62" i="13"/>
  <c r="GP62" i="13" s="1"/>
  <c r="GP149" i="13" s="1"/>
  <c r="GV62" i="13"/>
  <c r="GW62" i="13" s="1"/>
  <c r="GW149" i="13" s="1"/>
  <c r="HC62" i="13"/>
  <c r="HD62" i="13" s="1"/>
  <c r="HD149" i="13" s="1"/>
  <c r="HJ62" i="13"/>
  <c r="HQ62" i="13"/>
  <c r="HR62" i="13" s="1"/>
  <c r="HR149" i="13" s="1"/>
  <c r="HX62" i="13"/>
  <c r="IE62" i="13"/>
  <c r="IL62" i="13"/>
  <c r="IM62" i="13" s="1"/>
  <c r="BW63" i="13"/>
  <c r="BX63" i="13"/>
  <c r="BY63" i="13"/>
  <c r="CB63" i="13"/>
  <c r="CC63" i="13"/>
  <c r="CG63" i="13"/>
  <c r="CG150" i="13" s="1"/>
  <c r="CH63" i="13"/>
  <c r="CH150" i="13" s="1"/>
  <c r="CN63" i="13"/>
  <c r="CO63" i="13" s="1"/>
  <c r="CU63" i="13"/>
  <c r="DB63" i="13"/>
  <c r="DC63" i="13" s="1"/>
  <c r="DC150" i="13" s="1"/>
  <c r="DI63" i="13"/>
  <c r="DP63" i="13"/>
  <c r="DQ63" i="13" s="1"/>
  <c r="DQ150" i="13" s="1"/>
  <c r="DW63" i="13"/>
  <c r="DX63" i="13" s="1"/>
  <c r="DX150" i="13" s="1"/>
  <c r="ED63" i="13"/>
  <c r="EK63" i="13"/>
  <c r="ER63" i="13"/>
  <c r="ES63" i="13" s="1"/>
  <c r="EY63" i="13"/>
  <c r="FF63" i="13"/>
  <c r="FG63" i="13" s="1"/>
  <c r="FG150" i="13" s="1"/>
  <c r="FM63" i="13"/>
  <c r="FT63" i="13"/>
  <c r="FU63" i="13" s="1"/>
  <c r="GA63" i="13"/>
  <c r="GB63" i="13" s="1"/>
  <c r="GB150" i="13" s="1"/>
  <c r="GH63" i="13"/>
  <c r="GO63" i="13"/>
  <c r="GV63" i="13"/>
  <c r="GW63" i="13" s="1"/>
  <c r="GW150" i="13" s="1"/>
  <c r="HC63" i="13"/>
  <c r="HJ63" i="13"/>
  <c r="HK63" i="13" s="1"/>
  <c r="HK150" i="13" s="1"/>
  <c r="HQ63" i="13"/>
  <c r="HX63" i="13"/>
  <c r="HY63" i="13" s="1"/>
  <c r="IE63" i="13"/>
  <c r="IF63" i="13" s="1"/>
  <c r="IF150" i="13" s="1"/>
  <c r="IL63" i="13"/>
  <c r="FL64" i="13"/>
  <c r="GT64" i="13"/>
  <c r="BW67" i="13"/>
  <c r="BX67" i="13"/>
  <c r="BY67" i="13"/>
  <c r="CB67" i="13"/>
  <c r="CC67" i="13"/>
  <c r="CG67" i="13"/>
  <c r="CN67" i="13"/>
  <c r="CU67" i="13"/>
  <c r="DB67" i="13"/>
  <c r="DI67" i="13"/>
  <c r="DP67" i="13"/>
  <c r="DP154" i="13" s="1"/>
  <c r="DW67" i="13"/>
  <c r="ED67" i="13"/>
  <c r="ED154" i="13" s="1"/>
  <c r="EK67" i="13"/>
  <c r="ER67" i="13"/>
  <c r="ER154" i="13" s="1"/>
  <c r="EY67" i="13"/>
  <c r="FF67" i="13"/>
  <c r="FF154" i="13" s="1"/>
  <c r="FM67" i="13"/>
  <c r="FT67" i="13"/>
  <c r="FT154" i="13" s="1"/>
  <c r="GA67" i="13"/>
  <c r="GH67" i="13"/>
  <c r="GO67" i="13"/>
  <c r="GO154" i="13" s="1"/>
  <c r="GV67" i="13"/>
  <c r="GV154" i="13" s="1"/>
  <c r="HC67" i="13"/>
  <c r="HJ67" i="13"/>
  <c r="HQ67" i="13"/>
  <c r="HX67" i="13"/>
  <c r="HX154" i="13" s="1"/>
  <c r="IE67" i="13"/>
  <c r="IL67" i="13"/>
  <c r="BW68" i="13"/>
  <c r="BX68" i="13"/>
  <c r="BY68" i="13"/>
  <c r="BZ68" i="13"/>
  <c r="BZ155" i="13" s="1"/>
  <c r="CA68" i="13"/>
  <c r="CB68" i="13"/>
  <c r="CC68" i="13"/>
  <c r="BW69" i="13"/>
  <c r="BX69" i="13"/>
  <c r="BY69" i="13"/>
  <c r="CB69" i="13"/>
  <c r="CC69" i="13"/>
  <c r="CG69" i="13"/>
  <c r="CG156" i="13" s="1"/>
  <c r="CN69" i="13"/>
  <c r="CU69" i="13"/>
  <c r="CV69" i="13" s="1"/>
  <c r="CV156" i="13" s="1"/>
  <c r="DB69" i="13"/>
  <c r="DC69" i="13" s="1"/>
  <c r="DC156" i="13" s="1"/>
  <c r="DI69" i="13"/>
  <c r="DP69" i="13"/>
  <c r="DW69" i="13"/>
  <c r="ED69" i="13"/>
  <c r="EK69" i="13"/>
  <c r="ER69" i="13"/>
  <c r="EY69" i="13"/>
  <c r="FF69" i="13"/>
  <c r="FG69" i="13" s="1"/>
  <c r="FG156" i="13" s="1"/>
  <c r="FM69" i="13"/>
  <c r="FT69" i="13"/>
  <c r="GA69" i="13"/>
  <c r="GH69" i="13"/>
  <c r="GO69" i="13"/>
  <c r="GV69" i="13"/>
  <c r="HC69" i="13"/>
  <c r="HJ69" i="13"/>
  <c r="HQ69" i="13"/>
  <c r="HR69" i="13" s="1"/>
  <c r="HR156" i="13" s="1"/>
  <c r="HX69" i="13"/>
  <c r="HY69" i="13" s="1"/>
  <c r="HY156" i="13" s="1"/>
  <c r="IE69" i="13"/>
  <c r="IF69" i="13" s="1"/>
  <c r="IF156" i="13" s="1"/>
  <c r="IL69" i="13"/>
  <c r="BW70" i="13"/>
  <c r="BX70" i="13"/>
  <c r="BY70" i="13"/>
  <c r="BZ70" i="13"/>
  <c r="BZ157" i="13" s="1"/>
  <c r="CA70" i="13"/>
  <c r="CB70" i="13"/>
  <c r="CC70" i="13"/>
  <c r="BW71" i="13"/>
  <c r="BX71" i="13"/>
  <c r="BY71" i="13"/>
  <c r="CB71" i="13"/>
  <c r="CC71" i="13"/>
  <c r="CG71" i="13"/>
  <c r="CG158" i="13" s="1"/>
  <c r="CN71" i="13"/>
  <c r="CO71" i="13" s="1"/>
  <c r="CO158" i="13" s="1"/>
  <c r="CU71" i="13"/>
  <c r="CV71" i="13" s="1"/>
  <c r="DB71" i="13"/>
  <c r="DC71" i="13" s="1"/>
  <c r="DI71" i="13"/>
  <c r="DP71" i="13"/>
  <c r="DW71" i="13"/>
  <c r="DX71" i="13" s="1"/>
  <c r="DX158" i="13" s="1"/>
  <c r="ED71" i="13"/>
  <c r="EE71" i="13" s="1"/>
  <c r="EE158" i="13" s="1"/>
  <c r="EK71" i="13"/>
  <c r="EL71" i="13" s="1"/>
  <c r="EL158" i="13" s="1"/>
  <c r="ER71" i="13"/>
  <c r="ES71" i="13" s="1"/>
  <c r="ES158" i="13" s="1"/>
  <c r="EY71" i="13"/>
  <c r="EZ71" i="13" s="1"/>
  <c r="EZ158" i="13" s="1"/>
  <c r="FF71" i="13"/>
  <c r="FG71" i="13" s="1"/>
  <c r="FM71" i="13"/>
  <c r="FT71" i="13"/>
  <c r="FU71" i="13" s="1"/>
  <c r="GA71" i="13"/>
  <c r="GB71" i="13" s="1"/>
  <c r="GB158" i="13" s="1"/>
  <c r="GH71" i="13"/>
  <c r="GI71" i="13" s="1"/>
  <c r="GI158" i="13" s="1"/>
  <c r="GO71" i="13"/>
  <c r="GP71" i="13" s="1"/>
  <c r="GP158" i="13" s="1"/>
  <c r="GV71" i="13"/>
  <c r="GW71" i="13" s="1"/>
  <c r="GW158" i="13" s="1"/>
  <c r="HC71" i="13"/>
  <c r="HD71" i="13" s="1"/>
  <c r="HD158" i="13" s="1"/>
  <c r="HJ71" i="13"/>
  <c r="HK71" i="13" s="1"/>
  <c r="HQ71" i="13"/>
  <c r="HX71" i="13"/>
  <c r="IE71" i="13"/>
  <c r="IF71" i="13" s="1"/>
  <c r="IF158" i="13" s="1"/>
  <c r="IL71" i="13"/>
  <c r="IM71" i="13" s="1"/>
  <c r="IM158" i="13" s="1"/>
  <c r="CD72" i="13"/>
  <c r="CE72" i="13"/>
  <c r="CF72" i="13"/>
  <c r="CI72" i="13"/>
  <c r="CJ72" i="13"/>
  <c r="CK72" i="13"/>
  <c r="CL72" i="13"/>
  <c r="CM72" i="13"/>
  <c r="CP72" i="13"/>
  <c r="CQ72" i="13"/>
  <c r="CR72" i="13"/>
  <c r="CS72" i="13"/>
  <c r="CT72" i="13"/>
  <c r="CW72" i="13"/>
  <c r="CX72" i="13"/>
  <c r="CY72" i="13"/>
  <c r="CZ72" i="13"/>
  <c r="DA72" i="13"/>
  <c r="DD72" i="13"/>
  <c r="DE72" i="13"/>
  <c r="DF72" i="13"/>
  <c r="DG72" i="13"/>
  <c r="DH72" i="13"/>
  <c r="DK72" i="13"/>
  <c r="DL72" i="13"/>
  <c r="DM72" i="13"/>
  <c r="DN72" i="13"/>
  <c r="DO72" i="13"/>
  <c r="DR72" i="13"/>
  <c r="DS72" i="13"/>
  <c r="DT72" i="13"/>
  <c r="DU72" i="13"/>
  <c r="DV72" i="13"/>
  <c r="DY72" i="13"/>
  <c r="DZ72" i="13"/>
  <c r="EA72" i="13"/>
  <c r="EB72" i="13"/>
  <c r="EC72" i="13"/>
  <c r="EF72" i="13"/>
  <c r="EG72" i="13"/>
  <c r="EH72" i="13"/>
  <c r="EI72" i="13"/>
  <c r="EJ72" i="13"/>
  <c r="EM72" i="13"/>
  <c r="EN72" i="13"/>
  <c r="EO72" i="13"/>
  <c r="EP72" i="13"/>
  <c r="EQ72" i="13"/>
  <c r="ET72" i="13"/>
  <c r="EU72" i="13"/>
  <c r="EV72" i="13"/>
  <c r="EW72" i="13"/>
  <c r="EX72" i="13"/>
  <c r="FA72" i="13"/>
  <c r="FB72" i="13"/>
  <c r="FC72" i="13"/>
  <c r="FD72" i="13"/>
  <c r="FE72" i="13"/>
  <c r="FH72" i="13"/>
  <c r="FI72" i="13"/>
  <c r="FJ72" i="13"/>
  <c r="FK72" i="13"/>
  <c r="FL72" i="13"/>
  <c r="FO72" i="13"/>
  <c r="FP72" i="13"/>
  <c r="FQ72" i="13"/>
  <c r="FR72" i="13"/>
  <c r="FS72" i="13"/>
  <c r="FV72" i="13"/>
  <c r="FW72" i="13"/>
  <c r="FX72" i="13"/>
  <c r="FY72" i="13"/>
  <c r="FZ72" i="13"/>
  <c r="GC72" i="13"/>
  <c r="GD72" i="13"/>
  <c r="GE72" i="13"/>
  <c r="GF72" i="13"/>
  <c r="GG72" i="13"/>
  <c r="GJ72" i="13"/>
  <c r="GK72" i="13"/>
  <c r="GL72" i="13"/>
  <c r="GM72" i="13"/>
  <c r="GN72" i="13"/>
  <c r="GQ72" i="13"/>
  <c r="GR72" i="13"/>
  <c r="GS72" i="13"/>
  <c r="GT72" i="13"/>
  <c r="GU72" i="13"/>
  <c r="GX72" i="13"/>
  <c r="GY72" i="13"/>
  <c r="GZ72" i="13"/>
  <c r="HA72" i="13"/>
  <c r="HB72" i="13"/>
  <c r="HE72" i="13"/>
  <c r="HF72" i="13"/>
  <c r="HG72" i="13"/>
  <c r="HH72" i="13"/>
  <c r="HI72" i="13"/>
  <c r="HL72" i="13"/>
  <c r="HM72" i="13"/>
  <c r="HN72" i="13"/>
  <c r="HO72" i="13"/>
  <c r="HP72" i="13"/>
  <c r="HS72" i="13"/>
  <c r="HT72" i="13"/>
  <c r="HU72" i="13"/>
  <c r="HV72" i="13"/>
  <c r="HW72" i="13"/>
  <c r="HZ72" i="13"/>
  <c r="IA72" i="13"/>
  <c r="IB72" i="13"/>
  <c r="IC72" i="13"/>
  <c r="ID72" i="13"/>
  <c r="IG72" i="13"/>
  <c r="IH72" i="13"/>
  <c r="II72" i="13"/>
  <c r="IJ72" i="13"/>
  <c r="IK72" i="13"/>
  <c r="IN72" i="13"/>
  <c r="IO72" i="13"/>
  <c r="CD77" i="13"/>
  <c r="CD75" i="13" s="1"/>
  <c r="CE77" i="13"/>
  <c r="CE75" i="13" s="1"/>
  <c r="CF77" i="13"/>
  <c r="CF75" i="13" s="1"/>
  <c r="CG77" i="13"/>
  <c r="CG75" i="13" s="1"/>
  <c r="CK77" i="13"/>
  <c r="CK75" i="13" s="1"/>
  <c r="CL77" i="13"/>
  <c r="CL75" i="13" s="1"/>
  <c r="CM77" i="13"/>
  <c r="CM75" i="13" s="1"/>
  <c r="CN77" i="13"/>
  <c r="CN75" i="13" s="1"/>
  <c r="CR77" i="13"/>
  <c r="CR75" i="13" s="1"/>
  <c r="CS77" i="13"/>
  <c r="CS75" i="13" s="1"/>
  <c r="CT77" i="13"/>
  <c r="CT75" i="13" s="1"/>
  <c r="CU77" i="13"/>
  <c r="CU75" i="13" s="1"/>
  <c r="CY77" i="13"/>
  <c r="CY75" i="13" s="1"/>
  <c r="CZ77" i="13"/>
  <c r="CZ75" i="13" s="1"/>
  <c r="DA77" i="13"/>
  <c r="DA75" i="13" s="1"/>
  <c r="DB77" i="13"/>
  <c r="DB75" i="13" s="1"/>
  <c r="DF77" i="13"/>
  <c r="DF75" i="13" s="1"/>
  <c r="DG77" i="13"/>
  <c r="DG75" i="13" s="1"/>
  <c r="DH77" i="13"/>
  <c r="DH75" i="13" s="1"/>
  <c r="DI77" i="13"/>
  <c r="DI75" i="13" s="1"/>
  <c r="DM77" i="13"/>
  <c r="DM75" i="13" s="1"/>
  <c r="DN77" i="13"/>
  <c r="DN75" i="13" s="1"/>
  <c r="DO77" i="13"/>
  <c r="DO75" i="13" s="1"/>
  <c r="DP77" i="13"/>
  <c r="DP75" i="13" s="1"/>
  <c r="DT77" i="13"/>
  <c r="DT75" i="13" s="1"/>
  <c r="DU77" i="13"/>
  <c r="DU75" i="13" s="1"/>
  <c r="DV77" i="13"/>
  <c r="DV75" i="13" s="1"/>
  <c r="DW77" i="13"/>
  <c r="DW75" i="13" s="1"/>
  <c r="EA77" i="13"/>
  <c r="EA75" i="13" s="1"/>
  <c r="EB77" i="13"/>
  <c r="EB75" i="13" s="1"/>
  <c r="EC77" i="13"/>
  <c r="EC75" i="13" s="1"/>
  <c r="ED77" i="13"/>
  <c r="ED75" i="13" s="1"/>
  <c r="EH77" i="13"/>
  <c r="EH75" i="13" s="1"/>
  <c r="EI77" i="13"/>
  <c r="EI75" i="13" s="1"/>
  <c r="EJ77" i="13"/>
  <c r="EJ75" i="13" s="1"/>
  <c r="EK77" i="13"/>
  <c r="EK75" i="13" s="1"/>
  <c r="EO77" i="13"/>
  <c r="EO75" i="13" s="1"/>
  <c r="EP77" i="13"/>
  <c r="EP75" i="13" s="1"/>
  <c r="EQ77" i="13"/>
  <c r="EQ75" i="13" s="1"/>
  <c r="ER77" i="13"/>
  <c r="ER75" i="13" s="1"/>
  <c r="EV77" i="13"/>
  <c r="EV75" i="13" s="1"/>
  <c r="EW77" i="13"/>
  <c r="EW75" i="13" s="1"/>
  <c r="EX77" i="13"/>
  <c r="EX75" i="13" s="1"/>
  <c r="EY77" i="13"/>
  <c r="EY75" i="13" s="1"/>
  <c r="FC77" i="13"/>
  <c r="FC75" i="13" s="1"/>
  <c r="FD77" i="13"/>
  <c r="FD75" i="13" s="1"/>
  <c r="FE77" i="13"/>
  <c r="FE75" i="13" s="1"/>
  <c r="FF77" i="13"/>
  <c r="FF75" i="13" s="1"/>
  <c r="FJ77" i="13"/>
  <c r="FJ75" i="13" s="1"/>
  <c r="FK77" i="13"/>
  <c r="FK75" i="13" s="1"/>
  <c r="FL77" i="13"/>
  <c r="FL75" i="13" s="1"/>
  <c r="FM77" i="13"/>
  <c r="FM75" i="13" s="1"/>
  <c r="FQ77" i="13"/>
  <c r="FQ75" i="13" s="1"/>
  <c r="FR77" i="13"/>
  <c r="FR75" i="13" s="1"/>
  <c r="FS77" i="13"/>
  <c r="FS75" i="13" s="1"/>
  <c r="FT77" i="13"/>
  <c r="FT75" i="13" s="1"/>
  <c r="FX77" i="13"/>
  <c r="FX75" i="13" s="1"/>
  <c r="FY77" i="13"/>
  <c r="FY75" i="13" s="1"/>
  <c r="FZ77" i="13"/>
  <c r="FZ75" i="13" s="1"/>
  <c r="GA77" i="13"/>
  <c r="GA75" i="13" s="1"/>
  <c r="GE77" i="13"/>
  <c r="GE75" i="13" s="1"/>
  <c r="GF77" i="13"/>
  <c r="GF75" i="13" s="1"/>
  <c r="GG77" i="13"/>
  <c r="GG75" i="13" s="1"/>
  <c r="GH77" i="13"/>
  <c r="GH75" i="13" s="1"/>
  <c r="GL77" i="13"/>
  <c r="GL75" i="13" s="1"/>
  <c r="GM77" i="13"/>
  <c r="GM75" i="13" s="1"/>
  <c r="GN77" i="13"/>
  <c r="GN75" i="13" s="1"/>
  <c r="GO77" i="13"/>
  <c r="GO75" i="13" s="1"/>
  <c r="GS77" i="13"/>
  <c r="GS75" i="13" s="1"/>
  <c r="GT77" i="13"/>
  <c r="GT75" i="13" s="1"/>
  <c r="GU77" i="13"/>
  <c r="GU75" i="13" s="1"/>
  <c r="GV77" i="13"/>
  <c r="GV75" i="13" s="1"/>
  <c r="GZ77" i="13"/>
  <c r="GZ75" i="13" s="1"/>
  <c r="HA77" i="13"/>
  <c r="HA75" i="13" s="1"/>
  <c r="HB77" i="13"/>
  <c r="HB75" i="13" s="1"/>
  <c r="HC77" i="13"/>
  <c r="HC75" i="13" s="1"/>
  <c r="HG77" i="13"/>
  <c r="HG75" i="13" s="1"/>
  <c r="HH77" i="13"/>
  <c r="HH75" i="13" s="1"/>
  <c r="HI77" i="13"/>
  <c r="HI75" i="13" s="1"/>
  <c r="HJ77" i="13"/>
  <c r="HJ75" i="13" s="1"/>
  <c r="HN77" i="13"/>
  <c r="HN75" i="13" s="1"/>
  <c r="HO77" i="13"/>
  <c r="HO75" i="13" s="1"/>
  <c r="HP77" i="13"/>
  <c r="HP75" i="13" s="1"/>
  <c r="HQ77" i="13"/>
  <c r="HQ75" i="13" s="1"/>
  <c r="HU77" i="13"/>
  <c r="HU75" i="13" s="1"/>
  <c r="HV77" i="13"/>
  <c r="HV75" i="13" s="1"/>
  <c r="HW77" i="13"/>
  <c r="HW75" i="13" s="1"/>
  <c r="HX77" i="13"/>
  <c r="HX75" i="13" s="1"/>
  <c r="IB77" i="13"/>
  <c r="IB75" i="13" s="1"/>
  <c r="IC77" i="13"/>
  <c r="IC75" i="13" s="1"/>
  <c r="ID77" i="13"/>
  <c r="ID75" i="13" s="1"/>
  <c r="IE77" i="13"/>
  <c r="IE75" i="13" s="1"/>
  <c r="II77" i="13"/>
  <c r="II75" i="13" s="1"/>
  <c r="IJ77" i="13"/>
  <c r="IJ75" i="13" s="1"/>
  <c r="IK77" i="13"/>
  <c r="IK75" i="13" s="1"/>
  <c r="IL77" i="13"/>
  <c r="IL75" i="13" s="1"/>
  <c r="DB99" i="13"/>
  <c r="DC99" i="13"/>
  <c r="DP99" i="13"/>
  <c r="DQ99" i="13"/>
  <c r="ED99" i="13"/>
  <c r="EE99" i="13"/>
  <c r="FF99" i="13"/>
  <c r="FG99" i="13"/>
  <c r="FT99" i="13"/>
  <c r="FU99" i="13"/>
  <c r="GH99" i="13"/>
  <c r="GI99" i="13"/>
  <c r="HJ99" i="13"/>
  <c r="HX99" i="13"/>
  <c r="HY99" i="13"/>
  <c r="HZ99" i="13" s="1"/>
  <c r="IL99" i="13"/>
  <c r="IM99" i="13"/>
  <c r="BZ100" i="13"/>
  <c r="CG100" i="13"/>
  <c r="CH100" i="13"/>
  <c r="CN100" i="13"/>
  <c r="CO100" i="13"/>
  <c r="CU100" i="13"/>
  <c r="CV100" i="13"/>
  <c r="CW100" i="13" s="1"/>
  <c r="DB100" i="13"/>
  <c r="DC100" i="13"/>
  <c r="DI100" i="13"/>
  <c r="DJ100" i="13"/>
  <c r="DP100" i="13"/>
  <c r="DQ100" i="13"/>
  <c r="DW100" i="13"/>
  <c r="DX100" i="13"/>
  <c r="DY100" i="13" s="1"/>
  <c r="ED100" i="13"/>
  <c r="EE100" i="13"/>
  <c r="EK100" i="13"/>
  <c r="EL100" i="13"/>
  <c r="ER100" i="13"/>
  <c r="ES100" i="13"/>
  <c r="EY100" i="13"/>
  <c r="EZ100" i="13"/>
  <c r="FF100" i="13"/>
  <c r="FG100" i="13"/>
  <c r="FM100" i="13"/>
  <c r="FN100" i="13"/>
  <c r="FT100" i="13"/>
  <c r="FU100" i="13"/>
  <c r="GA100" i="13"/>
  <c r="GB100" i="13"/>
  <c r="GH100" i="13"/>
  <c r="GI100" i="13"/>
  <c r="GO100" i="13"/>
  <c r="GP100" i="13"/>
  <c r="GV100" i="13"/>
  <c r="GW100" i="13"/>
  <c r="HC100" i="13"/>
  <c r="HD100" i="13"/>
  <c r="HJ100" i="13"/>
  <c r="HL100" i="13" s="1"/>
  <c r="HK100" i="13"/>
  <c r="HQ100" i="13"/>
  <c r="HR100" i="13"/>
  <c r="HX100" i="13"/>
  <c r="HY100" i="13"/>
  <c r="HZ100" i="13" s="1"/>
  <c r="IE100" i="13"/>
  <c r="IF100" i="13"/>
  <c r="IL100" i="13"/>
  <c r="IM100" i="13"/>
  <c r="CG101" i="13"/>
  <c r="CH101" i="13"/>
  <c r="CN101" i="13"/>
  <c r="CO101" i="13"/>
  <c r="CU101" i="13"/>
  <c r="CV101" i="13"/>
  <c r="DB101" i="13"/>
  <c r="DC101" i="13"/>
  <c r="DI101" i="13"/>
  <c r="DJ101" i="13"/>
  <c r="DP101" i="13"/>
  <c r="DQ101" i="13"/>
  <c r="DW101" i="13"/>
  <c r="DX101" i="13"/>
  <c r="ED101" i="13"/>
  <c r="EE101" i="13"/>
  <c r="EK101" i="13"/>
  <c r="EL101" i="13"/>
  <c r="ER101" i="13"/>
  <c r="ES101" i="13"/>
  <c r="EY101" i="13"/>
  <c r="EZ101" i="13"/>
  <c r="FF101" i="13"/>
  <c r="FG101" i="13"/>
  <c r="FM101" i="13"/>
  <c r="FN101" i="13"/>
  <c r="FT101" i="13"/>
  <c r="FU101" i="13"/>
  <c r="GA101" i="13"/>
  <c r="GB101" i="13"/>
  <c r="GH101" i="13"/>
  <c r="GI101" i="13"/>
  <c r="GO101" i="13"/>
  <c r="GP101" i="13"/>
  <c r="GV101" i="13"/>
  <c r="GW101" i="13"/>
  <c r="HC101" i="13"/>
  <c r="HD101" i="13"/>
  <c r="HJ101" i="13"/>
  <c r="HK101" i="13"/>
  <c r="HQ101" i="13"/>
  <c r="HR101" i="13"/>
  <c r="HX101" i="13"/>
  <c r="HY101" i="13"/>
  <c r="IE101" i="13"/>
  <c r="IF101" i="13"/>
  <c r="IL101" i="13"/>
  <c r="IM101" i="13"/>
  <c r="CG102" i="13"/>
  <c r="CN102" i="13"/>
  <c r="CP102" i="13" s="1"/>
  <c r="CU102" i="13"/>
  <c r="CV102" i="13"/>
  <c r="DI102" i="13"/>
  <c r="DJ102" i="13"/>
  <c r="EK102" i="13"/>
  <c r="EL102" i="13"/>
  <c r="EY102" i="13"/>
  <c r="EZ102" i="13"/>
  <c r="FM102" i="13"/>
  <c r="FN102" i="13"/>
  <c r="GO102" i="13"/>
  <c r="GP102" i="13"/>
  <c r="GV102" i="13"/>
  <c r="GX102" i="13" s="1"/>
  <c r="HC102" i="13"/>
  <c r="HD102" i="13"/>
  <c r="HJ102" i="13"/>
  <c r="HQ102" i="13"/>
  <c r="HR102" i="13"/>
  <c r="CG104" i="13"/>
  <c r="CH104" i="13"/>
  <c r="DB104" i="13"/>
  <c r="DC104" i="13"/>
  <c r="DI104" i="13"/>
  <c r="DJ104" i="13"/>
  <c r="DP104" i="13"/>
  <c r="DQ104" i="13"/>
  <c r="DX104" i="13"/>
  <c r="ED104" i="13"/>
  <c r="EE104" i="13"/>
  <c r="EK104" i="13"/>
  <c r="EL104" i="13"/>
  <c r="FF104" i="13"/>
  <c r="FG104" i="13"/>
  <c r="FM104" i="13"/>
  <c r="FN104" i="13"/>
  <c r="FT104" i="13"/>
  <c r="FU104" i="13"/>
  <c r="GH104" i="13"/>
  <c r="GI104" i="13"/>
  <c r="GO104" i="13"/>
  <c r="GP104" i="13"/>
  <c r="HJ104" i="13"/>
  <c r="HK104" i="13"/>
  <c r="HQ104" i="13"/>
  <c r="HR104" i="13"/>
  <c r="HX104" i="13"/>
  <c r="HY104" i="13"/>
  <c r="IF104" i="13"/>
  <c r="IL104" i="13"/>
  <c r="IM104" i="13"/>
  <c r="CG105" i="13"/>
  <c r="CH105" i="13"/>
  <c r="CU105" i="13"/>
  <c r="CV105" i="13"/>
  <c r="DB105" i="13"/>
  <c r="DC105" i="13"/>
  <c r="DW105" i="13"/>
  <c r="DX105" i="13"/>
  <c r="ED105" i="13"/>
  <c r="EE105" i="13"/>
  <c r="EK105" i="13"/>
  <c r="EL105" i="13"/>
  <c r="EM105" i="13" s="1"/>
  <c r="EY105" i="13"/>
  <c r="EZ105" i="13"/>
  <c r="FF105" i="13"/>
  <c r="FG105" i="13"/>
  <c r="GA105" i="13"/>
  <c r="GB105" i="13"/>
  <c r="GH105" i="13"/>
  <c r="GI105" i="13"/>
  <c r="GO105" i="13"/>
  <c r="GP105" i="13"/>
  <c r="HC105" i="13"/>
  <c r="HD105" i="13"/>
  <c r="HJ105" i="13"/>
  <c r="HK105" i="13"/>
  <c r="IE105" i="13"/>
  <c r="IF105" i="13"/>
  <c r="IL105" i="13"/>
  <c r="IM105" i="13"/>
  <c r="BZ106" i="13"/>
  <c r="CG106" i="13"/>
  <c r="CI106" i="13" s="1"/>
  <c r="CH106" i="13"/>
  <c r="CN106" i="13"/>
  <c r="CO106" i="13"/>
  <c r="CP106" i="13" s="1"/>
  <c r="CU106" i="13"/>
  <c r="DB106" i="13"/>
  <c r="DI106" i="13"/>
  <c r="DK106" i="13" s="1"/>
  <c r="DP106" i="13"/>
  <c r="DQ106" i="13"/>
  <c r="DW106" i="13"/>
  <c r="ED106" i="13"/>
  <c r="EK106" i="13"/>
  <c r="ER106" i="13"/>
  <c r="ES106" i="13"/>
  <c r="ET106" i="13"/>
  <c r="EY106" i="13"/>
  <c r="EZ106" i="13"/>
  <c r="FF106" i="13"/>
  <c r="FM106" i="13"/>
  <c r="FT106" i="13"/>
  <c r="FU106" i="13"/>
  <c r="FV106" i="13"/>
  <c r="GA106" i="13"/>
  <c r="GH106" i="13"/>
  <c r="GO106" i="13"/>
  <c r="GV106" i="13"/>
  <c r="GX106" i="13" s="1"/>
  <c r="GW106" i="13"/>
  <c r="HC106" i="13"/>
  <c r="HD106" i="13"/>
  <c r="HE106" i="13" s="1"/>
  <c r="HJ106" i="13"/>
  <c r="HQ106" i="13"/>
  <c r="HR106" i="13"/>
  <c r="HX106" i="13"/>
  <c r="HY106" i="13"/>
  <c r="IE106" i="13"/>
  <c r="IL106" i="13"/>
  <c r="IE107" i="13"/>
  <c r="CN108" i="13"/>
  <c r="DB108" i="13"/>
  <c r="ED108" i="13"/>
  <c r="ER108" i="13"/>
  <c r="FF108" i="13"/>
  <c r="FT108" i="13"/>
  <c r="GH108" i="13"/>
  <c r="GV108" i="13"/>
  <c r="HJ108" i="13"/>
  <c r="IL108" i="13"/>
  <c r="DB109" i="13"/>
  <c r="DD109" i="13" s="1"/>
  <c r="DC109" i="13"/>
  <c r="ED109" i="13"/>
  <c r="FF109" i="13"/>
  <c r="FT109" i="13"/>
  <c r="GO109" i="13"/>
  <c r="GV109" i="13"/>
  <c r="GW109" i="13"/>
  <c r="HJ109" i="13"/>
  <c r="HX109" i="13"/>
  <c r="HZ109" i="13" s="1"/>
  <c r="CG112" i="13"/>
  <c r="CU112" i="13"/>
  <c r="CV112" i="13"/>
  <c r="DI112" i="13"/>
  <c r="DJ112" i="13"/>
  <c r="EK112" i="13"/>
  <c r="EY112" i="13"/>
  <c r="FA112" i="13" s="1"/>
  <c r="EZ112" i="13"/>
  <c r="FF112" i="13"/>
  <c r="FM112" i="13"/>
  <c r="FN112" i="13"/>
  <c r="HC112" i="13"/>
  <c r="HD112" i="13"/>
  <c r="HJ112" i="13"/>
  <c r="HQ112" i="13"/>
  <c r="DP113" i="13"/>
  <c r="DQ113" i="13"/>
  <c r="ED113" i="13"/>
  <c r="EE113" i="13"/>
  <c r="FT113" i="13"/>
  <c r="FU113" i="13"/>
  <c r="GA113" i="13"/>
  <c r="GC113" i="13" s="1"/>
  <c r="GH113" i="13"/>
  <c r="GI113" i="13"/>
  <c r="GV113" i="13"/>
  <c r="HX113" i="13"/>
  <c r="HY113" i="13"/>
  <c r="IL113" i="13"/>
  <c r="IM113" i="13"/>
  <c r="CG114" i="13"/>
  <c r="CH114" i="13"/>
  <c r="CU114" i="13"/>
  <c r="CV114" i="13"/>
  <c r="DW114" i="13"/>
  <c r="DY114" i="13" s="1"/>
  <c r="EK114" i="13"/>
  <c r="EL114" i="13"/>
  <c r="EY114" i="13"/>
  <c r="EZ114" i="13"/>
  <c r="FT114" i="13"/>
  <c r="FV114" i="13" s="1"/>
  <c r="GH114" i="13"/>
  <c r="GA115" i="13"/>
  <c r="GB115" i="13"/>
  <c r="GC115" i="13" s="1"/>
  <c r="GH115" i="13"/>
  <c r="GJ115" i="13" s="1"/>
  <c r="HC115" i="13"/>
  <c r="HE115" i="13" s="1"/>
  <c r="HD115" i="13"/>
  <c r="HQ115" i="13"/>
  <c r="HR115" i="13"/>
  <c r="IE115" i="13"/>
  <c r="IF115" i="13"/>
  <c r="ED117" i="13"/>
  <c r="GH117" i="13"/>
  <c r="GJ117" i="13" s="1"/>
  <c r="CU118" i="13"/>
  <c r="FT118" i="13"/>
  <c r="FV118" i="13" s="1"/>
  <c r="HK118" i="13"/>
  <c r="HX118" i="13"/>
  <c r="HZ118" i="13" s="1"/>
  <c r="BZ121" i="13"/>
  <c r="CA121" i="13"/>
  <c r="CG121" i="13"/>
  <c r="CH121" i="13"/>
  <c r="CN121" i="13"/>
  <c r="CO121" i="13"/>
  <c r="CU121" i="13"/>
  <c r="CV121" i="13"/>
  <c r="DB121" i="13"/>
  <c r="DC121" i="13"/>
  <c r="DI121" i="13"/>
  <c r="DJ121" i="13"/>
  <c r="DP121" i="13"/>
  <c r="DQ121" i="13"/>
  <c r="DR121" i="13" s="1"/>
  <c r="DW121" i="13"/>
  <c r="DX121" i="13"/>
  <c r="ED121" i="13"/>
  <c r="EE121" i="13"/>
  <c r="EK121" i="13"/>
  <c r="EL121" i="13"/>
  <c r="ER121" i="13"/>
  <c r="ES121" i="13"/>
  <c r="EY121" i="13"/>
  <c r="EZ121" i="13"/>
  <c r="FF121" i="13"/>
  <c r="FG121" i="13"/>
  <c r="FM121" i="13"/>
  <c r="FN121" i="13"/>
  <c r="FT121" i="13"/>
  <c r="FU121" i="13"/>
  <c r="FV121" i="13" s="1"/>
  <c r="GA121" i="13"/>
  <c r="GB121" i="13"/>
  <c r="GH121" i="13"/>
  <c r="GI121" i="13"/>
  <c r="GO121" i="13"/>
  <c r="GP121" i="13"/>
  <c r="GV121" i="13"/>
  <c r="GW121" i="13"/>
  <c r="HC121" i="13"/>
  <c r="HD121" i="13"/>
  <c r="HJ121" i="13"/>
  <c r="HK121" i="13"/>
  <c r="HQ121" i="13"/>
  <c r="HR121" i="13"/>
  <c r="HX121" i="13"/>
  <c r="HY121" i="13"/>
  <c r="HZ121" i="13" s="1"/>
  <c r="IE121" i="13"/>
  <c r="IF121" i="13"/>
  <c r="IL121" i="13"/>
  <c r="IM121" i="13"/>
  <c r="DP122" i="13"/>
  <c r="DW122" i="13"/>
  <c r="ED122" i="13"/>
  <c r="EZ122" i="13"/>
  <c r="FT122" i="13"/>
  <c r="GA122" i="13"/>
  <c r="GH122" i="13"/>
  <c r="HJ122" i="13"/>
  <c r="HX122" i="13"/>
  <c r="IE122" i="13"/>
  <c r="IL122" i="13"/>
  <c r="CG123" i="13"/>
  <c r="CH123" i="13"/>
  <c r="CN123" i="13"/>
  <c r="CO123" i="13"/>
  <c r="CU123" i="13"/>
  <c r="CV123" i="13"/>
  <c r="DB123" i="13"/>
  <c r="DC123" i="13"/>
  <c r="DI123" i="13"/>
  <c r="DJ123" i="13"/>
  <c r="DP123" i="13"/>
  <c r="DQ123" i="13"/>
  <c r="DW123" i="13"/>
  <c r="DX123" i="13"/>
  <c r="ED123" i="13"/>
  <c r="EE123" i="13"/>
  <c r="EK123" i="13"/>
  <c r="EL123" i="13"/>
  <c r="ER123" i="13"/>
  <c r="ES123" i="13"/>
  <c r="ET123" i="13" s="1"/>
  <c r="EY123" i="13"/>
  <c r="EZ123" i="13"/>
  <c r="FA123" i="13" s="1"/>
  <c r="FF123" i="13"/>
  <c r="FG123" i="13"/>
  <c r="FM123" i="13"/>
  <c r="FN123" i="13"/>
  <c r="FT123" i="13"/>
  <c r="FU123" i="13"/>
  <c r="GA123" i="13"/>
  <c r="GB123" i="13"/>
  <c r="GH123" i="13"/>
  <c r="GI123" i="13"/>
  <c r="GO123" i="13"/>
  <c r="GP123" i="13"/>
  <c r="GV123" i="13"/>
  <c r="GW123" i="13"/>
  <c r="HC123" i="13"/>
  <c r="HD123" i="13"/>
  <c r="HE123" i="13" s="1"/>
  <c r="HJ123" i="13"/>
  <c r="HK123" i="13"/>
  <c r="HQ123" i="13"/>
  <c r="HR123" i="13"/>
  <c r="HX123" i="13"/>
  <c r="HY123" i="13"/>
  <c r="IE123" i="13"/>
  <c r="IF123" i="13"/>
  <c r="IL123" i="13"/>
  <c r="IM123" i="13"/>
  <c r="CG124" i="13"/>
  <c r="CH124" i="13"/>
  <c r="CN124" i="13"/>
  <c r="CO124" i="13"/>
  <c r="CU124" i="13"/>
  <c r="CV124" i="13"/>
  <c r="DB124" i="13"/>
  <c r="DC124" i="13"/>
  <c r="DI124" i="13"/>
  <c r="DJ124" i="13"/>
  <c r="DP124" i="13"/>
  <c r="DQ124" i="13"/>
  <c r="DW124" i="13"/>
  <c r="DX124" i="13"/>
  <c r="ED124" i="13"/>
  <c r="EE124" i="13"/>
  <c r="EK124" i="13"/>
  <c r="EL124" i="13"/>
  <c r="ER124" i="13"/>
  <c r="ES124" i="13"/>
  <c r="EY124" i="13"/>
  <c r="EZ124" i="13"/>
  <c r="FA124" i="13" s="1"/>
  <c r="FF124" i="13"/>
  <c r="FG124" i="13"/>
  <c r="FM124" i="13"/>
  <c r="FN124" i="13"/>
  <c r="FT124" i="13"/>
  <c r="FU124" i="13"/>
  <c r="GA124" i="13"/>
  <c r="GB124" i="13"/>
  <c r="GH124" i="13"/>
  <c r="GI124" i="13"/>
  <c r="GO124" i="13"/>
  <c r="GP124" i="13"/>
  <c r="GV124" i="13"/>
  <c r="GW124" i="13"/>
  <c r="HC124" i="13"/>
  <c r="HD124" i="13"/>
  <c r="HJ124" i="13"/>
  <c r="HK124" i="13"/>
  <c r="HQ124" i="13"/>
  <c r="HR124" i="13"/>
  <c r="HX124" i="13"/>
  <c r="HY124" i="13"/>
  <c r="IE124" i="13"/>
  <c r="IF124" i="13"/>
  <c r="IL124" i="13"/>
  <c r="IM124" i="13"/>
  <c r="CG125" i="13"/>
  <c r="CN125" i="13"/>
  <c r="CU125" i="13"/>
  <c r="DC125" i="13"/>
  <c r="DW125" i="13"/>
  <c r="ED125" i="13"/>
  <c r="ER125" i="13"/>
  <c r="ES125" i="13"/>
  <c r="EY125" i="13"/>
  <c r="FF125" i="13"/>
  <c r="FH125" i="13" s="1"/>
  <c r="HC125" i="13"/>
  <c r="HQ125" i="13"/>
  <c r="HX125" i="13"/>
  <c r="IE125" i="13"/>
  <c r="IL125" i="13"/>
  <c r="CG126" i="13"/>
  <c r="CH126" i="13"/>
  <c r="CN126" i="13"/>
  <c r="CO126" i="13"/>
  <c r="CU126" i="13"/>
  <c r="CV126" i="13"/>
  <c r="DB126" i="13"/>
  <c r="DC126" i="13"/>
  <c r="DI126" i="13"/>
  <c r="DJ126" i="13"/>
  <c r="DP126" i="13"/>
  <c r="DQ126" i="13"/>
  <c r="DW126" i="13"/>
  <c r="DX126" i="13"/>
  <c r="ED126" i="13"/>
  <c r="EE126" i="13"/>
  <c r="EK126" i="13"/>
  <c r="EL126" i="13"/>
  <c r="ER126" i="13"/>
  <c r="ES126" i="13"/>
  <c r="EY126" i="13"/>
  <c r="EZ126" i="13"/>
  <c r="FF126" i="13"/>
  <c r="FG126" i="13"/>
  <c r="FM126" i="13"/>
  <c r="FN126" i="13"/>
  <c r="FT126" i="13"/>
  <c r="FU126" i="13"/>
  <c r="GA126" i="13"/>
  <c r="GB126" i="13"/>
  <c r="GH126" i="13"/>
  <c r="GI126" i="13"/>
  <c r="GO126" i="13"/>
  <c r="GP126" i="13"/>
  <c r="GV126" i="13"/>
  <c r="GW126" i="13"/>
  <c r="HC126" i="13"/>
  <c r="HD126" i="13"/>
  <c r="HJ126" i="13"/>
  <c r="HK126" i="13"/>
  <c r="HQ126" i="13"/>
  <c r="HR126" i="13"/>
  <c r="HX126" i="13"/>
  <c r="HY126" i="13"/>
  <c r="IE126" i="13"/>
  <c r="IF126" i="13"/>
  <c r="IL126" i="13"/>
  <c r="IM126" i="13"/>
  <c r="BZ127" i="13"/>
  <c r="CG127" i="13"/>
  <c r="CN127" i="13"/>
  <c r="CU127" i="13"/>
  <c r="DB127" i="13"/>
  <c r="DD127" i="13" s="1"/>
  <c r="DI127" i="13"/>
  <c r="DP127" i="13"/>
  <c r="DW127" i="13"/>
  <c r="ED127" i="13"/>
  <c r="EK127" i="13"/>
  <c r="ER127" i="13"/>
  <c r="EY127" i="13"/>
  <c r="FF127" i="13"/>
  <c r="FH127" i="13" s="1"/>
  <c r="FM127" i="13"/>
  <c r="FT127" i="13"/>
  <c r="FU127" i="13"/>
  <c r="GA127" i="13"/>
  <c r="GH127" i="13"/>
  <c r="GJ127" i="13" s="1"/>
  <c r="GO127" i="13"/>
  <c r="GV127" i="13"/>
  <c r="HC127" i="13"/>
  <c r="HJ127" i="13"/>
  <c r="HQ127" i="13"/>
  <c r="HX127" i="13"/>
  <c r="IE127" i="13"/>
  <c r="IL127" i="13"/>
  <c r="BZ130" i="13"/>
  <c r="CA130" i="13"/>
  <c r="CG130" i="13"/>
  <c r="CH130" i="13"/>
  <c r="CN130" i="13"/>
  <c r="CO130" i="13"/>
  <c r="CU130" i="13"/>
  <c r="CV130" i="13"/>
  <c r="DB130" i="13"/>
  <c r="DC130" i="13"/>
  <c r="DI130" i="13"/>
  <c r="DJ130" i="13"/>
  <c r="DP130" i="13"/>
  <c r="DQ130" i="13"/>
  <c r="DW130" i="13"/>
  <c r="DX130" i="13"/>
  <c r="ED130" i="13"/>
  <c r="EE130" i="13"/>
  <c r="EK130" i="13"/>
  <c r="EL130" i="13"/>
  <c r="ER130" i="13"/>
  <c r="ES130" i="13"/>
  <c r="EY130" i="13"/>
  <c r="EZ130" i="13"/>
  <c r="FF130" i="13"/>
  <c r="FG130" i="13"/>
  <c r="FM130" i="13"/>
  <c r="FN130" i="13"/>
  <c r="FT130" i="13"/>
  <c r="FV130" i="13" s="1"/>
  <c r="FU130" i="13"/>
  <c r="GA130" i="13"/>
  <c r="GB130" i="13"/>
  <c r="GH130" i="13"/>
  <c r="GI130" i="13"/>
  <c r="GO130" i="13"/>
  <c r="GP130" i="13"/>
  <c r="GV130" i="13"/>
  <c r="GW130" i="13"/>
  <c r="HC130" i="13"/>
  <c r="HD130" i="13"/>
  <c r="HJ130" i="13"/>
  <c r="HK130" i="13"/>
  <c r="HQ130" i="13"/>
  <c r="HR130" i="13"/>
  <c r="HX130" i="13"/>
  <c r="HZ130" i="13" s="1"/>
  <c r="HY130" i="13"/>
  <c r="IE130" i="13"/>
  <c r="IF130" i="13"/>
  <c r="IL130" i="13"/>
  <c r="IM130" i="13"/>
  <c r="BZ131" i="13"/>
  <c r="CG131" i="13"/>
  <c r="CN131" i="13"/>
  <c r="CO131" i="13"/>
  <c r="CU131" i="13"/>
  <c r="DB131" i="13"/>
  <c r="DI131" i="13"/>
  <c r="DP131" i="13"/>
  <c r="DQ131" i="13"/>
  <c r="DR131" i="13" s="1"/>
  <c r="DW131" i="13"/>
  <c r="ED131" i="13"/>
  <c r="EK131" i="13"/>
  <c r="ER131" i="13"/>
  <c r="EY131" i="13"/>
  <c r="FF131" i="13"/>
  <c r="FM131" i="13"/>
  <c r="FT131" i="13"/>
  <c r="GA131" i="13"/>
  <c r="GH131" i="13"/>
  <c r="GO131" i="13"/>
  <c r="GV131" i="13"/>
  <c r="HC131" i="13"/>
  <c r="HJ131" i="13"/>
  <c r="HK131" i="13"/>
  <c r="HQ131" i="13"/>
  <c r="HX131" i="13"/>
  <c r="IE131" i="13"/>
  <c r="IL131" i="13"/>
  <c r="IM131" i="13"/>
  <c r="CG132" i="13"/>
  <c r="CI132" i="13" s="1"/>
  <c r="CN132" i="13"/>
  <c r="CO132" i="13"/>
  <c r="CU132" i="13"/>
  <c r="DB132" i="13"/>
  <c r="DD132" i="13" s="1"/>
  <c r="DI132" i="13"/>
  <c r="DP132" i="13"/>
  <c r="DW132" i="13"/>
  <c r="ED132" i="13"/>
  <c r="EK132" i="13"/>
  <c r="EL132" i="13"/>
  <c r="ER132" i="13"/>
  <c r="ES132" i="13"/>
  <c r="ET132" i="13" s="1"/>
  <c r="EY132" i="13"/>
  <c r="EZ132" i="13"/>
  <c r="FF132" i="13"/>
  <c r="FG132" i="13"/>
  <c r="FM132" i="13"/>
  <c r="FT132" i="13"/>
  <c r="GA132" i="13"/>
  <c r="GH132" i="13"/>
  <c r="GI132" i="13"/>
  <c r="GO132" i="13"/>
  <c r="GV132" i="13"/>
  <c r="GW132" i="13"/>
  <c r="HC132" i="13"/>
  <c r="HJ132" i="13"/>
  <c r="HK132" i="13"/>
  <c r="HQ132" i="13"/>
  <c r="HX132" i="13"/>
  <c r="IE132" i="13"/>
  <c r="IF132" i="13"/>
  <c r="IL132" i="13"/>
  <c r="IM132" i="13"/>
  <c r="CG133" i="13"/>
  <c r="CN133" i="13"/>
  <c r="CU133" i="13"/>
  <c r="CV133" i="13"/>
  <c r="DB133" i="13"/>
  <c r="DC133" i="13"/>
  <c r="DI133" i="13"/>
  <c r="DJ133" i="13"/>
  <c r="DP133" i="13"/>
  <c r="DW133" i="13"/>
  <c r="ED133" i="13"/>
  <c r="EK133" i="13"/>
  <c r="ER133" i="13"/>
  <c r="ES133" i="13"/>
  <c r="EY133" i="13"/>
  <c r="EZ133" i="13"/>
  <c r="FF133" i="13"/>
  <c r="FM133" i="13"/>
  <c r="FT133" i="13"/>
  <c r="FU133" i="13"/>
  <c r="FV133" i="13" s="1"/>
  <c r="GA133" i="13"/>
  <c r="GB133" i="13"/>
  <c r="GH133" i="13"/>
  <c r="GO133" i="13"/>
  <c r="GV133" i="13"/>
  <c r="GX133" i="13" s="1"/>
  <c r="HC133" i="13"/>
  <c r="HE133" i="13" s="1"/>
  <c r="HD133" i="13"/>
  <c r="HJ133" i="13"/>
  <c r="HQ133" i="13"/>
  <c r="HR133" i="13"/>
  <c r="HX133" i="13"/>
  <c r="IE133" i="13"/>
  <c r="IL133" i="13"/>
  <c r="CN134" i="13"/>
  <c r="CO134" i="13"/>
  <c r="DB134" i="13"/>
  <c r="DI134" i="13"/>
  <c r="DK134" i="13" s="1"/>
  <c r="DP134" i="13"/>
  <c r="DQ134" i="13"/>
  <c r="DW134" i="13"/>
  <c r="DY134" i="13" s="1"/>
  <c r="ED134" i="13"/>
  <c r="EE134" i="13"/>
  <c r="ER134" i="13"/>
  <c r="ES134" i="13"/>
  <c r="FF134" i="13"/>
  <c r="FM134" i="13"/>
  <c r="FN134" i="13"/>
  <c r="FT134" i="13"/>
  <c r="FU134" i="13"/>
  <c r="FV134" i="13" s="1"/>
  <c r="GA134" i="13"/>
  <c r="GB134" i="13"/>
  <c r="GH134" i="13"/>
  <c r="GI134" i="13"/>
  <c r="GP134" i="13"/>
  <c r="GV134" i="13"/>
  <c r="GW134" i="13"/>
  <c r="HQ134" i="13"/>
  <c r="HS134" i="13" s="1"/>
  <c r="HX134" i="13"/>
  <c r="HY134" i="13"/>
  <c r="IE134" i="13"/>
  <c r="IG134" i="13" s="1"/>
  <c r="IL134" i="13"/>
  <c r="IM134" i="13"/>
  <c r="CH136" i="13"/>
  <c r="CI136" i="13" s="1"/>
  <c r="CN136" i="13"/>
  <c r="CV136" i="13"/>
  <c r="DB136" i="13"/>
  <c r="DC136" i="13"/>
  <c r="DI136" i="13"/>
  <c r="DK136" i="13" s="1"/>
  <c r="ED136" i="13"/>
  <c r="EE136" i="13"/>
  <c r="EK136" i="13"/>
  <c r="ER136" i="13"/>
  <c r="ES136" i="13"/>
  <c r="EZ136" i="13"/>
  <c r="FA136" i="13" s="1"/>
  <c r="FG136" i="13"/>
  <c r="FM136" i="13"/>
  <c r="GB136" i="13"/>
  <c r="GC136" i="13" s="1"/>
  <c r="GH136" i="13"/>
  <c r="GI136" i="13"/>
  <c r="GO136" i="13"/>
  <c r="GP136" i="13"/>
  <c r="HD136" i="13"/>
  <c r="HJ136" i="13"/>
  <c r="HL136" i="13" s="1"/>
  <c r="HQ136" i="13"/>
  <c r="IL136" i="13"/>
  <c r="IM136" i="13"/>
  <c r="CG137" i="13"/>
  <c r="CH137" i="13"/>
  <c r="CN137" i="13"/>
  <c r="CO137" i="13"/>
  <c r="CU137" i="13"/>
  <c r="CV137" i="13"/>
  <c r="DB137" i="13"/>
  <c r="DP137" i="13"/>
  <c r="DQ137" i="13"/>
  <c r="DW137" i="13"/>
  <c r="DY137" i="13" s="1"/>
  <c r="DX137" i="13"/>
  <c r="ED137" i="13"/>
  <c r="EE137" i="13"/>
  <c r="EK137" i="13"/>
  <c r="EL137" i="13"/>
  <c r="EM137" i="13" s="1"/>
  <c r="ES137" i="13"/>
  <c r="FF137" i="13"/>
  <c r="FG137" i="13"/>
  <c r="FM137" i="13"/>
  <c r="FN137" i="13"/>
  <c r="FT137" i="13"/>
  <c r="FU137" i="13"/>
  <c r="GA137" i="13"/>
  <c r="GC137" i="13" s="1"/>
  <c r="GH137" i="13"/>
  <c r="GI137" i="13"/>
  <c r="GO137" i="13"/>
  <c r="GP137" i="13"/>
  <c r="GW137" i="13"/>
  <c r="HC137" i="13"/>
  <c r="HK137" i="13"/>
  <c r="HQ137" i="13"/>
  <c r="HR137" i="13"/>
  <c r="HX137" i="13"/>
  <c r="HY137" i="13"/>
  <c r="HZ137" i="13" s="1"/>
  <c r="IE137" i="13"/>
  <c r="IG137" i="13" s="1"/>
  <c r="IL137" i="13"/>
  <c r="CG138" i="13"/>
  <c r="CU138" i="13"/>
  <c r="CW138" i="13" s="1"/>
  <c r="CV138" i="13"/>
  <c r="DB138" i="13"/>
  <c r="DC138" i="13"/>
  <c r="DI138" i="13"/>
  <c r="DK138" i="13" s="1"/>
  <c r="DP138" i="13"/>
  <c r="DQ138" i="13"/>
  <c r="EK138" i="13"/>
  <c r="EL138" i="13"/>
  <c r="EM138" i="13" s="1"/>
  <c r="ER138" i="13"/>
  <c r="ES138" i="13"/>
  <c r="EY138" i="13"/>
  <c r="FA138" i="13" s="1"/>
  <c r="FF138" i="13"/>
  <c r="FT138" i="13"/>
  <c r="FU138" i="13"/>
  <c r="GB138" i="13"/>
  <c r="GC138" i="13" s="1"/>
  <c r="GH138" i="13"/>
  <c r="GI138" i="13"/>
  <c r="HC138" i="13"/>
  <c r="HJ138" i="13"/>
  <c r="HK138" i="13"/>
  <c r="HQ138" i="13"/>
  <c r="HX138" i="13"/>
  <c r="HZ138" i="13" s="1"/>
  <c r="IF138" i="13"/>
  <c r="IL138" i="13"/>
  <c r="IM138" i="13"/>
  <c r="CH139" i="13"/>
  <c r="CN139" i="13"/>
  <c r="CO139" i="13"/>
  <c r="CU139" i="13"/>
  <c r="CV139" i="13"/>
  <c r="DP139" i="13"/>
  <c r="DQ139" i="13"/>
  <c r="DX139" i="13"/>
  <c r="EE139" i="13"/>
  <c r="EK139" i="13"/>
  <c r="EL139" i="13"/>
  <c r="FF139" i="13"/>
  <c r="FH139" i="13" s="1"/>
  <c r="FM139" i="13"/>
  <c r="FT139" i="13"/>
  <c r="GH139" i="13"/>
  <c r="GI139" i="13"/>
  <c r="GP139" i="13"/>
  <c r="GV139" i="13"/>
  <c r="GX139" i="13" s="1"/>
  <c r="HC139" i="13"/>
  <c r="HJ139" i="13"/>
  <c r="HL139" i="13" s="1"/>
  <c r="HQ139" i="13"/>
  <c r="HS139" i="13" s="1"/>
  <c r="HX139" i="13"/>
  <c r="DB140" i="13"/>
  <c r="DC140" i="13"/>
  <c r="DP140" i="13"/>
  <c r="DQ140" i="13"/>
  <c r="ED140" i="13"/>
  <c r="EE140" i="13"/>
  <c r="FF140" i="13"/>
  <c r="FG140" i="13"/>
  <c r="FT140" i="13"/>
  <c r="FU140" i="13"/>
  <c r="GH140" i="13"/>
  <c r="GI140" i="13"/>
  <c r="HJ140" i="13"/>
  <c r="HK140" i="13"/>
  <c r="HX140" i="13"/>
  <c r="HY140" i="13"/>
  <c r="IL140" i="13"/>
  <c r="IN140" i="13" s="1"/>
  <c r="IM140" i="13"/>
  <c r="CG141" i="13"/>
  <c r="CI141" i="13" s="1"/>
  <c r="CN141" i="13"/>
  <c r="CO141" i="13"/>
  <c r="DP141" i="13"/>
  <c r="DQ141" i="13"/>
  <c r="ED141" i="13"/>
  <c r="EE141" i="13"/>
  <c r="ER141" i="13"/>
  <c r="ES141" i="13"/>
  <c r="ET141" i="13" s="1"/>
  <c r="FT141" i="13"/>
  <c r="FU141" i="13"/>
  <c r="GH141" i="13"/>
  <c r="GI141" i="13"/>
  <c r="GV141" i="13"/>
  <c r="GW141" i="13"/>
  <c r="HX141" i="13"/>
  <c r="HY141" i="13"/>
  <c r="IL141" i="13"/>
  <c r="IM141" i="13"/>
  <c r="CG142" i="13"/>
  <c r="CN142" i="13"/>
  <c r="CP142" i="13" s="1"/>
  <c r="DB142" i="13"/>
  <c r="DW142" i="13"/>
  <c r="DY142" i="13" s="1"/>
  <c r="EK142" i="13"/>
  <c r="EM142" i="13" s="1"/>
  <c r="EY142" i="13"/>
  <c r="EZ142" i="13"/>
  <c r="GA142" i="13"/>
  <c r="GC142" i="13" s="1"/>
  <c r="GH142" i="13"/>
  <c r="GJ142" i="13" s="1"/>
  <c r="GO142" i="13"/>
  <c r="GQ142" i="13" s="1"/>
  <c r="GV142" i="13"/>
  <c r="GX142" i="13" s="1"/>
  <c r="HC142" i="13"/>
  <c r="HE142" i="13" s="1"/>
  <c r="HJ142" i="13"/>
  <c r="HL142" i="13" s="1"/>
  <c r="IE142" i="13"/>
  <c r="IG142" i="13" s="1"/>
  <c r="IL142" i="13"/>
  <c r="CG144" i="13"/>
  <c r="CI144" i="13" s="1"/>
  <c r="CN144" i="13"/>
  <c r="CU144" i="13"/>
  <c r="CW144" i="13" s="1"/>
  <c r="DB144" i="13"/>
  <c r="DI144" i="13"/>
  <c r="DK144" i="13" s="1"/>
  <c r="DP144" i="13"/>
  <c r="DQ144" i="13"/>
  <c r="DW144" i="13"/>
  <c r="DY144" i="13" s="1"/>
  <c r="ED144" i="13"/>
  <c r="EF144" i="13" s="1"/>
  <c r="EK144" i="13"/>
  <c r="EM144" i="13" s="1"/>
  <c r="ER144" i="13"/>
  <c r="EY144" i="13"/>
  <c r="EZ144" i="13"/>
  <c r="FM144" i="13"/>
  <c r="FN144" i="13"/>
  <c r="FT144" i="13"/>
  <c r="FV144" i="13" s="1"/>
  <c r="GA144" i="13"/>
  <c r="GH144" i="13"/>
  <c r="GO144" i="13"/>
  <c r="GV144" i="13"/>
  <c r="GX144" i="13" s="1"/>
  <c r="HC144" i="13"/>
  <c r="HJ144" i="13"/>
  <c r="HL144" i="13" s="1"/>
  <c r="HQ144" i="13"/>
  <c r="HR144" i="13"/>
  <c r="HX144" i="13"/>
  <c r="IE144" i="13"/>
  <c r="IL144" i="13"/>
  <c r="CN145" i="13"/>
  <c r="CU145" i="13"/>
  <c r="CV145" i="13"/>
  <c r="CW145" i="13" s="1"/>
  <c r="DI145" i="13"/>
  <c r="DK145" i="13" s="1"/>
  <c r="DW145" i="13"/>
  <c r="DY145" i="13" s="1"/>
  <c r="ER145" i="13"/>
  <c r="EY145" i="13"/>
  <c r="FT145" i="13"/>
  <c r="FV145" i="13" s="1"/>
  <c r="GO145" i="13"/>
  <c r="GQ145" i="13" s="1"/>
  <c r="GW145" i="13"/>
  <c r="HC145" i="13"/>
  <c r="HE145" i="13" s="1"/>
  <c r="HJ145" i="13"/>
  <c r="HQ145" i="13"/>
  <c r="HS145" i="13" s="1"/>
  <c r="HX145" i="13"/>
  <c r="HY145" i="13"/>
  <c r="IF145" i="13"/>
  <c r="DX147" i="13"/>
  <c r="EL147" i="13"/>
  <c r="FM147" i="13"/>
  <c r="FO147" i="13" s="1"/>
  <c r="GB147" i="13"/>
  <c r="IE147" i="13"/>
  <c r="IL147" i="13"/>
  <c r="CN148" i="13"/>
  <c r="CO148" i="13"/>
  <c r="DP148" i="13"/>
  <c r="DQ148" i="13"/>
  <c r="EK148" i="13"/>
  <c r="ER148" i="13"/>
  <c r="ES148" i="13"/>
  <c r="FT148" i="13"/>
  <c r="FU148" i="13"/>
  <c r="GH148" i="13"/>
  <c r="GO148" i="13"/>
  <c r="GQ148" i="13" s="1"/>
  <c r="GV148" i="13"/>
  <c r="GW148" i="13"/>
  <c r="HX148" i="13"/>
  <c r="HY148" i="13"/>
  <c r="IM148" i="13"/>
  <c r="CG149" i="13"/>
  <c r="CI149" i="13" s="1"/>
  <c r="CU149" i="13"/>
  <c r="DB149" i="13"/>
  <c r="DD149" i="13" s="1"/>
  <c r="ED149" i="13"/>
  <c r="EE149" i="13"/>
  <c r="FF149" i="13"/>
  <c r="FH149" i="13" s="1"/>
  <c r="GH149" i="13"/>
  <c r="GI149" i="13"/>
  <c r="GO149" i="13"/>
  <c r="GQ149" i="13" s="1"/>
  <c r="HC149" i="13"/>
  <c r="HE149" i="13" s="1"/>
  <c r="HQ149" i="13"/>
  <c r="HS149" i="13" s="1"/>
  <c r="IL149" i="13"/>
  <c r="IM149" i="13"/>
  <c r="CO150" i="13"/>
  <c r="DP150" i="13"/>
  <c r="DR150" i="13" s="1"/>
  <c r="DW150" i="13"/>
  <c r="ED150" i="13"/>
  <c r="ES150" i="13"/>
  <c r="FU150" i="13"/>
  <c r="GA150" i="13"/>
  <c r="GV150" i="13"/>
  <c r="HY150" i="13"/>
  <c r="IE150" i="13"/>
  <c r="BZ153" i="13"/>
  <c r="CB153" i="13" s="1"/>
  <c r="CA153" i="13"/>
  <c r="CG153" i="13"/>
  <c r="CH153" i="13"/>
  <c r="CN153" i="13"/>
  <c r="CO153" i="13"/>
  <c r="CU153" i="13"/>
  <c r="CV153" i="13"/>
  <c r="DB153" i="13"/>
  <c r="DC153" i="13"/>
  <c r="DI153" i="13"/>
  <c r="DJ153" i="13"/>
  <c r="DP153" i="13"/>
  <c r="DQ153" i="13"/>
  <c r="DW153" i="13"/>
  <c r="DX153" i="13"/>
  <c r="ED153" i="13"/>
  <c r="EF153" i="13" s="1"/>
  <c r="EE153" i="13"/>
  <c r="EK153" i="13"/>
  <c r="EL153" i="13"/>
  <c r="ER153" i="13"/>
  <c r="ES153" i="13"/>
  <c r="EY153" i="13"/>
  <c r="EZ153" i="13"/>
  <c r="FF153" i="13"/>
  <c r="FG153" i="13"/>
  <c r="FM153" i="13"/>
  <c r="FN153" i="13"/>
  <c r="FT153" i="13"/>
  <c r="FU153" i="13"/>
  <c r="GA153" i="13"/>
  <c r="GB153" i="13"/>
  <c r="GH153" i="13"/>
  <c r="GI153" i="13"/>
  <c r="GO153" i="13"/>
  <c r="GP153" i="13"/>
  <c r="GV153" i="13"/>
  <c r="GW153" i="13"/>
  <c r="HC153" i="13"/>
  <c r="HD153" i="13"/>
  <c r="HE153" i="13" s="1"/>
  <c r="HJ153" i="13"/>
  <c r="HK153" i="13"/>
  <c r="HQ153" i="13"/>
  <c r="HR153" i="13"/>
  <c r="HX153" i="13"/>
  <c r="HY153" i="13"/>
  <c r="IE153" i="13"/>
  <c r="IF153" i="13"/>
  <c r="IL153" i="13"/>
  <c r="IN153" i="13" s="1"/>
  <c r="IM153" i="13"/>
  <c r="CN154" i="13"/>
  <c r="DB154" i="13"/>
  <c r="DI154" i="13"/>
  <c r="DW154" i="13"/>
  <c r="GH154" i="13"/>
  <c r="HJ154" i="13"/>
  <c r="IE154" i="13"/>
  <c r="IL154" i="13"/>
  <c r="CG155" i="13"/>
  <c r="CH155" i="13"/>
  <c r="CN155" i="13"/>
  <c r="CO155" i="13"/>
  <c r="CU155" i="13"/>
  <c r="CV155" i="13"/>
  <c r="CW155" i="13" s="1"/>
  <c r="DB155" i="13"/>
  <c r="DD155" i="13" s="1"/>
  <c r="DC155" i="13"/>
  <c r="DI155" i="13"/>
  <c r="DK155" i="13" s="1"/>
  <c r="DJ155" i="13"/>
  <c r="DP155" i="13"/>
  <c r="DQ155" i="13"/>
  <c r="DW155" i="13"/>
  <c r="DX155" i="13"/>
  <c r="ED155" i="13"/>
  <c r="EE155" i="13"/>
  <c r="EK155" i="13"/>
  <c r="EL155" i="13"/>
  <c r="ER155" i="13"/>
  <c r="ES155" i="13"/>
  <c r="EY155" i="13"/>
  <c r="EZ155" i="13"/>
  <c r="FA155" i="13" s="1"/>
  <c r="FF155" i="13"/>
  <c r="FG155" i="13"/>
  <c r="FM155" i="13"/>
  <c r="FN155" i="13"/>
  <c r="FT155" i="13"/>
  <c r="FU155" i="13"/>
  <c r="GA155" i="13"/>
  <c r="GB155" i="13"/>
  <c r="GH155" i="13"/>
  <c r="GI155" i="13"/>
  <c r="GO155" i="13"/>
  <c r="GP155" i="13"/>
  <c r="GV155" i="13"/>
  <c r="GW155" i="13"/>
  <c r="HC155" i="13"/>
  <c r="HD155" i="13"/>
  <c r="HJ155" i="13"/>
  <c r="HL155" i="13" s="1"/>
  <c r="HK155" i="13"/>
  <c r="HQ155" i="13"/>
  <c r="HR155" i="13"/>
  <c r="HX155" i="13"/>
  <c r="HY155" i="13"/>
  <c r="IE155" i="13"/>
  <c r="IF155" i="13"/>
  <c r="IL155" i="13"/>
  <c r="IM155" i="13"/>
  <c r="CU156" i="13"/>
  <c r="DB156" i="13"/>
  <c r="DD156" i="13" s="1"/>
  <c r="EY156" i="13"/>
  <c r="FF156" i="13"/>
  <c r="FH156" i="13" s="1"/>
  <c r="HX156" i="13"/>
  <c r="HZ156" i="13" s="1"/>
  <c r="IE156" i="13"/>
  <c r="IG156" i="13" s="1"/>
  <c r="CA157" i="13"/>
  <c r="CB157" i="13" s="1"/>
  <c r="CG157" i="13"/>
  <c r="CH157" i="13"/>
  <c r="CN157" i="13"/>
  <c r="CO157" i="13"/>
  <c r="CU157" i="13"/>
  <c r="CV157" i="13"/>
  <c r="DB157" i="13"/>
  <c r="DC157" i="13"/>
  <c r="DI157" i="13"/>
  <c r="DJ157" i="13"/>
  <c r="DP157" i="13"/>
  <c r="DQ157" i="13"/>
  <c r="DW157" i="13"/>
  <c r="DX157" i="13"/>
  <c r="ED157" i="13"/>
  <c r="EE157" i="13"/>
  <c r="EF157" i="13" s="1"/>
  <c r="EK157" i="13"/>
  <c r="EL157" i="13"/>
  <c r="ER157" i="13"/>
  <c r="ES157" i="13"/>
  <c r="EY157" i="13"/>
  <c r="EZ157" i="13"/>
  <c r="FF157" i="13"/>
  <c r="FG157" i="13"/>
  <c r="FM157" i="13"/>
  <c r="FN157" i="13"/>
  <c r="FT157" i="13"/>
  <c r="FU157" i="13"/>
  <c r="GA157" i="13"/>
  <c r="GB157" i="13"/>
  <c r="GH157" i="13"/>
  <c r="GI157" i="13"/>
  <c r="GO157" i="13"/>
  <c r="GP157" i="13"/>
  <c r="GV157" i="13"/>
  <c r="GW157" i="13"/>
  <c r="HC157" i="13"/>
  <c r="HD157" i="13"/>
  <c r="HJ157" i="13"/>
  <c r="HK157" i="13"/>
  <c r="HQ157" i="13"/>
  <c r="HR157" i="13"/>
  <c r="HX157" i="13"/>
  <c r="HY157" i="13"/>
  <c r="IE157" i="13"/>
  <c r="IF157" i="13"/>
  <c r="IG157" i="13" s="1"/>
  <c r="IL157" i="13"/>
  <c r="IM157" i="13"/>
  <c r="CN158" i="13"/>
  <c r="CP158" i="13" s="1"/>
  <c r="CU158" i="13"/>
  <c r="CV158" i="13"/>
  <c r="DB158" i="13"/>
  <c r="DC158" i="13"/>
  <c r="DW158" i="13"/>
  <c r="ED158" i="13"/>
  <c r="EF158" i="13" s="1"/>
  <c r="EK158" i="13"/>
  <c r="EM158" i="13" s="1"/>
  <c r="ER158" i="13"/>
  <c r="EY158" i="13"/>
  <c r="FA158" i="13" s="1"/>
  <c r="FF158" i="13"/>
  <c r="FG158" i="13"/>
  <c r="FU158" i="13"/>
  <c r="GA158" i="13"/>
  <c r="GC158" i="13" s="1"/>
  <c r="GH158" i="13"/>
  <c r="GJ158" i="13" s="1"/>
  <c r="GO158" i="13"/>
  <c r="GQ158" i="13" s="1"/>
  <c r="GV158" i="13"/>
  <c r="HC158" i="13"/>
  <c r="HE158" i="13" s="1"/>
  <c r="HJ158" i="13"/>
  <c r="HK158" i="13"/>
  <c r="HL158" i="13" s="1"/>
  <c r="IE158" i="13"/>
  <c r="IL158" i="13"/>
  <c r="IN158" i="13" s="1"/>
  <c r="AA24" i="13"/>
  <c r="AB24" i="13"/>
  <c r="P12" i="13"/>
  <c r="P99" i="13" s="1"/>
  <c r="P13" i="13"/>
  <c r="P100" i="13" s="1"/>
  <c r="P15" i="13"/>
  <c r="P102" i="13" s="1"/>
  <c r="F49" i="13"/>
  <c r="F62" i="15" s="1"/>
  <c r="G67" i="13"/>
  <c r="G80" i="15" s="1"/>
  <c r="G68" i="13"/>
  <c r="G81" i="15" s="1"/>
  <c r="H70" i="13"/>
  <c r="J70" i="13"/>
  <c r="K83" i="15" s="1"/>
  <c r="H68" i="13"/>
  <c r="J68" i="13"/>
  <c r="J67" i="13"/>
  <c r="K80" i="15" s="1"/>
  <c r="J69" i="13"/>
  <c r="K82" i="15" s="1"/>
  <c r="J63" i="13"/>
  <c r="K76" i="15" s="1"/>
  <c r="J62" i="13"/>
  <c r="K75" i="15" s="1"/>
  <c r="J61" i="13"/>
  <c r="K74" i="15" s="1"/>
  <c r="J60" i="13"/>
  <c r="K73" i="15" s="1"/>
  <c r="J55" i="13"/>
  <c r="K68" i="15" s="1"/>
  <c r="J54" i="13"/>
  <c r="K67" i="15" s="1"/>
  <c r="J53" i="13"/>
  <c r="K66" i="15" s="1"/>
  <c r="J52" i="13"/>
  <c r="K65" i="15" s="1"/>
  <c r="J51" i="13"/>
  <c r="K64" i="15" s="1"/>
  <c r="J50" i="13"/>
  <c r="K63" i="15" s="1"/>
  <c r="J49" i="13"/>
  <c r="K62" i="15" s="1"/>
  <c r="H59" i="15"/>
  <c r="H39" i="13"/>
  <c r="J39" i="13"/>
  <c r="K39" i="15" s="1"/>
  <c r="J38" i="13"/>
  <c r="K38" i="15" s="1"/>
  <c r="H37" i="13"/>
  <c r="H124" i="13" s="1"/>
  <c r="J37" i="13"/>
  <c r="K19" i="13"/>
  <c r="L19" i="15" s="1"/>
  <c r="J31" i="13"/>
  <c r="K31" i="15" s="1"/>
  <c r="J30" i="13"/>
  <c r="K30" i="15" s="1"/>
  <c r="J28" i="13"/>
  <c r="K28" i="15" s="1"/>
  <c r="J27" i="13"/>
  <c r="K27" i="15" s="1"/>
  <c r="J22" i="13"/>
  <c r="K22" i="15" s="1"/>
  <c r="J21" i="13"/>
  <c r="K21" i="15" s="1"/>
  <c r="J19" i="13"/>
  <c r="K19" i="15" s="1"/>
  <c r="J18" i="13"/>
  <c r="K18" i="15" s="1"/>
  <c r="H13" i="13"/>
  <c r="J13" i="13"/>
  <c r="K13" i="15" s="1"/>
  <c r="J12" i="13"/>
  <c r="K12" i="15" s="1"/>
  <c r="G39" i="13"/>
  <c r="G39" i="15" s="1"/>
  <c r="G38" i="13"/>
  <c r="G38" i="15" s="1"/>
  <c r="G37" i="13"/>
  <c r="G37" i="15" s="1"/>
  <c r="G36" i="13"/>
  <c r="G36" i="15" s="1"/>
  <c r="G35" i="13"/>
  <c r="G31" i="13"/>
  <c r="G31" i="15" s="1"/>
  <c r="G30" i="13"/>
  <c r="G30" i="15" s="1"/>
  <c r="G28" i="13"/>
  <c r="G28" i="15" s="1"/>
  <c r="G27" i="13"/>
  <c r="G27" i="15" s="1"/>
  <c r="G22" i="13"/>
  <c r="G22" i="15" s="1"/>
  <c r="G21" i="13"/>
  <c r="G21" i="15" s="1"/>
  <c r="G19" i="13"/>
  <c r="G19" i="15" s="1"/>
  <c r="G18" i="15"/>
  <c r="G17" i="15"/>
  <c r="G15" i="15"/>
  <c r="G13" i="15"/>
  <c r="G12" i="15"/>
  <c r="G83" i="15"/>
  <c r="G69" i="13"/>
  <c r="G82" i="15" s="1"/>
  <c r="G63" i="13"/>
  <c r="G76" i="15" s="1"/>
  <c r="G62" i="13"/>
  <c r="G75" i="15" s="1"/>
  <c r="G61" i="13"/>
  <c r="G74" i="15" s="1"/>
  <c r="G58" i="13"/>
  <c r="G71" i="15" s="1"/>
  <c r="G57" i="13"/>
  <c r="G70" i="15" s="1"/>
  <c r="G55" i="13"/>
  <c r="G68" i="15" s="1"/>
  <c r="G54" i="13"/>
  <c r="G67" i="15" s="1"/>
  <c r="G53" i="13"/>
  <c r="G66" i="15" s="1"/>
  <c r="G52" i="13"/>
  <c r="G65" i="15" s="1"/>
  <c r="G49" i="13"/>
  <c r="G62" i="15" s="1"/>
  <c r="IT15" i="13"/>
  <c r="IT102" i="13" s="1"/>
  <c r="AR28" i="13"/>
  <c r="AR115" i="13" s="1"/>
  <c r="BM15" i="13"/>
  <c r="F69" i="13"/>
  <c r="F68" i="13"/>
  <c r="F67" i="13"/>
  <c r="E80" i="15" s="1"/>
  <c r="F63" i="13"/>
  <c r="F76" i="15" s="1"/>
  <c r="F62" i="13"/>
  <c r="F61" i="13"/>
  <c r="E74" i="15" s="1"/>
  <c r="F60" i="13"/>
  <c r="E73" i="15" s="1"/>
  <c r="F58" i="13"/>
  <c r="E71" i="15" s="1"/>
  <c r="F57" i="13"/>
  <c r="E70" i="15" s="1"/>
  <c r="F55" i="13"/>
  <c r="E68" i="15" s="1"/>
  <c r="F54" i="13"/>
  <c r="F53" i="13"/>
  <c r="E66" i="15" s="1"/>
  <c r="F52" i="13"/>
  <c r="E65" i="15" s="1"/>
  <c r="F51" i="13"/>
  <c r="E64" i="15" s="1"/>
  <c r="F50" i="13"/>
  <c r="E63" i="15" s="1"/>
  <c r="F39" i="13"/>
  <c r="E39" i="15" s="1"/>
  <c r="F38" i="13"/>
  <c r="E38" i="15" s="1"/>
  <c r="F37" i="13"/>
  <c r="F36" i="13"/>
  <c r="F35" i="13"/>
  <c r="F31" i="13"/>
  <c r="E31" i="15" s="1"/>
  <c r="F30" i="13"/>
  <c r="F28" i="13"/>
  <c r="E28" i="15" s="1"/>
  <c r="F27" i="13"/>
  <c r="E27" i="15" s="1"/>
  <c r="F26" i="13"/>
  <c r="E26" i="15" s="1"/>
  <c r="F25" i="13"/>
  <c r="E25" i="15" s="1"/>
  <c r="F22" i="13"/>
  <c r="E22" i="15" s="1"/>
  <c r="F21" i="13"/>
  <c r="E21" i="15" s="1"/>
  <c r="E17" i="15"/>
  <c r="E13" i="15"/>
  <c r="E14" i="15"/>
  <c r="F19" i="13"/>
  <c r="F19" i="15" s="1"/>
  <c r="P25" i="13"/>
  <c r="P112" i="13" s="1"/>
  <c r="P27" i="13"/>
  <c r="P114" i="13" s="1"/>
  <c r="P17" i="13"/>
  <c r="P104" i="13" s="1"/>
  <c r="P18" i="13"/>
  <c r="P105" i="13" s="1"/>
  <c r="IT157" i="13"/>
  <c r="IS157" i="13"/>
  <c r="IT155" i="13"/>
  <c r="IS155" i="13"/>
  <c r="IT153" i="13"/>
  <c r="IS153" i="13"/>
  <c r="IS144" i="13"/>
  <c r="IS133" i="13"/>
  <c r="IS132" i="13"/>
  <c r="IS131" i="13"/>
  <c r="IT130" i="13"/>
  <c r="IS130" i="13"/>
  <c r="IS127" i="13"/>
  <c r="IT126" i="13"/>
  <c r="IS126" i="13"/>
  <c r="IS125" i="13"/>
  <c r="IT124" i="13"/>
  <c r="IS124" i="13"/>
  <c r="IT123" i="13"/>
  <c r="IS123" i="13"/>
  <c r="IT121" i="13"/>
  <c r="IS121" i="13"/>
  <c r="IS106" i="13"/>
  <c r="IT101" i="13"/>
  <c r="IS101" i="13"/>
  <c r="IT100" i="13"/>
  <c r="IS100" i="13"/>
  <c r="IS77" i="13"/>
  <c r="IS75" i="13" s="1"/>
  <c r="IR77" i="13"/>
  <c r="IR75" i="13" s="1"/>
  <c r="IQ77" i="13"/>
  <c r="IQ75" i="13" s="1"/>
  <c r="IP77" i="13"/>
  <c r="IV72" i="13"/>
  <c r="IU72" i="13"/>
  <c r="IR72" i="13"/>
  <c r="IQ72" i="13"/>
  <c r="IP72" i="13"/>
  <c r="IS71" i="13"/>
  <c r="IS69" i="13"/>
  <c r="IS156" i="13" s="1"/>
  <c r="IS67" i="13"/>
  <c r="IS63" i="13"/>
  <c r="IS150" i="13" s="1"/>
  <c r="IS62" i="13"/>
  <c r="IS149" i="13" s="1"/>
  <c r="IS61" i="13"/>
  <c r="IT61" i="13" s="1"/>
  <c r="IT148" i="13" s="1"/>
  <c r="IS60" i="13"/>
  <c r="IS59" i="13" s="1"/>
  <c r="IV59" i="13"/>
  <c r="IV64" i="13" s="1"/>
  <c r="IU59" i="13"/>
  <c r="IU64" i="13" s="1"/>
  <c r="IR59" i="13"/>
  <c r="IR64" i="13" s="1"/>
  <c r="IQ59" i="13"/>
  <c r="IQ64" i="13" s="1"/>
  <c r="IP59" i="13"/>
  <c r="IP64" i="13" s="1"/>
  <c r="IS58" i="13"/>
  <c r="IS145" i="13" s="1"/>
  <c r="IT57" i="13"/>
  <c r="IT144" i="13" s="1"/>
  <c r="IS55" i="13"/>
  <c r="IS54" i="13"/>
  <c r="IS53" i="13"/>
  <c r="IS52" i="13"/>
  <c r="IT52" i="13" s="1"/>
  <c r="IT139" i="13" s="1"/>
  <c r="IS51" i="13"/>
  <c r="IS50" i="13"/>
  <c r="IS137" i="13" s="1"/>
  <c r="IT49" i="13"/>
  <c r="IT136" i="13" s="1"/>
  <c r="IS136" i="13"/>
  <c r="IV48" i="13"/>
  <c r="IV56" i="13" s="1"/>
  <c r="IU48" i="13"/>
  <c r="IU56" i="13" s="1"/>
  <c r="IR48" i="13"/>
  <c r="IR56" i="13" s="1"/>
  <c r="IQ48" i="13"/>
  <c r="IQ56" i="13" s="1"/>
  <c r="IP48" i="13"/>
  <c r="IP56" i="13" s="1"/>
  <c r="IS47" i="13"/>
  <c r="IS134" i="13" s="1"/>
  <c r="IT46" i="13"/>
  <c r="IT133" i="13" s="1"/>
  <c r="IU133" i="13" s="1"/>
  <c r="IT45" i="13"/>
  <c r="IT132" i="13" s="1"/>
  <c r="IT44" i="13"/>
  <c r="IT131" i="13" s="1"/>
  <c r="IU131" i="13" s="1"/>
  <c r="IV41" i="13"/>
  <c r="IU41" i="13"/>
  <c r="IR41" i="13"/>
  <c r="IQ41" i="13"/>
  <c r="IP41" i="13"/>
  <c r="IT40" i="13"/>
  <c r="IT38" i="13"/>
  <c r="IT125" i="13" s="1"/>
  <c r="IS35" i="13"/>
  <c r="IS31" i="13"/>
  <c r="IS30" i="13"/>
  <c r="IS117" i="13" s="1"/>
  <c r="IV29" i="13"/>
  <c r="IU29" i="13"/>
  <c r="IR29" i="13"/>
  <c r="IQ29" i="13"/>
  <c r="IP29" i="13"/>
  <c r="IS115" i="13"/>
  <c r="IS27" i="13"/>
  <c r="IS26" i="13"/>
  <c r="IS25" i="13"/>
  <c r="IS112" i="13" s="1"/>
  <c r="IV24" i="13"/>
  <c r="IU24" i="13"/>
  <c r="IR24" i="13"/>
  <c r="IQ24" i="13"/>
  <c r="IP24" i="13"/>
  <c r="IS22" i="13"/>
  <c r="IS21" i="13"/>
  <c r="IV20" i="13"/>
  <c r="IU20" i="13"/>
  <c r="IR20" i="13"/>
  <c r="IQ20" i="13"/>
  <c r="IP20" i="13"/>
  <c r="IT19" i="13"/>
  <c r="IS18" i="13"/>
  <c r="IS17" i="13"/>
  <c r="IV16" i="13"/>
  <c r="IU16" i="13"/>
  <c r="IR16" i="13"/>
  <c r="IQ16" i="13"/>
  <c r="IQ23" i="13" s="1"/>
  <c r="IP16" i="13"/>
  <c r="IS12" i="13"/>
  <c r="IS11" i="13" s="1"/>
  <c r="IV11" i="13"/>
  <c r="IU11" i="13"/>
  <c r="IR11" i="13"/>
  <c r="IQ11" i="13"/>
  <c r="IP11" i="13"/>
  <c r="AU15" i="13"/>
  <c r="AV15" i="13"/>
  <c r="AW15" i="13"/>
  <c r="AU19" i="13"/>
  <c r="AV19" i="13"/>
  <c r="AW19" i="13"/>
  <c r="AU35" i="13"/>
  <c r="AV35" i="13"/>
  <c r="AW35" i="13"/>
  <c r="AU36" i="13"/>
  <c r="AV36" i="13"/>
  <c r="AW36" i="13"/>
  <c r="AU37" i="13"/>
  <c r="AV37" i="13"/>
  <c r="AW37" i="13"/>
  <c r="AU38" i="13"/>
  <c r="AV38" i="13"/>
  <c r="AW38" i="13"/>
  <c r="AU39" i="13"/>
  <c r="AV39" i="13"/>
  <c r="AW39" i="13"/>
  <c r="AU40" i="13"/>
  <c r="AV40" i="13"/>
  <c r="AW40" i="13"/>
  <c r="F76" i="13"/>
  <c r="F90" i="15" s="1"/>
  <c r="E76" i="13"/>
  <c r="P70" i="13"/>
  <c r="P53" i="13"/>
  <c r="P140" i="13" s="1"/>
  <c r="P52" i="13"/>
  <c r="P139" i="13" s="1"/>
  <c r="W19" i="13"/>
  <c r="W106" i="13" s="1"/>
  <c r="W15" i="13"/>
  <c r="W102" i="13" s="1"/>
  <c r="AD58" i="13"/>
  <c r="AD145" i="13" s="1"/>
  <c r="AD57" i="13"/>
  <c r="AD144" i="13" s="1"/>
  <c r="AD49" i="13"/>
  <c r="AD136" i="13" s="1"/>
  <c r="AD46" i="13"/>
  <c r="AD133" i="13" s="1"/>
  <c r="AD45" i="13"/>
  <c r="AD132" i="13" s="1"/>
  <c r="AD44" i="13"/>
  <c r="AD131" i="13" s="1"/>
  <c r="AD40" i="13"/>
  <c r="AD15" i="13"/>
  <c r="BT49" i="13"/>
  <c r="BT136" i="13" s="1"/>
  <c r="AR49" i="13"/>
  <c r="AR136" i="13" s="1"/>
  <c r="BM49" i="13"/>
  <c r="BF49" i="13"/>
  <c r="BF136" i="13" s="1"/>
  <c r="BG136" i="13" s="1"/>
  <c r="P31" i="13"/>
  <c r="P118" i="13" s="1"/>
  <c r="P30" i="13"/>
  <c r="P28" i="13"/>
  <c r="P115" i="13" s="1"/>
  <c r="P22" i="13"/>
  <c r="P109" i="13" s="1"/>
  <c r="P21" i="13"/>
  <c r="P108" i="13" s="1"/>
  <c r="P69" i="13"/>
  <c r="P156" i="13" s="1"/>
  <c r="I14" i="13"/>
  <c r="Q20" i="13"/>
  <c r="M29" i="13"/>
  <c r="AD114" i="13"/>
  <c r="N16" i="13"/>
  <c r="AR19" i="13"/>
  <c r="AR106" i="13" s="1"/>
  <c r="J35" i="13"/>
  <c r="K49" i="13"/>
  <c r="L62" i="15" s="1"/>
  <c r="K50" i="13"/>
  <c r="K51" i="13"/>
  <c r="L64" i="15" s="1"/>
  <c r="K52" i="13"/>
  <c r="L65" i="15" s="1"/>
  <c r="K53" i="13"/>
  <c r="L66" i="15" s="1"/>
  <c r="K54" i="13"/>
  <c r="L67" i="15" s="1"/>
  <c r="K55" i="13"/>
  <c r="L68" i="15" s="1"/>
  <c r="K57" i="13"/>
  <c r="L70" i="15" s="1"/>
  <c r="K58" i="13"/>
  <c r="L71" i="15" s="1"/>
  <c r="K60" i="13"/>
  <c r="K61" i="13"/>
  <c r="L74" i="15" s="1"/>
  <c r="K62" i="13"/>
  <c r="L75" i="15" s="1"/>
  <c r="K63" i="13"/>
  <c r="K67" i="13"/>
  <c r="L80" i="15" s="1"/>
  <c r="K68" i="13"/>
  <c r="L81" i="15" s="1"/>
  <c r="K69" i="13"/>
  <c r="L82" i="15" s="1"/>
  <c r="L85" i="15" s="1"/>
  <c r="K70" i="13"/>
  <c r="L83" i="15" s="1"/>
  <c r="K71" i="13"/>
  <c r="K13" i="13"/>
  <c r="K14" i="13"/>
  <c r="L14" i="15" s="1"/>
  <c r="K15" i="13"/>
  <c r="L15" i="15" s="1"/>
  <c r="K17" i="13"/>
  <c r="L17" i="15" s="1"/>
  <c r="K18" i="13"/>
  <c r="L18" i="15" s="1"/>
  <c r="K21" i="13"/>
  <c r="L21" i="15" s="1"/>
  <c r="K22" i="13"/>
  <c r="K25" i="13"/>
  <c r="L25" i="15" s="1"/>
  <c r="K26" i="13"/>
  <c r="L26" i="15" s="1"/>
  <c r="K27" i="13"/>
  <c r="K28" i="13"/>
  <c r="L28" i="15" s="1"/>
  <c r="K30" i="13"/>
  <c r="L30" i="15" s="1"/>
  <c r="K31" i="13"/>
  <c r="L31" i="15" s="1"/>
  <c r="K35" i="13"/>
  <c r="L35" i="15" s="1"/>
  <c r="K36" i="13"/>
  <c r="L36" i="15" s="1"/>
  <c r="K37" i="13"/>
  <c r="L37" i="15" s="1"/>
  <c r="K38" i="13"/>
  <c r="L38" i="15" s="1"/>
  <c r="K39" i="13"/>
  <c r="L39" i="15" s="1"/>
  <c r="K40" i="13"/>
  <c r="J14" i="13"/>
  <c r="K14" i="15" s="1"/>
  <c r="J25" i="13"/>
  <c r="K25" i="15" s="1"/>
  <c r="J26" i="13"/>
  <c r="K26" i="15" s="1"/>
  <c r="J36" i="13"/>
  <c r="K36" i="15" s="1"/>
  <c r="G50" i="13"/>
  <c r="G63" i="15" s="1"/>
  <c r="G51" i="13"/>
  <c r="G64" i="15" s="1"/>
  <c r="G60" i="13"/>
  <c r="G73" i="15" s="1"/>
  <c r="G14" i="15"/>
  <c r="G25" i="13"/>
  <c r="G25" i="15" s="1"/>
  <c r="G26" i="13"/>
  <c r="G26" i="15" s="1"/>
  <c r="J17" i="13"/>
  <c r="K17" i="15" s="1"/>
  <c r="BT40" i="13"/>
  <c r="BT127" i="13" s="1"/>
  <c r="BM40" i="13"/>
  <c r="BF40" i="13"/>
  <c r="BF127" i="13" s="1"/>
  <c r="BF35" i="13"/>
  <c r="BF122" i="13" s="1"/>
  <c r="BF36" i="13"/>
  <c r="AY36" i="13" s="1"/>
  <c r="BF37" i="13"/>
  <c r="BF124" i="13" s="1"/>
  <c r="BF38" i="13"/>
  <c r="BF39" i="13"/>
  <c r="BF34" i="13"/>
  <c r="BF121" i="13" s="1"/>
  <c r="AR40" i="13"/>
  <c r="AR127" i="13" s="1"/>
  <c r="AP77" i="13"/>
  <c r="AP75" i="13" s="1"/>
  <c r="AB77" i="13"/>
  <c r="AB75" i="13" s="1"/>
  <c r="BR77" i="13"/>
  <c r="BR75" i="13" s="1"/>
  <c r="BD77" i="13"/>
  <c r="BD75" i="13" s="1"/>
  <c r="AR39" i="13"/>
  <c r="AR126" i="13" s="1"/>
  <c r="AS126" i="13" s="1"/>
  <c r="AG11" i="13"/>
  <c r="AH11" i="13"/>
  <c r="AH23" i="13" s="1"/>
  <c r="AI11" i="13"/>
  <c r="AL11" i="13"/>
  <c r="AM11" i="13"/>
  <c r="AJ12" i="13"/>
  <c r="AJ15" i="13"/>
  <c r="AJ11" i="13" s="1"/>
  <c r="AJ98" i="13" s="1"/>
  <c r="AG16" i="13"/>
  <c r="AH16" i="13"/>
  <c r="AI16" i="13"/>
  <c r="AL16" i="13"/>
  <c r="AM16" i="13"/>
  <c r="AJ17" i="13"/>
  <c r="AJ18" i="13"/>
  <c r="AK18" i="13" s="1"/>
  <c r="AK105" i="13" s="1"/>
  <c r="AG20" i="13"/>
  <c r="AH20" i="13"/>
  <c r="AI20" i="13"/>
  <c r="AL20" i="13"/>
  <c r="AM20" i="13"/>
  <c r="AJ21" i="13"/>
  <c r="AK21" i="13" s="1"/>
  <c r="AK108" i="13" s="1"/>
  <c r="AJ22" i="13"/>
  <c r="AJ20" i="13" s="1"/>
  <c r="AJ107" i="13" s="1"/>
  <c r="AG24" i="13"/>
  <c r="AH24" i="13"/>
  <c r="AI24" i="13"/>
  <c r="AL24" i="13"/>
  <c r="AM24" i="13"/>
  <c r="AJ25" i="13"/>
  <c r="AJ26" i="13"/>
  <c r="AK26" i="13" s="1"/>
  <c r="AK113" i="13" s="1"/>
  <c r="AJ27" i="13"/>
  <c r="AG29" i="13"/>
  <c r="AH29" i="13"/>
  <c r="AI29" i="13"/>
  <c r="AL29" i="13"/>
  <c r="AM29" i="13"/>
  <c r="AJ30" i="13"/>
  <c r="AJ117" i="13" s="1"/>
  <c r="AJ31" i="13"/>
  <c r="AJ35" i="13"/>
  <c r="AJ38" i="13"/>
  <c r="AK38" i="13" s="1"/>
  <c r="AK125" i="13" s="1"/>
  <c r="AG41" i="13"/>
  <c r="AH41" i="13"/>
  <c r="AI41" i="13"/>
  <c r="AL41" i="13"/>
  <c r="AM41" i="13"/>
  <c r="AJ47" i="13"/>
  <c r="AK47" i="13" s="1"/>
  <c r="AK134" i="13" s="1"/>
  <c r="AG48" i="13"/>
  <c r="AG56" i="13" s="1"/>
  <c r="AH48" i="13"/>
  <c r="AH56" i="13" s="1"/>
  <c r="AI48" i="13"/>
  <c r="AI56" i="13" s="1"/>
  <c r="AL48" i="13"/>
  <c r="AL56" i="13" s="1"/>
  <c r="AM48" i="13"/>
  <c r="AM56" i="13" s="1"/>
  <c r="AJ49" i="13"/>
  <c r="AK49" i="13" s="1"/>
  <c r="AK136" i="13" s="1"/>
  <c r="AJ50" i="13"/>
  <c r="AJ137" i="13" s="1"/>
  <c r="AJ51" i="13"/>
  <c r="AJ138" i="13" s="1"/>
  <c r="AJ53" i="13"/>
  <c r="AK53" i="13" s="1"/>
  <c r="AJ54" i="13"/>
  <c r="AJ141" i="13" s="1"/>
  <c r="AJ55" i="13"/>
  <c r="AL57" i="13"/>
  <c r="AJ58" i="13"/>
  <c r="AG59" i="13"/>
  <c r="AG64" i="13" s="1"/>
  <c r="AG65" i="13" s="1"/>
  <c r="AG73" i="13" s="1"/>
  <c r="AH59" i="13"/>
  <c r="AH64" i="13" s="1"/>
  <c r="AI59" i="13"/>
  <c r="AI64" i="13" s="1"/>
  <c r="AL59" i="13"/>
  <c r="AM59" i="13"/>
  <c r="AM64" i="13" s="1"/>
  <c r="AJ60" i="13"/>
  <c r="AJ61" i="13"/>
  <c r="AJ62" i="13"/>
  <c r="AJ63" i="13"/>
  <c r="AK63" i="13" s="1"/>
  <c r="AK150" i="13" s="1"/>
  <c r="AJ67" i="13"/>
  <c r="AJ69" i="13"/>
  <c r="AJ71" i="13"/>
  <c r="AK71" i="13" s="1"/>
  <c r="AK158" i="13" s="1"/>
  <c r="AG72" i="13"/>
  <c r="AH72" i="13"/>
  <c r="AI72" i="13"/>
  <c r="AL72" i="13"/>
  <c r="AM72" i="13"/>
  <c r="AG77" i="13"/>
  <c r="AG75" i="13" s="1"/>
  <c r="AJ100" i="13"/>
  <c r="AK100" i="13"/>
  <c r="AJ101" i="13"/>
  <c r="AK101" i="13"/>
  <c r="AJ106" i="13"/>
  <c r="AL106" i="13" s="1"/>
  <c r="AK106" i="13"/>
  <c r="AJ115" i="13"/>
  <c r="AK115" i="13"/>
  <c r="AJ121" i="13"/>
  <c r="AK121" i="13"/>
  <c r="AJ123" i="13"/>
  <c r="AK123" i="13"/>
  <c r="AJ124" i="13"/>
  <c r="AK124" i="13"/>
  <c r="AJ126" i="13"/>
  <c r="AL126" i="13" s="1"/>
  <c r="AK126" i="13"/>
  <c r="AJ127" i="13"/>
  <c r="AK127" i="13"/>
  <c r="AJ130" i="13"/>
  <c r="AK130" i="13"/>
  <c r="AJ131" i="13"/>
  <c r="AK131" i="13"/>
  <c r="AJ132" i="13"/>
  <c r="AK132" i="13"/>
  <c r="AJ133" i="13"/>
  <c r="AK133" i="13"/>
  <c r="AL133" i="13" s="1"/>
  <c r="AJ139" i="13"/>
  <c r="AK139" i="13"/>
  <c r="AJ144" i="13"/>
  <c r="AJ153" i="13"/>
  <c r="AK153" i="13"/>
  <c r="AJ155" i="13"/>
  <c r="AK155" i="13"/>
  <c r="AJ157" i="13"/>
  <c r="AL157" i="13" s="1"/>
  <c r="AK157" i="13"/>
  <c r="W40" i="13"/>
  <c r="W127" i="13" s="1"/>
  <c r="BN11" i="13"/>
  <c r="BT102" i="13"/>
  <c r="U77" i="13"/>
  <c r="U75" i="13" s="1"/>
  <c r="BQ77" i="13"/>
  <c r="BQ75" i="13" s="1"/>
  <c r="BN41" i="13"/>
  <c r="AS41" i="13"/>
  <c r="BT57" i="13"/>
  <c r="BT46" i="13"/>
  <c r="BT133" i="13" s="1"/>
  <c r="BT45" i="13"/>
  <c r="BT132" i="13" s="1"/>
  <c r="BT44" i="13"/>
  <c r="BT131" i="13" s="1"/>
  <c r="BT38" i="13"/>
  <c r="BT125" i="13" s="1"/>
  <c r="BT19" i="13"/>
  <c r="BT106" i="13" s="1"/>
  <c r="BM57" i="13"/>
  <c r="BM144" i="13" s="1"/>
  <c r="BM45" i="13"/>
  <c r="BM132" i="13" s="1"/>
  <c r="BM46" i="13"/>
  <c r="BM133" i="13" s="1"/>
  <c r="BM44" i="13"/>
  <c r="BM131" i="13" s="1"/>
  <c r="BM38" i="13"/>
  <c r="BM125" i="13" s="1"/>
  <c r="BM12" i="13"/>
  <c r="BM99" i="13" s="1"/>
  <c r="BM19" i="13"/>
  <c r="BM106" i="13" s="1"/>
  <c r="BF57" i="13"/>
  <c r="BF144" i="13" s="1"/>
  <c r="BF19" i="13"/>
  <c r="BF106" i="13" s="1"/>
  <c r="AR38" i="13"/>
  <c r="AR125" i="13" s="1"/>
  <c r="AR57" i="13"/>
  <c r="AR144" i="13" s="1"/>
  <c r="AR45" i="13"/>
  <c r="AR132" i="13" s="1"/>
  <c r="AR46" i="13"/>
  <c r="AR133" i="13" s="1"/>
  <c r="AR44" i="13"/>
  <c r="AR131" i="13" s="1"/>
  <c r="AR18" i="13"/>
  <c r="AR105" i="13" s="1"/>
  <c r="AR13" i="13"/>
  <c r="AR100" i="13" s="1"/>
  <c r="AD19" i="13"/>
  <c r="AD106" i="13" s="1"/>
  <c r="P71" i="13"/>
  <c r="P63" i="13"/>
  <c r="P150" i="13" s="1"/>
  <c r="P61" i="13"/>
  <c r="P148" i="13" s="1"/>
  <c r="P58" i="13"/>
  <c r="P145" i="13" s="1"/>
  <c r="P54" i="13"/>
  <c r="P141" i="13" s="1"/>
  <c r="P136" i="13"/>
  <c r="P45" i="13"/>
  <c r="P132" i="13" s="1"/>
  <c r="P47" i="13"/>
  <c r="P44" i="13"/>
  <c r="P131" i="13" s="1"/>
  <c r="P50" i="13"/>
  <c r="P137" i="13" s="1"/>
  <c r="P51" i="13"/>
  <c r="P55" i="13"/>
  <c r="P142" i="13" s="1"/>
  <c r="P60" i="13"/>
  <c r="P147" i="13" s="1"/>
  <c r="W17" i="13"/>
  <c r="W104" i="13" s="1"/>
  <c r="W18" i="13"/>
  <c r="W105" i="13" s="1"/>
  <c r="W21" i="13"/>
  <c r="W108" i="13" s="1"/>
  <c r="W22" i="13"/>
  <c r="W109" i="13" s="1"/>
  <c r="W25" i="13"/>
  <c r="W112" i="13" s="1"/>
  <c r="W26" i="13"/>
  <c r="W113" i="13" s="1"/>
  <c r="W27" i="13"/>
  <c r="W114" i="13" s="1"/>
  <c r="W28" i="13"/>
  <c r="W115" i="13" s="1"/>
  <c r="W30" i="13"/>
  <c r="W117" i="13" s="1"/>
  <c r="W31" i="13"/>
  <c r="W118" i="13" s="1"/>
  <c r="W34" i="13"/>
  <c r="W121" i="13" s="1"/>
  <c r="I121" i="13"/>
  <c r="W35" i="13"/>
  <c r="W122" i="13" s="1"/>
  <c r="W36" i="13"/>
  <c r="W37" i="13"/>
  <c r="W38" i="13"/>
  <c r="W125" i="13" s="1"/>
  <c r="W39" i="13"/>
  <c r="W126" i="13" s="1"/>
  <c r="X126" i="13" s="1"/>
  <c r="W44" i="13"/>
  <c r="W131" i="13" s="1"/>
  <c r="W45" i="13"/>
  <c r="W132" i="13" s="1"/>
  <c r="W46" i="13"/>
  <c r="W133" i="13" s="1"/>
  <c r="W49" i="13"/>
  <c r="W136" i="13" s="1"/>
  <c r="W50" i="13"/>
  <c r="W137" i="13" s="1"/>
  <c r="W51" i="13"/>
  <c r="W138" i="13" s="1"/>
  <c r="W52" i="13"/>
  <c r="W139" i="13" s="1"/>
  <c r="W53" i="13"/>
  <c r="W140" i="13" s="1"/>
  <c r="W54" i="13"/>
  <c r="W141" i="13" s="1"/>
  <c r="W55" i="13"/>
  <c r="W142" i="13" s="1"/>
  <c r="W57" i="13"/>
  <c r="W144" i="13" s="1"/>
  <c r="W58" i="13"/>
  <c r="W145" i="13" s="1"/>
  <c r="W60" i="13"/>
  <c r="W147" i="13" s="1"/>
  <c r="W61" i="13"/>
  <c r="W148" i="13" s="1"/>
  <c r="W62" i="13"/>
  <c r="W149" i="13" s="1"/>
  <c r="W63" i="13"/>
  <c r="W150" i="13" s="1"/>
  <c r="W66" i="13"/>
  <c r="W67" i="13"/>
  <c r="W154" i="13" s="1"/>
  <c r="W68" i="13"/>
  <c r="W69" i="13"/>
  <c r="W156" i="13" s="1"/>
  <c r="W70" i="13"/>
  <c r="W157" i="13" s="1"/>
  <c r="W71" i="13"/>
  <c r="W158" i="13" s="1"/>
  <c r="M20" i="13"/>
  <c r="AV58" i="13"/>
  <c r="BB59" i="13"/>
  <c r="BB64" i="13" s="1"/>
  <c r="BC59" i="13"/>
  <c r="BC64" i="13" s="1"/>
  <c r="BD59" i="13"/>
  <c r="BD64" i="13" s="1"/>
  <c r="AZ22" i="13"/>
  <c r="AX40" i="13"/>
  <c r="AU44" i="13"/>
  <c r="AV44" i="13"/>
  <c r="AW44" i="13"/>
  <c r="AU45" i="13"/>
  <c r="AV45" i="13"/>
  <c r="AW45" i="13"/>
  <c r="AU46" i="13"/>
  <c r="AV46" i="13"/>
  <c r="AW46" i="13"/>
  <c r="AU47" i="13"/>
  <c r="AV47" i="13"/>
  <c r="AW47" i="13"/>
  <c r="AV57" i="13"/>
  <c r="AU57" i="13"/>
  <c r="AW58" i="13"/>
  <c r="AW57" i="13"/>
  <c r="AE59" i="13"/>
  <c r="AE64" i="13" s="1"/>
  <c r="M59" i="13"/>
  <c r="AW49" i="13"/>
  <c r="AW50" i="13"/>
  <c r="AW51" i="13"/>
  <c r="AW52" i="13"/>
  <c r="AW53" i="13"/>
  <c r="AW54" i="13"/>
  <c r="AW55" i="13"/>
  <c r="AW60" i="13"/>
  <c r="AW61" i="13"/>
  <c r="AW62" i="13"/>
  <c r="AW63" i="13"/>
  <c r="AW66" i="13"/>
  <c r="AW67" i="13"/>
  <c r="AW68" i="13"/>
  <c r="AW69" i="13"/>
  <c r="AW70" i="13"/>
  <c r="AW71" i="13"/>
  <c r="N20" i="13"/>
  <c r="M24" i="13"/>
  <c r="AD113" i="13"/>
  <c r="BK77" i="13"/>
  <c r="BK75" i="13" s="1"/>
  <c r="K12" i="13"/>
  <c r="Q16" i="13"/>
  <c r="O16" i="13"/>
  <c r="AZ57" i="13"/>
  <c r="AZ45" i="13"/>
  <c r="AZ46" i="13"/>
  <c r="AZ47" i="13"/>
  <c r="AZ44" i="13"/>
  <c r="AZ19" i="13"/>
  <c r="BF45" i="13"/>
  <c r="BF132" i="13" s="1"/>
  <c r="BF46" i="13"/>
  <c r="BF44" i="13"/>
  <c r="H14" i="13"/>
  <c r="H14" i="15" s="1"/>
  <c r="H36" i="13"/>
  <c r="H123" i="13" s="1"/>
  <c r="H121" i="13"/>
  <c r="H127" i="13"/>
  <c r="H130" i="13"/>
  <c r="H153" i="13"/>
  <c r="H158" i="13"/>
  <c r="O11" i="13"/>
  <c r="O98" i="13" s="1"/>
  <c r="O20" i="13"/>
  <c r="O107" i="13" s="1"/>
  <c r="O24" i="13"/>
  <c r="O111" i="13" s="1"/>
  <c r="O29" i="13"/>
  <c r="O116" i="13" s="1"/>
  <c r="O41" i="13"/>
  <c r="O128" i="13" s="1"/>
  <c r="O48" i="13"/>
  <c r="O59" i="13"/>
  <c r="O159" i="13"/>
  <c r="O99" i="13"/>
  <c r="O100" i="13"/>
  <c r="O101" i="13"/>
  <c r="O102" i="13"/>
  <c r="O104" i="13"/>
  <c r="Q104" i="13" s="1"/>
  <c r="O105" i="13"/>
  <c r="Q105" i="13" s="1"/>
  <c r="O106" i="13"/>
  <c r="O108" i="13"/>
  <c r="O109" i="13"/>
  <c r="O112" i="13"/>
  <c r="O113" i="13"/>
  <c r="O114" i="13"/>
  <c r="O115" i="13"/>
  <c r="O117" i="13"/>
  <c r="O118" i="13"/>
  <c r="O121" i="13"/>
  <c r="O122" i="13"/>
  <c r="O123" i="13"/>
  <c r="O124" i="13"/>
  <c r="O125" i="13"/>
  <c r="O126" i="13"/>
  <c r="O127" i="13"/>
  <c r="O130" i="13"/>
  <c r="Q130" i="13" s="1"/>
  <c r="O131" i="13"/>
  <c r="O132" i="13"/>
  <c r="O133" i="13"/>
  <c r="O134" i="13"/>
  <c r="O136" i="13"/>
  <c r="O137" i="13"/>
  <c r="O138" i="13"/>
  <c r="O139" i="13"/>
  <c r="O140" i="13"/>
  <c r="O141" i="13"/>
  <c r="O142" i="13"/>
  <c r="O144" i="13"/>
  <c r="O145" i="13"/>
  <c r="O147" i="13"/>
  <c r="O148" i="13"/>
  <c r="O149" i="13"/>
  <c r="O150" i="13"/>
  <c r="O153" i="13"/>
  <c r="O154" i="13"/>
  <c r="O155" i="13"/>
  <c r="O156" i="13"/>
  <c r="O157" i="13"/>
  <c r="O158" i="13"/>
  <c r="M11" i="13"/>
  <c r="M41" i="13"/>
  <c r="T11" i="13"/>
  <c r="T23" i="13" s="1"/>
  <c r="T16" i="13"/>
  <c r="T20" i="13"/>
  <c r="T24" i="13"/>
  <c r="T29" i="13"/>
  <c r="T41" i="13"/>
  <c r="T48" i="13"/>
  <c r="T56" i="13" s="1"/>
  <c r="T59" i="13"/>
  <c r="T64" i="13" s="1"/>
  <c r="T72" i="13"/>
  <c r="T77" i="13"/>
  <c r="T75" i="13" s="1"/>
  <c r="N59" i="13"/>
  <c r="N64" i="13" s="1"/>
  <c r="L59" i="13"/>
  <c r="L64" i="13" s="1"/>
  <c r="V105" i="13"/>
  <c r="BL76" i="13"/>
  <c r="BL77" i="13" s="1"/>
  <c r="BV72" i="13"/>
  <c r="BU72" i="13"/>
  <c r="BV59" i="13"/>
  <c r="BV64" i="13" s="1"/>
  <c r="BU59" i="13"/>
  <c r="BU64" i="13" s="1"/>
  <c r="BV48" i="13"/>
  <c r="BV56" i="13" s="1"/>
  <c r="BU48" i="13"/>
  <c r="BU56" i="13" s="1"/>
  <c r="BV41" i="13"/>
  <c r="BV29" i="13"/>
  <c r="BU29" i="13"/>
  <c r="BV24" i="13"/>
  <c r="BU24" i="13"/>
  <c r="BV20" i="13"/>
  <c r="BU20" i="13"/>
  <c r="BV16" i="13"/>
  <c r="BU16" i="13"/>
  <c r="BV11" i="13"/>
  <c r="BO72" i="13"/>
  <c r="BN72" i="13"/>
  <c r="BO59" i="13"/>
  <c r="BO64" i="13" s="1"/>
  <c r="BN59" i="13"/>
  <c r="BN64" i="13" s="1"/>
  <c r="BO48" i="13"/>
  <c r="BO56" i="13" s="1"/>
  <c r="BN48" i="13"/>
  <c r="BN56" i="13" s="1"/>
  <c r="BO41" i="13"/>
  <c r="BO29" i="13"/>
  <c r="BN29" i="13"/>
  <c r="BO24" i="13"/>
  <c r="BN24" i="13"/>
  <c r="BO20" i="13"/>
  <c r="BN20" i="13"/>
  <c r="BO16" i="13"/>
  <c r="BN16" i="13"/>
  <c r="BO11" i="13"/>
  <c r="BH72" i="13"/>
  <c r="BG72" i="13"/>
  <c r="BH59" i="13"/>
  <c r="BH64" i="13" s="1"/>
  <c r="BG59" i="13"/>
  <c r="BG64" i="13" s="1"/>
  <c r="BH48" i="13"/>
  <c r="BH56" i="13" s="1"/>
  <c r="BG48" i="13"/>
  <c r="BG56" i="13" s="1"/>
  <c r="BH41" i="13"/>
  <c r="BH29" i="13"/>
  <c r="BG29" i="13"/>
  <c r="BH24" i="13"/>
  <c r="BG24" i="13"/>
  <c r="BH20" i="13"/>
  <c r="BG20" i="13"/>
  <c r="BH16" i="13"/>
  <c r="BG16" i="13"/>
  <c r="BH11" i="13"/>
  <c r="BG11" i="13"/>
  <c r="BG23" i="13" s="1"/>
  <c r="AT72" i="13"/>
  <c r="AS72" i="13"/>
  <c r="AT59" i="13"/>
  <c r="AT64" i="13" s="1"/>
  <c r="AS59" i="13"/>
  <c r="AS64" i="13" s="1"/>
  <c r="AT48" i="13"/>
  <c r="AT56" i="13" s="1"/>
  <c r="AS48" i="13"/>
  <c r="AT41" i="13"/>
  <c r="AT29" i="13"/>
  <c r="AS29" i="13"/>
  <c r="AT24" i="13"/>
  <c r="AS24" i="13"/>
  <c r="AT20" i="13"/>
  <c r="AS20" i="13"/>
  <c r="AT16" i="13"/>
  <c r="AS16" i="13"/>
  <c r="AT11" i="13"/>
  <c r="AT23" i="13" s="1"/>
  <c r="AS11" i="13"/>
  <c r="AF72" i="13"/>
  <c r="AE72" i="13"/>
  <c r="AF59" i="13"/>
  <c r="AF64" i="13" s="1"/>
  <c r="AF48" i="13"/>
  <c r="AF56" i="13" s="1"/>
  <c r="AE48" i="13"/>
  <c r="AE56" i="13" s="1"/>
  <c r="AF41" i="13"/>
  <c r="AE41" i="13"/>
  <c r="AF29" i="13"/>
  <c r="AF24" i="13"/>
  <c r="AF32" i="13" s="1"/>
  <c r="AE24" i="13"/>
  <c r="AF20" i="13"/>
  <c r="AE20" i="13"/>
  <c r="AF16" i="13"/>
  <c r="AE16" i="13"/>
  <c r="AF11" i="13"/>
  <c r="Y72" i="13"/>
  <c r="K72" i="13" s="1"/>
  <c r="X72" i="13"/>
  <c r="Y59" i="13"/>
  <c r="Y64" i="13" s="1"/>
  <c r="X59" i="13"/>
  <c r="X64" i="13" s="1"/>
  <c r="Y48" i="13"/>
  <c r="Y56" i="13" s="1"/>
  <c r="Y65" i="13" s="1"/>
  <c r="X48" i="13"/>
  <c r="X56" i="13" s="1"/>
  <c r="X65" i="13" s="1"/>
  <c r="Y41" i="13"/>
  <c r="X41" i="13"/>
  <c r="Y29" i="13"/>
  <c r="X29" i="13"/>
  <c r="Y24" i="13"/>
  <c r="X24" i="13"/>
  <c r="Y20" i="13"/>
  <c r="X20" i="13"/>
  <c r="Y16" i="13"/>
  <c r="W16" i="13" s="1"/>
  <c r="W103" i="13" s="1"/>
  <c r="X103" i="13" s="1"/>
  <c r="X16" i="13"/>
  <c r="Y11" i="13"/>
  <c r="X11" i="13"/>
  <c r="AQ76" i="13"/>
  <c r="AQ77" i="13" s="1"/>
  <c r="AQ75" i="13" s="1"/>
  <c r="AC76" i="13"/>
  <c r="AW12" i="13"/>
  <c r="AW13" i="13"/>
  <c r="AX13" i="13"/>
  <c r="AX100" i="13" s="1"/>
  <c r="AW14" i="13"/>
  <c r="AX14" i="13"/>
  <c r="AX101" i="13" s="1"/>
  <c r="AW17" i="13"/>
  <c r="AW18" i="13"/>
  <c r="AW21" i="13"/>
  <c r="AW20" i="13" s="1"/>
  <c r="AW25" i="13"/>
  <c r="AW26" i="13"/>
  <c r="AW27" i="13"/>
  <c r="AW28" i="13"/>
  <c r="AW30" i="13"/>
  <c r="AW29" i="13" s="1"/>
  <c r="AW31" i="13"/>
  <c r="AX36" i="13"/>
  <c r="AX123" i="13" s="1"/>
  <c r="AX37" i="13"/>
  <c r="AX124" i="13" s="1"/>
  <c r="AX39" i="13"/>
  <c r="AX126" i="13" s="1"/>
  <c r="AX68" i="13"/>
  <c r="AX155" i="13"/>
  <c r="AX70" i="13"/>
  <c r="AX157" i="13" s="1"/>
  <c r="BR72" i="13"/>
  <c r="BS71" i="13"/>
  <c r="BS69" i="13"/>
  <c r="BS67" i="13"/>
  <c r="BS63" i="13"/>
  <c r="BT63" i="13" s="1"/>
  <c r="BT150" i="13" s="1"/>
  <c r="BS62" i="13"/>
  <c r="BS61" i="13"/>
  <c r="BS148" i="13" s="1"/>
  <c r="BS60" i="13"/>
  <c r="BR59" i="13"/>
  <c r="BR64" i="13" s="1"/>
  <c r="BS58" i="13"/>
  <c r="BS144" i="13"/>
  <c r="BS55" i="13"/>
  <c r="BS54" i="13"/>
  <c r="BS141" i="13" s="1"/>
  <c r="BS53" i="13"/>
  <c r="BT53" i="13" s="1"/>
  <c r="BT140" i="13" s="1"/>
  <c r="BS52" i="13"/>
  <c r="BS139" i="13" s="1"/>
  <c r="BS51" i="13"/>
  <c r="BS50" i="13"/>
  <c r="BS136" i="13"/>
  <c r="BR48" i="13"/>
  <c r="BR56" i="13" s="1"/>
  <c r="BT134" i="13"/>
  <c r="BR41" i="13"/>
  <c r="BS35" i="13"/>
  <c r="BS31" i="13"/>
  <c r="BS30" i="13"/>
  <c r="BR29" i="13"/>
  <c r="BR32" i="13" s="1"/>
  <c r="BS28" i="13"/>
  <c r="BS27" i="13"/>
  <c r="BS26" i="13"/>
  <c r="BS113" i="13" s="1"/>
  <c r="BS25" i="13"/>
  <c r="BR24" i="13"/>
  <c r="BS22" i="13"/>
  <c r="BS109" i="13" s="1"/>
  <c r="BS21" i="13"/>
  <c r="BT21" i="13" s="1"/>
  <c r="BT108" i="13" s="1"/>
  <c r="BR20" i="13"/>
  <c r="BR23" i="13" s="1"/>
  <c r="BR33" i="13" s="1"/>
  <c r="BS18" i="13"/>
  <c r="BT18" i="13" s="1"/>
  <c r="BT105" i="13" s="1"/>
  <c r="BS17" i="13"/>
  <c r="BR16" i="13"/>
  <c r="BS12" i="13"/>
  <c r="BR11" i="13"/>
  <c r="BK72" i="13"/>
  <c r="BL71" i="13"/>
  <c r="BL69" i="13"/>
  <c r="BL156" i="13" s="1"/>
  <c r="BL67" i="13"/>
  <c r="BM67" i="13" s="1"/>
  <c r="BL63" i="13"/>
  <c r="BL62" i="13"/>
  <c r="BM62" i="13" s="1"/>
  <c r="BL61" i="13"/>
  <c r="BM61" i="13" s="1"/>
  <c r="BL60" i="13"/>
  <c r="BM60" i="13" s="1"/>
  <c r="BM147" i="13" s="1"/>
  <c r="BK59" i="13"/>
  <c r="BL58" i="13"/>
  <c r="BL55" i="13"/>
  <c r="AX55" i="13" s="1"/>
  <c r="AX142" i="13" s="1"/>
  <c r="BL54" i="13"/>
  <c r="BL53" i="13"/>
  <c r="BL52" i="13"/>
  <c r="BM52" i="13" s="1"/>
  <c r="BM139" i="13" s="1"/>
  <c r="BL51" i="13"/>
  <c r="BL138" i="13" s="1"/>
  <c r="BL50" i="13"/>
  <c r="BL136" i="13"/>
  <c r="BK48" i="13"/>
  <c r="BK41" i="13"/>
  <c r="BL35" i="13"/>
  <c r="BL122" i="13" s="1"/>
  <c r="BL31" i="13"/>
  <c r="BL30" i="13"/>
  <c r="BK29" i="13"/>
  <c r="BL28" i="13"/>
  <c r="BM28" i="13" s="1"/>
  <c r="BM115" i="13" s="1"/>
  <c r="BL27" i="13"/>
  <c r="BL26" i="13"/>
  <c r="BL25" i="13"/>
  <c r="H25" i="13" s="1"/>
  <c r="H112" i="13" s="1"/>
  <c r="BK24" i="13"/>
  <c r="BL22" i="13"/>
  <c r="BL21" i="13"/>
  <c r="BL108" i="13" s="1"/>
  <c r="BL18" i="13"/>
  <c r="BL105" i="13" s="1"/>
  <c r="BL17" i="13"/>
  <c r="BL104" i="13" s="1"/>
  <c r="BK16" i="13"/>
  <c r="BL12" i="13"/>
  <c r="AX12" i="13" s="1"/>
  <c r="AX99" i="13" s="1"/>
  <c r="BK11" i="13"/>
  <c r="BK23" i="13" s="1"/>
  <c r="BK33" i="13" s="1"/>
  <c r="BK42" i="13" s="1"/>
  <c r="BD72" i="13"/>
  <c r="BE71" i="13"/>
  <c r="BE158" i="13" s="1"/>
  <c r="BE69" i="13"/>
  <c r="BF69" i="13" s="1"/>
  <c r="BF156" i="13" s="1"/>
  <c r="BE67" i="13"/>
  <c r="BE63" i="13"/>
  <c r="BE62" i="13"/>
  <c r="BE61" i="13"/>
  <c r="BE148" i="13" s="1"/>
  <c r="BE60" i="13"/>
  <c r="BF60" i="13" s="1"/>
  <c r="BF147" i="13" s="1"/>
  <c r="BE55" i="13"/>
  <c r="BE142" i="13" s="1"/>
  <c r="BE54" i="13"/>
  <c r="BF54" i="13" s="1"/>
  <c r="BF141" i="13" s="1"/>
  <c r="BE53" i="13"/>
  <c r="BE140" i="13" s="1"/>
  <c r="BE52" i="13"/>
  <c r="BF52" i="13" s="1"/>
  <c r="BF139" i="13" s="1"/>
  <c r="BE51" i="13"/>
  <c r="BE138" i="13" s="1"/>
  <c r="BE50" i="13"/>
  <c r="BF50" i="13" s="1"/>
  <c r="BF137" i="13" s="1"/>
  <c r="BE136" i="13"/>
  <c r="BD48" i="13"/>
  <c r="BE47" i="13"/>
  <c r="BD41" i="13"/>
  <c r="BE35" i="13"/>
  <c r="BE122" i="13" s="1"/>
  <c r="BE31" i="13"/>
  <c r="BE30" i="13"/>
  <c r="BF30" i="13" s="1"/>
  <c r="BD29" i="13"/>
  <c r="BD32" i="13" s="1"/>
  <c r="BE28" i="13"/>
  <c r="BE27" i="13"/>
  <c r="BE24" i="13" s="1"/>
  <c r="BE111" i="13" s="1"/>
  <c r="BE26" i="13"/>
  <c r="BE25" i="13"/>
  <c r="BD24" i="13"/>
  <c r="BE22" i="13"/>
  <c r="BE20" i="13" s="1"/>
  <c r="BE107" i="13" s="1"/>
  <c r="BE21" i="13"/>
  <c r="BF21" i="13" s="1"/>
  <c r="BD20" i="13"/>
  <c r="AX19" i="13"/>
  <c r="AX106" i="13" s="1"/>
  <c r="BE18" i="13"/>
  <c r="BE17" i="13"/>
  <c r="BE104" i="13" s="1"/>
  <c r="BD16" i="13"/>
  <c r="BE15" i="13"/>
  <c r="AX15" i="13" s="1"/>
  <c r="AX102" i="13" s="1"/>
  <c r="BE12" i="13"/>
  <c r="BF12" i="13" s="1"/>
  <c r="BD11" i="13"/>
  <c r="AP72" i="13"/>
  <c r="AQ71" i="13"/>
  <c r="AQ69" i="13"/>
  <c r="AR69" i="13" s="1"/>
  <c r="AR156" i="13" s="1"/>
  <c r="AQ67" i="13"/>
  <c r="AQ154" i="13" s="1"/>
  <c r="AQ63" i="13"/>
  <c r="AQ62" i="13"/>
  <c r="AR62" i="13" s="1"/>
  <c r="AR149" i="13" s="1"/>
  <c r="AQ61" i="13"/>
  <c r="AQ60" i="13"/>
  <c r="AP59" i="13"/>
  <c r="AP64" i="13" s="1"/>
  <c r="AR145" i="13"/>
  <c r="AQ55" i="13"/>
  <c r="AR55" i="13" s="1"/>
  <c r="AR142" i="13" s="1"/>
  <c r="AQ54" i="13"/>
  <c r="AR54" i="13" s="1"/>
  <c r="AR141" i="13" s="1"/>
  <c r="AQ53" i="13"/>
  <c r="AQ52" i="13"/>
  <c r="AQ51" i="13"/>
  <c r="AQ50" i="13"/>
  <c r="AQ49" i="13"/>
  <c r="AQ136" i="13" s="1"/>
  <c r="AP48" i="13"/>
  <c r="AP56" i="13" s="1"/>
  <c r="AQ47" i="13"/>
  <c r="AQ134" i="13" s="1"/>
  <c r="AP41" i="13"/>
  <c r="AQ38" i="13"/>
  <c r="AQ35" i="13"/>
  <c r="AQ31" i="13"/>
  <c r="AQ30" i="13"/>
  <c r="AR30" i="13" s="1"/>
  <c r="AR117" i="13" s="1"/>
  <c r="AP29" i="13"/>
  <c r="AQ28" i="13"/>
  <c r="AQ115" i="13" s="1"/>
  <c r="AQ27" i="13"/>
  <c r="AQ114" i="13" s="1"/>
  <c r="AQ26" i="13"/>
  <c r="AR26" i="13" s="1"/>
  <c r="AQ25" i="13"/>
  <c r="AQ112" i="13" s="1"/>
  <c r="AP24" i="13"/>
  <c r="AQ22" i="13"/>
  <c r="AQ21" i="13"/>
  <c r="AR21" i="13" s="1"/>
  <c r="AP20" i="13"/>
  <c r="AQ17" i="13"/>
  <c r="AQ104" i="13" s="1"/>
  <c r="AP16" i="13"/>
  <c r="AQ15" i="13"/>
  <c r="AQ102" i="13" s="1"/>
  <c r="AQ12" i="13"/>
  <c r="AQ99" i="13" s="1"/>
  <c r="AP11" i="13"/>
  <c r="AB72" i="13"/>
  <c r="AC71" i="13"/>
  <c r="AC69" i="13"/>
  <c r="AC72" i="13" s="1"/>
  <c r="AC159" i="13" s="1"/>
  <c r="AC67" i="13"/>
  <c r="AD67" i="13" s="1"/>
  <c r="AC63" i="13"/>
  <c r="AC150" i="13" s="1"/>
  <c r="AC62" i="13"/>
  <c r="AD62" i="13" s="1"/>
  <c r="AD149" i="13" s="1"/>
  <c r="AC61" i="13"/>
  <c r="AC148" i="13" s="1"/>
  <c r="AC60" i="13"/>
  <c r="AB59" i="13"/>
  <c r="AC55" i="13"/>
  <c r="AC54" i="13"/>
  <c r="AC53" i="13"/>
  <c r="AD140" i="13" s="1"/>
  <c r="AC51" i="13"/>
  <c r="AD138" i="13" s="1"/>
  <c r="AC50" i="13"/>
  <c r="AD137" i="13" s="1"/>
  <c r="AC136" i="13"/>
  <c r="AB48" i="13"/>
  <c r="AC47" i="13"/>
  <c r="AD47" i="13" s="1"/>
  <c r="AD134" i="13" s="1"/>
  <c r="AB41" i="13"/>
  <c r="AC125" i="13"/>
  <c r="AC35" i="13"/>
  <c r="AC122" i="13" s="1"/>
  <c r="AC30" i="13"/>
  <c r="AC117" i="13"/>
  <c r="AB29" i="13"/>
  <c r="AB32" i="13" s="1"/>
  <c r="AC115" i="13"/>
  <c r="AC27" i="13"/>
  <c r="AC114" i="13" s="1"/>
  <c r="AC26" i="13"/>
  <c r="AC113" i="13" s="1"/>
  <c r="AC25" i="13"/>
  <c r="AC21" i="13"/>
  <c r="AC20" i="13" s="1"/>
  <c r="AC107" i="13" s="1"/>
  <c r="AB20" i="13"/>
  <c r="AC18" i="13"/>
  <c r="AC105" i="13" s="1"/>
  <c r="AC17" i="13"/>
  <c r="AC104" i="13" s="1"/>
  <c r="AB16" i="13"/>
  <c r="AC12" i="13"/>
  <c r="AC11" i="13" s="1"/>
  <c r="AC98" i="13" s="1"/>
  <c r="BQ72" i="13"/>
  <c r="BP72" i="13"/>
  <c r="BQ59" i="13"/>
  <c r="BQ64" i="13" s="1"/>
  <c r="BP59" i="13"/>
  <c r="BP64" i="13" s="1"/>
  <c r="BQ48" i="13"/>
  <c r="BQ56" i="13" s="1"/>
  <c r="BP48" i="13"/>
  <c r="BP56" i="13" s="1"/>
  <c r="BS77" i="13"/>
  <c r="BS75" i="13" s="1"/>
  <c r="BP77" i="13"/>
  <c r="BP75" i="13" s="1"/>
  <c r="BQ29" i="13"/>
  <c r="BP29" i="13"/>
  <c r="BQ24" i="13"/>
  <c r="BP24" i="13"/>
  <c r="BQ20" i="13"/>
  <c r="BP20" i="13"/>
  <c r="BQ16" i="13"/>
  <c r="BP16" i="13"/>
  <c r="BQ11" i="13"/>
  <c r="BP11" i="13"/>
  <c r="BJ72" i="13"/>
  <c r="BI72" i="13"/>
  <c r="BJ59" i="13"/>
  <c r="BJ64" i="13" s="1"/>
  <c r="BI59" i="13"/>
  <c r="BI64" i="13" s="1"/>
  <c r="BJ48" i="13"/>
  <c r="BJ56" i="13" s="1"/>
  <c r="BJ65" i="13" s="1"/>
  <c r="BJ73" i="13" s="1"/>
  <c r="BI48" i="13"/>
  <c r="BI56" i="13" s="1"/>
  <c r="BI77" i="13"/>
  <c r="BI75" i="13" s="1"/>
  <c r="BJ29" i="13"/>
  <c r="BI29" i="13"/>
  <c r="BJ24" i="13"/>
  <c r="BJ32" i="13" s="1"/>
  <c r="BI24" i="13"/>
  <c r="BJ20" i="13"/>
  <c r="BI20" i="13"/>
  <c r="BJ16" i="13"/>
  <c r="BI16" i="13"/>
  <c r="BJ11" i="13"/>
  <c r="BI11" i="13"/>
  <c r="BC72" i="13"/>
  <c r="BB72" i="13"/>
  <c r="BC48" i="13"/>
  <c r="BC56" i="13" s="1"/>
  <c r="BB48" i="13"/>
  <c r="BB56" i="13" s="1"/>
  <c r="BB77" i="13"/>
  <c r="BB75" i="13" s="1"/>
  <c r="BC29" i="13"/>
  <c r="BB29" i="13"/>
  <c r="BC24" i="13"/>
  <c r="BB24" i="13"/>
  <c r="BB32" i="13" s="1"/>
  <c r="BC20" i="13"/>
  <c r="BB20" i="13"/>
  <c r="BC16" i="13"/>
  <c r="BB16" i="13"/>
  <c r="BC11" i="13"/>
  <c r="BB11" i="13"/>
  <c r="AO72" i="13"/>
  <c r="AN72" i="13"/>
  <c r="AO59" i="13"/>
  <c r="AO64" i="13" s="1"/>
  <c r="AN59" i="13"/>
  <c r="AN64" i="13" s="1"/>
  <c r="AO48" i="13"/>
  <c r="AO56" i="13" s="1"/>
  <c r="AN48" i="13"/>
  <c r="AN56" i="13" s="1"/>
  <c r="AO77" i="13"/>
  <c r="AO75" i="13" s="1"/>
  <c r="AN77" i="13"/>
  <c r="AN75" i="13" s="1"/>
  <c r="AO29" i="13"/>
  <c r="AN29" i="13"/>
  <c r="AO24" i="13"/>
  <c r="AN24" i="13"/>
  <c r="AN32" i="13" s="1"/>
  <c r="AO20" i="13"/>
  <c r="AN20" i="13"/>
  <c r="AO16" i="13"/>
  <c r="AN16" i="13"/>
  <c r="AO11" i="13"/>
  <c r="AN11" i="13"/>
  <c r="AA72" i="13"/>
  <c r="Z72" i="13"/>
  <c r="AA59" i="13"/>
  <c r="AA64" i="13" s="1"/>
  <c r="Z59" i="13"/>
  <c r="Z64" i="13" s="1"/>
  <c r="AA48" i="13"/>
  <c r="Z48" i="13"/>
  <c r="Z56" i="13" s="1"/>
  <c r="Z77" i="13"/>
  <c r="Z75" i="13" s="1"/>
  <c r="AA29" i="13"/>
  <c r="Z29" i="13"/>
  <c r="Z24" i="13"/>
  <c r="Z32" i="13" s="1"/>
  <c r="AA20" i="13"/>
  <c r="Z20" i="13"/>
  <c r="AA16" i="13"/>
  <c r="Z16" i="13"/>
  <c r="Z11" i="13"/>
  <c r="U72" i="13"/>
  <c r="V71" i="13"/>
  <c r="V158" i="13" s="1"/>
  <c r="V69" i="13"/>
  <c r="V67" i="13"/>
  <c r="V154" i="13" s="1"/>
  <c r="V63" i="13"/>
  <c r="V150" i="13" s="1"/>
  <c r="V62" i="13"/>
  <c r="V149" i="13" s="1"/>
  <c r="V61" i="13"/>
  <c r="V148" i="13" s="1"/>
  <c r="V60" i="13"/>
  <c r="U59" i="13"/>
  <c r="U64" i="13" s="1"/>
  <c r="V55" i="13"/>
  <c r="V53" i="13"/>
  <c r="V140" i="13" s="1"/>
  <c r="V51" i="13"/>
  <c r="V138" i="13" s="1"/>
  <c r="V50" i="13"/>
  <c r="V137" i="13" s="1"/>
  <c r="V136" i="13"/>
  <c r="U48" i="13"/>
  <c r="V47" i="13"/>
  <c r="V134" i="13" s="1"/>
  <c r="V131" i="13"/>
  <c r="U41" i="13"/>
  <c r="V35" i="13"/>
  <c r="V41" i="13" s="1"/>
  <c r="V128" i="13" s="1"/>
  <c r="V31" i="13"/>
  <c r="V30" i="13"/>
  <c r="V117" i="13" s="1"/>
  <c r="U29" i="13"/>
  <c r="V115" i="13"/>
  <c r="V27" i="13"/>
  <c r="V114" i="13" s="1"/>
  <c r="V26" i="13"/>
  <c r="V113" i="13" s="1"/>
  <c r="V25" i="13"/>
  <c r="V112" i="13" s="1"/>
  <c r="U24" i="13"/>
  <c r="V22" i="13"/>
  <c r="V21" i="13"/>
  <c r="V108" i="13" s="1"/>
  <c r="X108" i="13" s="1"/>
  <c r="U20" i="13"/>
  <c r="V17" i="13"/>
  <c r="V16" i="13" s="1"/>
  <c r="V103" i="13" s="1"/>
  <c r="U16" i="13"/>
  <c r="V12" i="13"/>
  <c r="V11" i="13" s="1"/>
  <c r="V98" i="13" s="1"/>
  <c r="U11" i="13"/>
  <c r="S72" i="13"/>
  <c r="S59" i="13"/>
  <c r="S64" i="13" s="1"/>
  <c r="S48" i="13"/>
  <c r="S56" i="13" s="1"/>
  <c r="S65" i="13" s="1"/>
  <c r="S73" i="13" s="1"/>
  <c r="S41" i="13"/>
  <c r="S29" i="13"/>
  <c r="S24" i="13"/>
  <c r="S20" i="13"/>
  <c r="S16" i="13"/>
  <c r="S11" i="13"/>
  <c r="L48" i="13"/>
  <c r="L56" i="13" s="1"/>
  <c r="L41" i="13"/>
  <c r="L29" i="13"/>
  <c r="L24" i="13"/>
  <c r="L20" i="13"/>
  <c r="L11" i="13"/>
  <c r="AZ12" i="13"/>
  <c r="AY13" i="13"/>
  <c r="AZ13" i="13"/>
  <c r="AY14" i="13"/>
  <c r="AY101" i="13" s="1"/>
  <c r="AZ101" i="13" s="1"/>
  <c r="AZ14" i="13"/>
  <c r="AZ17" i="13"/>
  <c r="AZ18" i="13"/>
  <c r="AZ21" i="13"/>
  <c r="AZ20" i="13" s="1"/>
  <c r="AZ25" i="13"/>
  <c r="AZ26" i="13"/>
  <c r="AZ27" i="13"/>
  <c r="AZ28" i="13"/>
  <c r="AZ30" i="13"/>
  <c r="AZ31" i="13"/>
  <c r="AZ49" i="13"/>
  <c r="AZ50" i="13"/>
  <c r="AZ51" i="13"/>
  <c r="AZ52" i="13"/>
  <c r="AZ53" i="13"/>
  <c r="AZ54" i="13"/>
  <c r="AZ55" i="13"/>
  <c r="AZ58" i="13"/>
  <c r="AZ60" i="13"/>
  <c r="AZ61" i="13"/>
  <c r="AZ62" i="13"/>
  <c r="AZ63" i="13"/>
  <c r="AZ67" i="13"/>
  <c r="AY68" i="13"/>
  <c r="AZ68" i="13"/>
  <c r="AZ69" i="13"/>
  <c r="AY70" i="13"/>
  <c r="AZ70" i="13"/>
  <c r="AZ71" i="13"/>
  <c r="V100" i="13"/>
  <c r="W100" i="13"/>
  <c r="AC100" i="13"/>
  <c r="AD100" i="13"/>
  <c r="AQ100" i="13"/>
  <c r="BE100" i="13"/>
  <c r="BF100" i="13"/>
  <c r="BL100" i="13"/>
  <c r="BM100" i="13"/>
  <c r="BS100" i="13"/>
  <c r="BT100" i="13"/>
  <c r="V101" i="13"/>
  <c r="W101" i="13"/>
  <c r="AC101" i="13"/>
  <c r="AD101" i="13"/>
  <c r="AQ101" i="13"/>
  <c r="AR101" i="13"/>
  <c r="BE101" i="13"/>
  <c r="BF101" i="13"/>
  <c r="BG101" i="13" s="1"/>
  <c r="BL101" i="13"/>
  <c r="BM101" i="13"/>
  <c r="BS101" i="13"/>
  <c r="BT101" i="13"/>
  <c r="BL102" i="13"/>
  <c r="BL106" i="13"/>
  <c r="BS106" i="13"/>
  <c r="AC118" i="13"/>
  <c r="V121" i="13"/>
  <c r="AC121" i="13"/>
  <c r="AD121" i="13"/>
  <c r="AQ121" i="13"/>
  <c r="AR121" i="13"/>
  <c r="AX121" i="13"/>
  <c r="AY121" i="13"/>
  <c r="BE121" i="13"/>
  <c r="BG121" i="13" s="1"/>
  <c r="BL121" i="13"/>
  <c r="BM121" i="13"/>
  <c r="BS121" i="13"/>
  <c r="BT121" i="13"/>
  <c r="V123" i="13"/>
  <c r="AC123" i="13"/>
  <c r="AE123" i="13" s="1"/>
  <c r="AD123" i="13"/>
  <c r="AQ123" i="13"/>
  <c r="AS123" i="13" s="1"/>
  <c r="AR123" i="13"/>
  <c r="BE123" i="13"/>
  <c r="BL123" i="13"/>
  <c r="BM123" i="13"/>
  <c r="BS123" i="13"/>
  <c r="BT123" i="13"/>
  <c r="V124" i="13"/>
  <c r="AC124" i="13"/>
  <c r="AE124" i="13" s="1"/>
  <c r="AD124" i="13"/>
  <c r="AQ124" i="13"/>
  <c r="AR124" i="13"/>
  <c r="BE124" i="13"/>
  <c r="BL124" i="13"/>
  <c r="BM124" i="13"/>
  <c r="BS124" i="13"/>
  <c r="BT124" i="13"/>
  <c r="BU124" i="13" s="1"/>
  <c r="V125" i="13"/>
  <c r="BE125" i="13"/>
  <c r="BL125" i="13"/>
  <c r="V126" i="13"/>
  <c r="AC126" i="13"/>
  <c r="AD126" i="13"/>
  <c r="AQ126" i="13"/>
  <c r="BE126" i="13"/>
  <c r="BL126" i="13"/>
  <c r="BM126" i="13"/>
  <c r="BS126" i="13"/>
  <c r="BT126" i="13"/>
  <c r="BS127" i="13"/>
  <c r="V130" i="13"/>
  <c r="W130" i="13"/>
  <c r="AC130" i="13"/>
  <c r="AD130" i="13"/>
  <c r="AQ130" i="13"/>
  <c r="AR130" i="13"/>
  <c r="AX130" i="13"/>
  <c r="AY130" i="13"/>
  <c r="BE130" i="13"/>
  <c r="BF130" i="13"/>
  <c r="BL130" i="13"/>
  <c r="BN130" i="13" s="1"/>
  <c r="BM130" i="13"/>
  <c r="BS130" i="13"/>
  <c r="BT130" i="13"/>
  <c r="BS133" i="13"/>
  <c r="AR134" i="13"/>
  <c r="BL134" i="13"/>
  <c r="BN134" i="13" s="1"/>
  <c r="BS134" i="13"/>
  <c r="BE137" i="13"/>
  <c r="V139" i="13"/>
  <c r="V141" i="13"/>
  <c r="AQ144" i="13"/>
  <c r="V145" i="13"/>
  <c r="AC145" i="13"/>
  <c r="AQ145" i="13"/>
  <c r="BE145" i="13"/>
  <c r="V153" i="13"/>
  <c r="AC153" i="13"/>
  <c r="AD153" i="13"/>
  <c r="AQ153" i="13"/>
  <c r="AR153" i="13"/>
  <c r="AX153" i="13"/>
  <c r="AY153" i="13"/>
  <c r="BE153" i="13"/>
  <c r="BF153" i="13"/>
  <c r="BG153" i="13" s="1"/>
  <c r="BL153" i="13"/>
  <c r="BM153" i="13"/>
  <c r="BS153" i="13"/>
  <c r="BT153" i="13"/>
  <c r="V155" i="13"/>
  <c r="AC155" i="13"/>
  <c r="AD155" i="13"/>
  <c r="AQ155" i="13"/>
  <c r="AR155" i="13"/>
  <c r="BE155" i="13"/>
  <c r="BF155" i="13"/>
  <c r="BL155" i="13"/>
  <c r="BM155" i="13"/>
  <c r="BS155" i="13"/>
  <c r="BU155" i="13" s="1"/>
  <c r="BT155" i="13"/>
  <c r="V157" i="13"/>
  <c r="AC157" i="13"/>
  <c r="AD157" i="13"/>
  <c r="AQ157" i="13"/>
  <c r="AR157" i="13"/>
  <c r="BE157" i="13"/>
  <c r="BF157" i="13"/>
  <c r="BL157" i="13"/>
  <c r="BM157" i="13"/>
  <c r="BN157" i="13" s="1"/>
  <c r="BS157" i="13"/>
  <c r="BT157" i="13"/>
  <c r="P155" i="13"/>
  <c r="Q155" i="13" s="1"/>
  <c r="P153" i="13"/>
  <c r="P130" i="13"/>
  <c r="P121" i="13"/>
  <c r="Q121" i="13" s="1"/>
  <c r="I130" i="13"/>
  <c r="G76" i="13"/>
  <c r="G90" i="15" s="1"/>
  <c r="Q11" i="13"/>
  <c r="Q24" i="13"/>
  <c r="L22" i="15"/>
  <c r="L63" i="15"/>
  <c r="L76" i="15"/>
  <c r="BA58" i="13"/>
  <c r="AU58" i="13"/>
  <c r="BA57" i="13"/>
  <c r="BA71" i="13"/>
  <c r="AV71" i="13"/>
  <c r="AU71" i="13"/>
  <c r="BA70" i="13"/>
  <c r="AV70" i="13"/>
  <c r="AU70" i="13"/>
  <c r="BA69" i="13"/>
  <c r="AV69" i="13"/>
  <c r="AU69" i="13"/>
  <c r="BA68" i="13"/>
  <c r="AV68" i="13"/>
  <c r="AU68" i="13"/>
  <c r="BA67" i="13"/>
  <c r="AV67" i="13"/>
  <c r="AU67" i="13"/>
  <c r="BA63" i="13"/>
  <c r="AV63" i="13"/>
  <c r="AU63" i="13"/>
  <c r="BA62" i="13"/>
  <c r="AV62" i="13"/>
  <c r="AU62" i="13"/>
  <c r="AU59" i="13" s="1"/>
  <c r="BA61" i="13"/>
  <c r="AV61" i="13"/>
  <c r="AU61" i="13"/>
  <c r="BA60" i="13"/>
  <c r="AV60" i="13"/>
  <c r="AU60" i="13"/>
  <c r="BA55" i="13"/>
  <c r="AV55" i="13"/>
  <c r="AU55" i="13"/>
  <c r="BA54" i="13"/>
  <c r="AV54" i="13"/>
  <c r="AU54" i="13"/>
  <c r="BA53" i="13"/>
  <c r="AV53" i="13"/>
  <c r="AU53" i="13"/>
  <c r="BA52" i="13"/>
  <c r="AV52" i="13"/>
  <c r="AU52" i="13"/>
  <c r="BA51" i="13"/>
  <c r="AV51" i="13"/>
  <c r="AU51" i="13"/>
  <c r="BA50" i="13"/>
  <c r="AV50" i="13"/>
  <c r="AU50" i="13"/>
  <c r="BA49" i="13"/>
  <c r="AV49" i="13"/>
  <c r="AU49" i="13"/>
  <c r="BA40" i="13"/>
  <c r="BA39" i="13"/>
  <c r="BA38" i="13"/>
  <c r="BA37" i="13"/>
  <c r="BA36" i="13"/>
  <c r="BA35" i="13"/>
  <c r="BA47" i="13"/>
  <c r="BA46" i="13"/>
  <c r="BA45" i="13"/>
  <c r="BA44" i="13"/>
  <c r="BA28" i="13"/>
  <c r="AV28" i="13"/>
  <c r="AU28" i="13"/>
  <c r="BA19" i="13"/>
  <c r="BA31" i="13"/>
  <c r="AV31" i="13"/>
  <c r="AU31" i="13"/>
  <c r="BA30" i="13"/>
  <c r="AV30" i="13"/>
  <c r="AU30" i="13"/>
  <c r="BA27" i="13"/>
  <c r="AV27" i="13"/>
  <c r="AU27" i="13"/>
  <c r="BA26" i="13"/>
  <c r="AV26" i="13"/>
  <c r="AU26" i="13"/>
  <c r="BA25" i="13"/>
  <c r="AV25" i="13"/>
  <c r="AU25" i="13"/>
  <c r="BA22" i="13"/>
  <c r="AV22" i="13"/>
  <c r="AU22" i="13"/>
  <c r="BA21" i="13"/>
  <c r="AV21" i="13"/>
  <c r="AU21" i="13"/>
  <c r="BA18" i="13"/>
  <c r="AV18" i="13"/>
  <c r="AU18" i="13"/>
  <c r="BA17" i="13"/>
  <c r="AV17" i="13"/>
  <c r="AU17" i="13"/>
  <c r="AU13" i="13"/>
  <c r="AV13" i="13"/>
  <c r="BA13" i="13"/>
  <c r="AU14" i="13"/>
  <c r="AV14" i="13"/>
  <c r="BA14" i="13"/>
  <c r="BA15" i="13"/>
  <c r="AV12" i="13"/>
  <c r="BA12" i="13"/>
  <c r="AU12" i="13"/>
  <c r="R59" i="13"/>
  <c r="R48" i="13"/>
  <c r="R56" i="13" s="1"/>
  <c r="R41" i="13"/>
  <c r="R29" i="13"/>
  <c r="R24" i="13"/>
  <c r="R20" i="13"/>
  <c r="R16" i="13"/>
  <c r="R11" i="13"/>
  <c r="D74" i="15"/>
  <c r="D64" i="15"/>
  <c r="D27" i="15"/>
  <c r="D26" i="15"/>
  <c r="D14" i="15"/>
  <c r="N41" i="13"/>
  <c r="N29" i="13"/>
  <c r="N24" i="13"/>
  <c r="BP41" i="13"/>
  <c r="BQ41" i="13"/>
  <c r="BI41" i="13"/>
  <c r="BJ41" i="13"/>
  <c r="BB41" i="13"/>
  <c r="BC41" i="13"/>
  <c r="AN41" i="13"/>
  <c r="AO41" i="13"/>
  <c r="Z41" i="13"/>
  <c r="AA41" i="13"/>
  <c r="L16" i="13"/>
  <c r="AX38" i="13"/>
  <c r="AX125" i="13" s="1"/>
  <c r="AC127" i="13"/>
  <c r="AC144" i="13"/>
  <c r="AQ131" i="13"/>
  <c r="AQ133" i="13"/>
  <c r="BE132" i="13"/>
  <c r="BL127" i="13"/>
  <c r="BM109" i="13"/>
  <c r="S77" i="13"/>
  <c r="S75" i="13" s="1"/>
  <c r="V106" i="13"/>
  <c r="W134" i="13"/>
  <c r="BC77" i="13"/>
  <c r="BC75" i="13" s="1"/>
  <c r="BL144" i="13"/>
  <c r="BS41" i="13"/>
  <c r="BS128" i="13" s="1"/>
  <c r="BL132" i="13"/>
  <c r="V132" i="13"/>
  <c r="V102" i="13"/>
  <c r="V133" i="13"/>
  <c r="BJ77" i="13"/>
  <c r="BJ75" i="13" s="1"/>
  <c r="BE106" i="13"/>
  <c r="BS102" i="13"/>
  <c r="BE131" i="13"/>
  <c r="BL131" i="13"/>
  <c r="BS131" i="13"/>
  <c r="AX57" i="13"/>
  <c r="AX144" i="13" s="1"/>
  <c r="BE144" i="13"/>
  <c r="BE133" i="13"/>
  <c r="V144" i="13"/>
  <c r="V127" i="13"/>
  <c r="V77" i="13"/>
  <c r="V75" i="13" s="1"/>
  <c r="AA77" i="13"/>
  <c r="AA75" i="13" s="1"/>
  <c r="AC132" i="13"/>
  <c r="AQ132" i="13"/>
  <c r="AQ127" i="13"/>
  <c r="AX46" i="13"/>
  <c r="AX133" i="13" s="1"/>
  <c r="BL133" i="13"/>
  <c r="AC102" i="13"/>
  <c r="AC131" i="13"/>
  <c r="AX44" i="13"/>
  <c r="AX131" i="13" s="1"/>
  <c r="AQ105" i="13"/>
  <c r="AC133" i="13"/>
  <c r="BS125" i="13"/>
  <c r="AX45" i="13"/>
  <c r="AX132" i="13" s="1"/>
  <c r="BS132" i="13"/>
  <c r="N11" i="13"/>
  <c r="BE127" i="13"/>
  <c r="AC106" i="13"/>
  <c r="BT99" i="13"/>
  <c r="BM134" i="13"/>
  <c r="H57" i="15"/>
  <c r="BF145" i="13"/>
  <c r="P154" i="13"/>
  <c r="BS108" i="13"/>
  <c r="BU108" i="13" s="1"/>
  <c r="P113" i="13"/>
  <c r="BT11" i="13"/>
  <c r="P62" i="13"/>
  <c r="P149" i="13" s="1"/>
  <c r="Q59" i="13"/>
  <c r="AQ108" i="13"/>
  <c r="BF71" i="13"/>
  <c r="AR67" i="13"/>
  <c r="AQ156" i="13"/>
  <c r="AR12" i="13"/>
  <c r="BE141" i="13"/>
  <c r="BG141" i="13" s="1"/>
  <c r="AQ141" i="13"/>
  <c r="AR25" i="13"/>
  <c r="AR112" i="13" s="1"/>
  <c r="BE118" i="13"/>
  <c r="AR27" i="13"/>
  <c r="AR114" i="13" s="1"/>
  <c r="V109" i="13"/>
  <c r="AR17" i="13"/>
  <c r="AR104" i="13" s="1"/>
  <c r="AD108" i="13"/>
  <c r="L73" i="15"/>
  <c r="AC109" i="13"/>
  <c r="AD122" i="13"/>
  <c r="AD61" i="13"/>
  <c r="AD148" i="13" s="1"/>
  <c r="BS105" i="13"/>
  <c r="BT69" i="13"/>
  <c r="BT156" i="13" s="1"/>
  <c r="BK32" i="13"/>
  <c r="W59" i="13"/>
  <c r="W146" i="13" s="1"/>
  <c r="AX47" i="13"/>
  <c r="AX134" i="13" s="1"/>
  <c r="BL118" i="13"/>
  <c r="BU41" i="13"/>
  <c r="L13" i="15"/>
  <c r="BE99" i="13"/>
  <c r="AD104" i="13"/>
  <c r="AD112" i="13"/>
  <c r="BS140" i="13"/>
  <c r="AJ113" i="13"/>
  <c r="AZ35" i="13"/>
  <c r="AZ36" i="13"/>
  <c r="AZ37" i="13"/>
  <c r="AZ38" i="13"/>
  <c r="AZ39" i="13"/>
  <c r="BG41" i="13"/>
  <c r="AZ40" i="13"/>
  <c r="AJ108" i="13"/>
  <c r="AL108" i="13" s="1"/>
  <c r="AJ134" i="13"/>
  <c r="AL134" i="13" s="1"/>
  <c r="V147" i="13"/>
  <c r="AC137" i="13"/>
  <c r="BM51" i="13"/>
  <c r="BM138" i="13" s="1"/>
  <c r="BL140" i="13"/>
  <c r="BT54" i="13"/>
  <c r="BT141" i="13" s="1"/>
  <c r="L27" i="15"/>
  <c r="AD16" i="13"/>
  <c r="M48" i="13"/>
  <c r="M56" i="13" s="1"/>
  <c r="AJ150" i="13"/>
  <c r="AL150" i="13" s="1"/>
  <c r="P127" i="13"/>
  <c r="F17" i="15"/>
  <c r="M16" i="13"/>
  <c r="P101" i="13"/>
  <c r="P122" i="13"/>
  <c r="Q41" i="13"/>
  <c r="Q29" i="13"/>
  <c r="P19" i="13"/>
  <c r="P106" i="13" s="1"/>
  <c r="P57" i="13"/>
  <c r="P144" i="13" s="1"/>
  <c r="P46" i="13"/>
  <c r="P133" i="13" s="1"/>
  <c r="IT21" i="13"/>
  <c r="IT62" i="13"/>
  <c r="IT50" i="13"/>
  <c r="IT137" i="13" s="1"/>
  <c r="IS102" i="13"/>
  <c r="AR16" i="13"/>
  <c r="AJ105" i="13"/>
  <c r="AL105" i="13" s="1"/>
  <c r="IS108" i="13"/>
  <c r="CI150" i="13"/>
  <c r="DK125" i="13"/>
  <c r="DD125" i="13"/>
  <c r="CB58" i="13"/>
  <c r="EF65" i="13"/>
  <c r="EF73" i="13" s="1"/>
  <c r="IF35" i="13"/>
  <c r="IF122" i="13" s="1"/>
  <c r="IG122" i="13" s="1"/>
  <c r="IE41" i="13"/>
  <c r="IE128" i="13" s="1"/>
  <c r="GB35" i="13"/>
  <c r="GB122" i="13" s="1"/>
  <c r="GC122" i="13" s="1"/>
  <c r="DX35" i="13"/>
  <c r="DX122" i="13" s="1"/>
  <c r="DY122" i="13" s="1"/>
  <c r="DW41" i="13"/>
  <c r="DW128" i="13" s="1"/>
  <c r="FG31" i="13"/>
  <c r="FG118" i="13" s="1"/>
  <c r="FF118" i="13"/>
  <c r="DC31" i="13"/>
  <c r="DC118" i="13" s="1"/>
  <c r="DB118" i="13"/>
  <c r="CO31" i="13"/>
  <c r="CO118" i="13" s="1"/>
  <c r="HR30" i="13"/>
  <c r="HR117" i="13" s="1"/>
  <c r="HQ117" i="13"/>
  <c r="HD30" i="13"/>
  <c r="HD117" i="13" s="1"/>
  <c r="HC117" i="13"/>
  <c r="FN30" i="13"/>
  <c r="FN117" i="13" s="1"/>
  <c r="FM117" i="13"/>
  <c r="EZ30" i="13"/>
  <c r="EZ117" i="13" s="1"/>
  <c r="EY117" i="13"/>
  <c r="DJ30" i="13"/>
  <c r="DJ117" i="13" s="1"/>
  <c r="DI117" i="13"/>
  <c r="CV30" i="13"/>
  <c r="CU117" i="13"/>
  <c r="IM28" i="13"/>
  <c r="IM115" i="13" s="1"/>
  <c r="IL115" i="13"/>
  <c r="HD27" i="13"/>
  <c r="HD114" i="13" s="1"/>
  <c r="HC114" i="13"/>
  <c r="GP27" i="13"/>
  <c r="GP114" i="13" s="1"/>
  <c r="GO114" i="13"/>
  <c r="FF114" i="13"/>
  <c r="DB114" i="13"/>
  <c r="HD26" i="13"/>
  <c r="HD113" i="13" s="1"/>
  <c r="EZ26" i="13"/>
  <c r="EZ113" i="13" s="1"/>
  <c r="EY113" i="13"/>
  <c r="EL26" i="13"/>
  <c r="EL113" i="13" s="1"/>
  <c r="EK113" i="13"/>
  <c r="CV26" i="13"/>
  <c r="CV113" i="13" s="1"/>
  <c r="CU113" i="13"/>
  <c r="CH26" i="13"/>
  <c r="CH113" i="13" s="1"/>
  <c r="CG113" i="13"/>
  <c r="HY15" i="13"/>
  <c r="HY102" i="13" s="1"/>
  <c r="HX102" i="13"/>
  <c r="FU15" i="13"/>
  <c r="FU102" i="13" s="1"/>
  <c r="FT102" i="13"/>
  <c r="FG15" i="13"/>
  <c r="FG102" i="13" s="1"/>
  <c r="FF102" i="13"/>
  <c r="FH102" i="13" s="1"/>
  <c r="DQ15" i="13"/>
  <c r="DQ102" i="13" s="1"/>
  <c r="DP102" i="13"/>
  <c r="DC15" i="13"/>
  <c r="DC102" i="13" s="1"/>
  <c r="DB102" i="13"/>
  <c r="CA100" i="13"/>
  <c r="HR12" i="13"/>
  <c r="HR99" i="13" s="1"/>
  <c r="HQ99" i="13"/>
  <c r="FN12" i="13"/>
  <c r="DJ12" i="13"/>
  <c r="DJ99" i="13" s="1"/>
  <c r="DI99" i="13"/>
  <c r="AZ15" i="13"/>
  <c r="IT63" i="13"/>
  <c r="BU11" i="13"/>
  <c r="BU23" i="13" s="1"/>
  <c r="AK54" i="13"/>
  <c r="AK141" i="13" s="1"/>
  <c r="BF123" i="13"/>
  <c r="BG123" i="13" s="1"/>
  <c r="BL59" i="13"/>
  <c r="BL146" i="13" s="1"/>
  <c r="BS156" i="13"/>
  <c r="BM18" i="13"/>
  <c r="BM105" i="13" s="1"/>
  <c r="BN105" i="13" s="1"/>
  <c r="AR15" i="13"/>
  <c r="AR102" i="13" s="1"/>
  <c r="AQ142" i="13"/>
  <c r="BL148" i="13"/>
  <c r="W153" i="13"/>
  <c r="AX54" i="13"/>
  <c r="AX141" i="13" s="1"/>
  <c r="H57" i="13"/>
  <c r="H70" i="15" s="1"/>
  <c r="J58" i="13"/>
  <c r="K71" i="15" s="1"/>
  <c r="AL127" i="13"/>
  <c r="AJ41" i="13"/>
  <c r="AJ128" i="13" s="1"/>
  <c r="IS139" i="13"/>
  <c r="IU139" i="13" s="1"/>
  <c r="BM11" i="13"/>
  <c r="IG158" i="13"/>
  <c r="DY158" i="13"/>
  <c r="IG153" i="13"/>
  <c r="DY153" i="13"/>
  <c r="HX150" i="13"/>
  <c r="HZ150" i="13" s="1"/>
  <c r="HJ150" i="13"/>
  <c r="GC150" i="13"/>
  <c r="FT150" i="13"/>
  <c r="FF150" i="13"/>
  <c r="ER150" i="13"/>
  <c r="DY150" i="13"/>
  <c r="DB150" i="13"/>
  <c r="CN150" i="13"/>
  <c r="CP150" i="13" s="1"/>
  <c r="HC148" i="13"/>
  <c r="HE148" i="13" s="1"/>
  <c r="EY148" i="13"/>
  <c r="FA148" i="13" s="1"/>
  <c r="DI148" i="13"/>
  <c r="DK148" i="13" s="1"/>
  <c r="CU148" i="13"/>
  <c r="CW148" i="13" s="1"/>
  <c r="GA147" i="13"/>
  <c r="GC147" i="13" s="1"/>
  <c r="EK147" i="13"/>
  <c r="DW147" i="13"/>
  <c r="IE145" i="13"/>
  <c r="IG145" i="13" s="1"/>
  <c r="GV145" i="13"/>
  <c r="GX145" i="13" s="1"/>
  <c r="ED145" i="13"/>
  <c r="EF145" i="13" s="1"/>
  <c r="FV141" i="13"/>
  <c r="CU141" i="13"/>
  <c r="HQ140" i="13"/>
  <c r="HS140" i="13" s="1"/>
  <c r="GO139" i="13"/>
  <c r="ED139" i="13"/>
  <c r="GO138" i="13"/>
  <c r="ET138" i="13"/>
  <c r="ED138" i="13"/>
  <c r="EF138" i="13" s="1"/>
  <c r="EK134" i="13"/>
  <c r="CU134" i="13"/>
  <c r="CW134" i="13" s="1"/>
  <c r="CG134" i="13"/>
  <c r="IG130" i="13"/>
  <c r="DY130" i="13"/>
  <c r="HS126" i="13"/>
  <c r="CW126" i="13"/>
  <c r="GX124" i="13"/>
  <c r="ET124" i="13"/>
  <c r="CP124" i="13"/>
  <c r="HL123" i="13"/>
  <c r="DD123" i="13"/>
  <c r="CW123" i="13"/>
  <c r="HC122" i="13"/>
  <c r="EY122" i="13"/>
  <c r="FA122" i="13" s="1"/>
  <c r="CU122" i="13"/>
  <c r="HS121" i="13"/>
  <c r="DK121" i="13"/>
  <c r="HJ118" i="13"/>
  <c r="DP118" i="13"/>
  <c r="DR118" i="13" s="1"/>
  <c r="GO117" i="13"/>
  <c r="GQ117" i="13" s="1"/>
  <c r="GA117" i="13"/>
  <c r="GC117" i="13" s="1"/>
  <c r="IE114" i="13"/>
  <c r="DW113" i="13"/>
  <c r="DY113" i="13" s="1"/>
  <c r="ER102" i="13"/>
  <c r="ET102" i="13" s="1"/>
  <c r="IE99" i="13"/>
  <c r="IG99" i="13" s="1"/>
  <c r="DW99" i="13"/>
  <c r="DY99" i="13" s="1"/>
  <c r="CG99" i="13"/>
  <c r="CI99" i="13" s="1"/>
  <c r="CC72" i="13"/>
  <c r="GP67" i="13"/>
  <c r="GP154" i="13" s="1"/>
  <c r="GQ154" i="13" s="1"/>
  <c r="FM72" i="13"/>
  <c r="FM159" i="13" s="1"/>
  <c r="EK72" i="13"/>
  <c r="EK159" i="13" s="1"/>
  <c r="CJ65" i="13"/>
  <c r="IB65" i="13"/>
  <c r="IB73" i="13" s="1"/>
  <c r="HZ65" i="13"/>
  <c r="HV65" i="13"/>
  <c r="HV73" i="13" s="1"/>
  <c r="HT65" i="13"/>
  <c r="HT73" i="13" s="1"/>
  <c r="HN65" i="13"/>
  <c r="HF65" i="13"/>
  <c r="HF73" i="13" s="1"/>
  <c r="EY41" i="13"/>
  <c r="EY128" i="13" s="1"/>
  <c r="HJ117" i="13"/>
  <c r="HE112" i="13"/>
  <c r="CW112" i="13"/>
  <c r="FA106" i="13"/>
  <c r="IN105" i="13"/>
  <c r="GQ105" i="13"/>
  <c r="EF105" i="13"/>
  <c r="GQ104" i="13"/>
  <c r="FO101" i="13"/>
  <c r="FH101" i="13"/>
  <c r="DK101" i="13"/>
  <c r="HS100" i="13"/>
  <c r="FV100" i="13"/>
  <c r="DR100" i="13"/>
  <c r="DK100" i="13"/>
  <c r="CI147" i="13"/>
  <c r="BX59" i="13"/>
  <c r="IC65" i="13"/>
  <c r="IC73" i="13" s="1"/>
  <c r="HE65" i="13"/>
  <c r="CW65" i="13"/>
  <c r="GJ144" i="13"/>
  <c r="EX65" i="13"/>
  <c r="DT65" i="13"/>
  <c r="DT73" i="13" s="1"/>
  <c r="DR65" i="13"/>
  <c r="DR73" i="13" s="1"/>
  <c r="CX65" i="13"/>
  <c r="CX73" i="13" s="1"/>
  <c r="DF65" i="13"/>
  <c r="CV48" i="13"/>
  <c r="CB29" i="13"/>
  <c r="EX32" i="13"/>
  <c r="EV32" i="13"/>
  <c r="ET32" i="13"/>
  <c r="ET33" i="13" s="1"/>
  <c r="ET42" i="13" s="1"/>
  <c r="EN32" i="13"/>
  <c r="EJ32" i="13"/>
  <c r="EB32" i="13"/>
  <c r="DZ32" i="13"/>
  <c r="DR32" i="13"/>
  <c r="DN32" i="13"/>
  <c r="DF32" i="13"/>
  <c r="DD32" i="13"/>
  <c r="CT32" i="13"/>
  <c r="CR32" i="13"/>
  <c r="CJ32" i="13"/>
  <c r="CF32" i="13"/>
  <c r="IK32" i="13"/>
  <c r="II32" i="13"/>
  <c r="IG32" i="13"/>
  <c r="HU32" i="13"/>
  <c r="HM32" i="13"/>
  <c r="HI32" i="13"/>
  <c r="HE32" i="13"/>
  <c r="HA32" i="13"/>
  <c r="GM32" i="13"/>
  <c r="GE32" i="13"/>
  <c r="GC32" i="13"/>
  <c r="FW32" i="13"/>
  <c r="FQ32" i="13"/>
  <c r="FI32" i="13"/>
  <c r="FE32" i="13"/>
  <c r="EW32" i="13"/>
  <c r="EQ32" i="13"/>
  <c r="EO32" i="13"/>
  <c r="EI32" i="13"/>
  <c r="HL109" i="13"/>
  <c r="GQ109" i="13"/>
  <c r="EF109" i="13"/>
  <c r="GM23" i="13"/>
  <c r="GC23" i="13"/>
  <c r="FI23" i="13"/>
  <c r="EA23" i="13"/>
  <c r="DA23" i="13"/>
  <c r="HJ11" i="13"/>
  <c r="HJ98" i="13" s="1"/>
  <c r="HK12" i="13"/>
  <c r="EA32" i="13"/>
  <c r="DY32" i="13"/>
  <c r="DM32" i="13"/>
  <c r="DE32" i="13"/>
  <c r="DA32" i="13"/>
  <c r="CS32" i="13"/>
  <c r="CM32" i="13"/>
  <c r="CE32" i="13"/>
  <c r="HO23" i="13"/>
  <c r="HM23" i="13"/>
  <c r="GD23" i="13"/>
  <c r="ET23" i="13"/>
  <c r="CB16" i="13"/>
  <c r="CC16" i="13"/>
  <c r="BW16" i="13"/>
  <c r="EN23" i="13"/>
  <c r="EH23" i="13"/>
  <c r="HN23" i="13"/>
  <c r="IM60" i="13"/>
  <c r="IM147" i="13" s="1"/>
  <c r="IN147" i="13" s="1"/>
  <c r="HY60" i="13"/>
  <c r="HK60" i="13"/>
  <c r="HK147" i="13" s="1"/>
  <c r="GV59" i="13"/>
  <c r="GV64" i="13" s="1"/>
  <c r="GV151" i="13" s="1"/>
  <c r="GI60" i="13"/>
  <c r="GI147" i="13" s="1"/>
  <c r="GH147" i="13"/>
  <c r="FU60" i="13"/>
  <c r="FU147" i="13" s="1"/>
  <c r="FV147" i="13" s="1"/>
  <c r="FF59" i="13"/>
  <c r="FF64" i="13" s="1"/>
  <c r="FF151" i="13" s="1"/>
  <c r="FG60" i="13"/>
  <c r="FF147" i="13"/>
  <c r="EE60" i="13"/>
  <c r="EE147" i="13" s="1"/>
  <c r="ED147" i="13"/>
  <c r="DP59" i="13"/>
  <c r="DP146" i="13" s="1"/>
  <c r="DQ60" i="13"/>
  <c r="DP147" i="13"/>
  <c r="DC60" i="13"/>
  <c r="DC147" i="13" s="1"/>
  <c r="CN147" i="13"/>
  <c r="HL145" i="13"/>
  <c r="FA145" i="13"/>
  <c r="IK65" i="13"/>
  <c r="DM65" i="13"/>
  <c r="DM73" i="13" s="1"/>
  <c r="IN142" i="13"/>
  <c r="GP54" i="13"/>
  <c r="GP141" i="13" s="1"/>
  <c r="GQ141" i="13" s="1"/>
  <c r="EL54" i="13"/>
  <c r="EL141" i="13" s="1"/>
  <c r="EK141" i="13"/>
  <c r="DI141" i="13"/>
  <c r="CW141" i="13"/>
  <c r="IF53" i="13"/>
  <c r="IF140" i="13" s="1"/>
  <c r="IE140" i="13"/>
  <c r="GB53" i="13"/>
  <c r="GB140" i="13" s="1"/>
  <c r="GA140" i="13"/>
  <c r="EZ53" i="13"/>
  <c r="EZ140" i="13" s="1"/>
  <c r="EY140" i="13"/>
  <c r="DX53" i="13"/>
  <c r="DX140" i="13" s="1"/>
  <c r="DW140" i="13"/>
  <c r="HR48" i="13"/>
  <c r="HP56" i="13"/>
  <c r="HP65" i="13" s="1"/>
  <c r="HP73" i="13" s="1"/>
  <c r="HL56" i="13"/>
  <c r="HL65" i="13" s="1"/>
  <c r="HL73" i="13" s="1"/>
  <c r="GN56" i="13"/>
  <c r="GN65" i="13" s="1"/>
  <c r="GN73" i="13" s="1"/>
  <c r="FQ65" i="13"/>
  <c r="FQ73" i="13" s="1"/>
  <c r="FK65" i="13"/>
  <c r="FK73" i="13" s="1"/>
  <c r="FA65" i="13"/>
  <c r="EU65" i="13"/>
  <c r="EU73" i="13" s="1"/>
  <c r="EI65" i="13"/>
  <c r="EI73" i="13" s="1"/>
  <c r="EG65" i="13"/>
  <c r="EG73" i="13" s="1"/>
  <c r="HY28" i="13"/>
  <c r="HY115" i="13" s="1"/>
  <c r="HZ115" i="13" s="1"/>
  <c r="HX115" i="13"/>
  <c r="GW28" i="13"/>
  <c r="GW115" i="13" s="1"/>
  <c r="GV115" i="13"/>
  <c r="FU28" i="13"/>
  <c r="FU115" i="13" s="1"/>
  <c r="FT115" i="13"/>
  <c r="ES28" i="13"/>
  <c r="ES115" i="13" s="1"/>
  <c r="ER115" i="13"/>
  <c r="DQ28" i="13"/>
  <c r="DQ115" i="13" s="1"/>
  <c r="DP115" i="13"/>
  <c r="CO28" i="13"/>
  <c r="CO115" i="13" s="1"/>
  <c r="CN115" i="13"/>
  <c r="IF21" i="13"/>
  <c r="HD21" i="13"/>
  <c r="HD108" i="13" s="1"/>
  <c r="HC108" i="13"/>
  <c r="GP21" i="13"/>
  <c r="GP108" i="13" s="1"/>
  <c r="GO20" i="13"/>
  <c r="GO107" i="13" s="1"/>
  <c r="FN21" i="13"/>
  <c r="FN108" i="13" s="1"/>
  <c r="FM20" i="13"/>
  <c r="FM107" i="13" s="1"/>
  <c r="EZ21" i="13"/>
  <c r="EZ108" i="13" s="1"/>
  <c r="FA108" i="13" s="1"/>
  <c r="EY108" i="13"/>
  <c r="EL21" i="13"/>
  <c r="EL108" i="13" s="1"/>
  <c r="DJ21" i="13"/>
  <c r="DJ108" i="13" s="1"/>
  <c r="CV21" i="13"/>
  <c r="CV108" i="13" s="1"/>
  <c r="CU108" i="13"/>
  <c r="CH21" i="13"/>
  <c r="CG20" i="13"/>
  <c r="CG107" i="13" s="1"/>
  <c r="GA20" i="13"/>
  <c r="GA107" i="13" s="1"/>
  <c r="IT69" i="13"/>
  <c r="IT156" i="13" s="1"/>
  <c r="IU156" i="13" s="1"/>
  <c r="AC41" i="13"/>
  <c r="AC128" i="13" s="1"/>
  <c r="IS148" i="13"/>
  <c r="IU148" i="13" s="1"/>
  <c r="BM102" i="13"/>
  <c r="AC134" i="13"/>
  <c r="AE134" i="13" s="1"/>
  <c r="BE102" i="13"/>
  <c r="AD117" i="13"/>
  <c r="AE117" i="13" s="1"/>
  <c r="BE11" i="13"/>
  <c r="BE98" i="13" s="1"/>
  <c r="BL147" i="13"/>
  <c r="BT52" i="13"/>
  <c r="BS150" i="13"/>
  <c r="BU150" i="13" s="1"/>
  <c r="BL139" i="13"/>
  <c r="BN139" i="13" s="1"/>
  <c r="BE108" i="13"/>
  <c r="AC16" i="13"/>
  <c r="AC103" i="13" s="1"/>
  <c r="AQ16" i="13"/>
  <c r="AQ103" i="13" s="1"/>
  <c r="BE41" i="13"/>
  <c r="BE128" i="13" s="1"/>
  <c r="AC154" i="13"/>
  <c r="AQ117" i="13"/>
  <c r="AS117" i="13" s="1"/>
  <c r="AQ149" i="13"/>
  <c r="AS149" i="13" s="1"/>
  <c r="AC29" i="13"/>
  <c r="AS157" i="13"/>
  <c r="AC140" i="13"/>
  <c r="AS124" i="13"/>
  <c r="BE72" i="13"/>
  <c r="BE159" i="13" s="1"/>
  <c r="DK157" i="13"/>
  <c r="HZ155" i="13"/>
  <c r="ET155" i="13"/>
  <c r="DR155" i="13"/>
  <c r="CP155" i="13"/>
  <c r="GX150" i="13"/>
  <c r="CW149" i="13"/>
  <c r="EM148" i="13"/>
  <c r="HX147" i="13"/>
  <c r="HJ147" i="13"/>
  <c r="ER147" i="13"/>
  <c r="DB147" i="13"/>
  <c r="FM145" i="13"/>
  <c r="IE141" i="13"/>
  <c r="IG141" i="13" s="1"/>
  <c r="GA141" i="13"/>
  <c r="GC141" i="13" s="1"/>
  <c r="DW141" i="13"/>
  <c r="DY141" i="13" s="1"/>
  <c r="GO140" i="13"/>
  <c r="GQ140" i="13" s="1"/>
  <c r="FM140" i="13"/>
  <c r="FO140" i="13" s="1"/>
  <c r="DI140" i="13"/>
  <c r="DK140" i="13" s="1"/>
  <c r="HJ115" i="13"/>
  <c r="HL115" i="13" s="1"/>
  <c r="FF115" i="13"/>
  <c r="FH115" i="13" s="1"/>
  <c r="DB115" i="13"/>
  <c r="DD115" i="13" s="1"/>
  <c r="HQ108" i="13"/>
  <c r="HS108" i="13" s="1"/>
  <c r="GO108" i="13"/>
  <c r="GQ108" i="13" s="1"/>
  <c r="FM108" i="13"/>
  <c r="EK108" i="13"/>
  <c r="DI108" i="13"/>
  <c r="CG108" i="13"/>
  <c r="BZ71" i="13"/>
  <c r="BZ158" i="13" s="1"/>
  <c r="CH71" i="13"/>
  <c r="CH158" i="13" s="1"/>
  <c r="CI158" i="13" s="1"/>
  <c r="BZ69" i="13"/>
  <c r="BZ156" i="13" s="1"/>
  <c r="CH69" i="13"/>
  <c r="BY72" i="13"/>
  <c r="BZ67" i="13"/>
  <c r="CH67" i="13"/>
  <c r="CB72" i="13"/>
  <c r="BX72" i="13"/>
  <c r="HU65" i="13"/>
  <c r="HU73" i="13" s="1"/>
  <c r="HO65" i="13"/>
  <c r="HO73" i="13" s="1"/>
  <c r="GQ65" i="13"/>
  <c r="GQ73" i="13" s="1"/>
  <c r="GE65" i="13"/>
  <c r="GE73" i="13" s="1"/>
  <c r="CP144" i="13"/>
  <c r="GJ140" i="13"/>
  <c r="EF140" i="13"/>
  <c r="DD140" i="13"/>
  <c r="GQ139" i="13"/>
  <c r="IN138" i="13"/>
  <c r="HZ134" i="13"/>
  <c r="GX134" i="13"/>
  <c r="DR134" i="13"/>
  <c r="GC133" i="13"/>
  <c r="FA133" i="13"/>
  <c r="EF133" i="13"/>
  <c r="GX132" i="13"/>
  <c r="IN131" i="13"/>
  <c r="DY131" i="13"/>
  <c r="IN130" i="13"/>
  <c r="HL130" i="13"/>
  <c r="GJ130" i="13"/>
  <c r="EF130" i="13"/>
  <c r="IN127" i="13"/>
  <c r="HZ127" i="13"/>
  <c r="EF127" i="13"/>
  <c r="HZ126" i="13"/>
  <c r="GX126" i="13"/>
  <c r="ET126" i="13"/>
  <c r="CI126" i="13"/>
  <c r="IN124" i="13"/>
  <c r="HL124" i="13"/>
  <c r="FH124" i="13"/>
  <c r="EF124" i="13"/>
  <c r="DD124" i="13"/>
  <c r="HS123" i="13"/>
  <c r="GQ123" i="13"/>
  <c r="FO123" i="13"/>
  <c r="DK123" i="13"/>
  <c r="CI123" i="13"/>
  <c r="HE121" i="13"/>
  <c r="GC121" i="13"/>
  <c r="DY121" i="13"/>
  <c r="CW121" i="13"/>
  <c r="EF117" i="13"/>
  <c r="IG114" i="13"/>
  <c r="FA114" i="13"/>
  <c r="HZ113" i="13"/>
  <c r="GX113" i="13"/>
  <c r="FV113" i="13"/>
  <c r="DR113" i="13"/>
  <c r="HS112" i="13"/>
  <c r="FO112" i="13"/>
  <c r="DK112" i="13"/>
  <c r="CI112" i="13"/>
  <c r="GX109" i="13"/>
  <c r="HZ106" i="13"/>
  <c r="HS102" i="13"/>
  <c r="GQ102" i="13"/>
  <c r="FO102" i="13"/>
  <c r="EM102" i="13"/>
  <c r="HZ101" i="13"/>
  <c r="FV101" i="13"/>
  <c r="ET101" i="13"/>
  <c r="DR101" i="13"/>
  <c r="IG100" i="13"/>
  <c r="HE100" i="13"/>
  <c r="GC100" i="13"/>
  <c r="FH99" i="13"/>
  <c r="EF99" i="13"/>
  <c r="DD99" i="13"/>
  <c r="IM67" i="13"/>
  <c r="IM154" i="13" s="1"/>
  <c r="IN154" i="13" s="1"/>
  <c r="IL72" i="13"/>
  <c r="IL159" i="13" s="1"/>
  <c r="HY67" i="13"/>
  <c r="HX72" i="13"/>
  <c r="HX159" i="13" s="1"/>
  <c r="HK67" i="13"/>
  <c r="HK154" i="13" s="1"/>
  <c r="HL154" i="13" s="1"/>
  <c r="HJ72" i="13"/>
  <c r="HJ159" i="13" s="1"/>
  <c r="GW67" i="13"/>
  <c r="GW154" i="13" s="1"/>
  <c r="GX154" i="13" s="1"/>
  <c r="GV72" i="13"/>
  <c r="GV159" i="13" s="1"/>
  <c r="GI67" i="13"/>
  <c r="GI154" i="13" s="1"/>
  <c r="GJ154" i="13" s="1"/>
  <c r="GH72" i="13"/>
  <c r="GH159" i="13" s="1"/>
  <c r="FU67" i="13"/>
  <c r="FT72" i="13"/>
  <c r="FT159" i="13" s="1"/>
  <c r="FG67" i="13"/>
  <c r="FG72" i="13" s="1"/>
  <c r="FG159" i="13" s="1"/>
  <c r="FF72" i="13"/>
  <c r="FF159" i="13" s="1"/>
  <c r="ES67" i="13"/>
  <c r="ES154" i="13" s="1"/>
  <c r="ET154" i="13" s="1"/>
  <c r="ER72" i="13"/>
  <c r="ER159" i="13" s="1"/>
  <c r="EE67" i="13"/>
  <c r="ED72" i="13"/>
  <c r="ED159" i="13" s="1"/>
  <c r="DQ67" i="13"/>
  <c r="DP72" i="13"/>
  <c r="DP159" i="13" s="1"/>
  <c r="DC67" i="13"/>
  <c r="DB72" i="13"/>
  <c r="DB159" i="13" s="1"/>
  <c r="CO67" i="13"/>
  <c r="CO154" i="13" s="1"/>
  <c r="CP154" i="13" s="1"/>
  <c r="CN72" i="13"/>
  <c r="CN159" i="13" s="1"/>
  <c r="BZ63" i="13"/>
  <c r="BZ150" i="13" s="1"/>
  <c r="IE59" i="13"/>
  <c r="IE146" i="13" s="1"/>
  <c r="IF60" i="13"/>
  <c r="IF147" i="13" s="1"/>
  <c r="HQ59" i="13"/>
  <c r="HQ146" i="13" s="1"/>
  <c r="HR60" i="13"/>
  <c r="HR147" i="13" s="1"/>
  <c r="HS147" i="13" s="1"/>
  <c r="HC59" i="13"/>
  <c r="HD60" i="13"/>
  <c r="HD147" i="13" s="1"/>
  <c r="HE147" i="13" s="1"/>
  <c r="GO59" i="13"/>
  <c r="GP60" i="13"/>
  <c r="HM65" i="13"/>
  <c r="HM73" i="13" s="1"/>
  <c r="GS65" i="13"/>
  <c r="GS73" i="13" s="1"/>
  <c r="GG65" i="13"/>
  <c r="GG73" i="13" s="1"/>
  <c r="DK65" i="13"/>
  <c r="DK73" i="13" s="1"/>
  <c r="CQ65" i="13"/>
  <c r="CQ73" i="13" s="1"/>
  <c r="HX48" i="13"/>
  <c r="HX56" i="13" s="1"/>
  <c r="FF48" i="13"/>
  <c r="HE138" i="13"/>
  <c r="FH138" i="13"/>
  <c r="IL48" i="13"/>
  <c r="IL56" i="13" s="1"/>
  <c r="IL143" i="13" s="1"/>
  <c r="ER48" i="13"/>
  <c r="DB48" i="13"/>
  <c r="DB135" i="13" s="1"/>
  <c r="HE136" i="13"/>
  <c r="CW136" i="13"/>
  <c r="DX48" i="13"/>
  <c r="DX135" i="13" s="1"/>
  <c r="DJ48" i="13"/>
  <c r="DJ135" i="13" s="1"/>
  <c r="DH56" i="13"/>
  <c r="DH65" i="13" s="1"/>
  <c r="DH73" i="13" s="1"/>
  <c r="CO48" i="13"/>
  <c r="CO56" i="13" s="1"/>
  <c r="CP56" i="13"/>
  <c r="CP65" i="13" s="1"/>
  <c r="CP73" i="13" s="1"/>
  <c r="IF133" i="13"/>
  <c r="DX133" i="13"/>
  <c r="EF132" i="13"/>
  <c r="HZ131" i="13"/>
  <c r="GX131" i="13"/>
  <c r="EE131" i="13"/>
  <c r="EF131" i="13" s="1"/>
  <c r="DD131" i="13"/>
  <c r="GQ106" i="13"/>
  <c r="FO106" i="13"/>
  <c r="EM106" i="13"/>
  <c r="CW106" i="13"/>
  <c r="IF16" i="13"/>
  <c r="IF103" i="13" s="1"/>
  <c r="GP16" i="13"/>
  <c r="GP103" i="13" s="1"/>
  <c r="GB16" i="13"/>
  <c r="GB103" i="13" s="1"/>
  <c r="EL16" i="13"/>
  <c r="EL103" i="13" s="1"/>
  <c r="DX16" i="13"/>
  <c r="DX103" i="13" s="1"/>
  <c r="CH16" i="13"/>
  <c r="CH103" i="13" s="1"/>
  <c r="BZ62" i="13"/>
  <c r="BZ149" i="13" s="1"/>
  <c r="BZ61" i="13"/>
  <c r="BZ148" i="13" s="1"/>
  <c r="CH59" i="13"/>
  <c r="CH146" i="13" s="1"/>
  <c r="FL65" i="13"/>
  <c r="FL73" i="13" s="1"/>
  <c r="EB65" i="13"/>
  <c r="EB73" i="13" s="1"/>
  <c r="FO139" i="13"/>
  <c r="GX137" i="13"/>
  <c r="IG136" i="13"/>
  <c r="HS136" i="13"/>
  <c r="FO136" i="13"/>
  <c r="EM136" i="13"/>
  <c r="DY136" i="13"/>
  <c r="GU65" i="13"/>
  <c r="GU73" i="13" s="1"/>
  <c r="FR65" i="13"/>
  <c r="FR73" i="13" s="1"/>
  <c r="EZ48" i="13"/>
  <c r="ES48" i="13"/>
  <c r="ES135" i="13" s="1"/>
  <c r="EP65" i="13"/>
  <c r="EP73" i="13" s="1"/>
  <c r="EL48" i="13"/>
  <c r="EL135" i="13" s="1"/>
  <c r="EE48" i="13"/>
  <c r="GP35" i="13"/>
  <c r="GP122" i="13" s="1"/>
  <c r="GQ122" i="13" s="1"/>
  <c r="EL35" i="13"/>
  <c r="EK41" i="13"/>
  <c r="EK128" i="13" s="1"/>
  <c r="CH35" i="13"/>
  <c r="CG41" i="13"/>
  <c r="CG128" i="13" s="1"/>
  <c r="IF24" i="13"/>
  <c r="HE23" i="13"/>
  <c r="GL23" i="13"/>
  <c r="IK23" i="13"/>
  <c r="II23" i="13"/>
  <c r="II33" i="13" s="1"/>
  <c r="II42" i="13" s="1"/>
  <c r="IG23" i="13"/>
  <c r="IG33" i="13" s="1"/>
  <c r="HX11" i="13"/>
  <c r="HX98" i="13" s="1"/>
  <c r="FH133" i="13"/>
  <c r="CP133" i="13"/>
  <c r="HS132" i="13"/>
  <c r="HE132" i="13"/>
  <c r="GC132" i="13"/>
  <c r="CW131" i="13"/>
  <c r="FA127" i="13"/>
  <c r="DK127" i="13"/>
  <c r="CI127" i="13"/>
  <c r="HL125" i="13"/>
  <c r="DR125" i="13"/>
  <c r="CW125" i="13"/>
  <c r="CI125" i="13"/>
  <c r="BZ22" i="13"/>
  <c r="IA23" i="13"/>
  <c r="HA23" i="13"/>
  <c r="HA33" i="13" s="1"/>
  <c r="HA42" i="13" s="1"/>
  <c r="FE23" i="13"/>
  <c r="FE33" i="13" s="1"/>
  <c r="FA23" i="13"/>
  <c r="IL16" i="13"/>
  <c r="IL103" i="13" s="1"/>
  <c r="HJ16" i="13"/>
  <c r="GH16" i="13"/>
  <c r="FF16" i="13"/>
  <c r="ED16" i="13"/>
  <c r="FR23" i="13"/>
  <c r="FP23" i="13"/>
  <c r="BW11" i="13"/>
  <c r="FQ23" i="13"/>
  <c r="FQ33" i="13" s="1"/>
  <c r="EW23" i="13"/>
  <c r="EO23" i="13"/>
  <c r="EM23" i="13"/>
  <c r="DS23" i="13"/>
  <c r="DM23" i="13"/>
  <c r="CS23" i="13"/>
  <c r="CI23" i="13"/>
  <c r="GF23" i="13"/>
  <c r="FD23" i="13"/>
  <c r="EB23" i="13"/>
  <c r="EB33" i="13" s="1"/>
  <c r="EB42" i="13" s="1"/>
  <c r="DN23" i="13"/>
  <c r="DN33" i="13" s="1"/>
  <c r="DN42" i="13" s="1"/>
  <c r="DL23" i="13"/>
  <c r="CZ23" i="13"/>
  <c r="CJ23" i="13"/>
  <c r="HQ11" i="13"/>
  <c r="DI11" i="13"/>
  <c r="CG11" i="13"/>
  <c r="CG98" i="13" s="1"/>
  <c r="GN23" i="13"/>
  <c r="GN33" i="13" s="1"/>
  <c r="GN42" i="13" s="1"/>
  <c r="GN83" i="13" s="1"/>
  <c r="GJ23" i="13"/>
  <c r="FX23" i="13"/>
  <c r="FH23" i="13"/>
  <c r="FH33" i="13" s="1"/>
  <c r="FH42" i="13" s="1"/>
  <c r="EV23" i="13"/>
  <c r="EV33" i="13" s="1"/>
  <c r="EJ23" i="13"/>
  <c r="EJ33" i="13" s="1"/>
  <c r="EJ42" i="13" s="1"/>
  <c r="DD23" i="13"/>
  <c r="CR23" i="13"/>
  <c r="CF23" i="13"/>
  <c r="CF33" i="13" s="1"/>
  <c r="CF42" i="13" s="1"/>
  <c r="IN136" i="13"/>
  <c r="IM48" i="13"/>
  <c r="IM133" i="13"/>
  <c r="IN133" i="13" s="1"/>
  <c r="HW65" i="13"/>
  <c r="HW73" i="13" s="1"/>
  <c r="HY48" i="13"/>
  <c r="HY135" i="13" s="1"/>
  <c r="HS137" i="13"/>
  <c r="HL138" i="13"/>
  <c r="HK133" i="13"/>
  <c r="HL133" i="13" s="1"/>
  <c r="HD131" i="13"/>
  <c r="HE131" i="13" s="1"/>
  <c r="GV48" i="13"/>
  <c r="GV135" i="13" s="1"/>
  <c r="GX125" i="13"/>
  <c r="GJ136" i="13"/>
  <c r="GI131" i="13"/>
  <c r="GJ131" i="13" s="1"/>
  <c r="FU131" i="13"/>
  <c r="FV131" i="13" s="1"/>
  <c r="FN133" i="13"/>
  <c r="FO133" i="13" s="1"/>
  <c r="FE65" i="13"/>
  <c r="FE73" i="13" s="1"/>
  <c r="H144" i="13"/>
  <c r="FH136" i="13"/>
  <c r="FG48" i="13"/>
  <c r="ES131" i="13"/>
  <c r="ET131" i="13" s="1"/>
  <c r="EJ56" i="13"/>
  <c r="EJ65" i="13" s="1"/>
  <c r="EJ73" i="13" s="1"/>
  <c r="DY139" i="13"/>
  <c r="DR136" i="13"/>
  <c r="DJ56" i="13"/>
  <c r="DJ143" i="13" s="1"/>
  <c r="DK131" i="13"/>
  <c r="DA65" i="13"/>
  <c r="DA73" i="13" s="1"/>
  <c r="DD136" i="13"/>
  <c r="DC48" i="13"/>
  <c r="CT56" i="13"/>
  <c r="CT65" i="13" s="1"/>
  <c r="CT73" i="13" s="1"/>
  <c r="BZ52" i="13"/>
  <c r="BZ139" i="13" s="1"/>
  <c r="CP136" i="13"/>
  <c r="CG139" i="13"/>
  <c r="CI139" i="13"/>
  <c r="BU141" i="13"/>
  <c r="AL113" i="13"/>
  <c r="AS153" i="13"/>
  <c r="W64" i="13"/>
  <c r="W151" i="13" s="1"/>
  <c r="AV16" i="13"/>
  <c r="AU20" i="13"/>
  <c r="BA20" i="13"/>
  <c r="X139" i="13"/>
  <c r="AL155" i="13"/>
  <c r="AL139" i="13"/>
  <c r="AL130" i="13"/>
  <c r="AL123" i="13"/>
  <c r="AK30" i="13"/>
  <c r="AK117" i="13" s="1"/>
  <c r="AL117" i="13" s="1"/>
  <c r="CC59" i="13"/>
  <c r="CC64" i="13" s="1"/>
  <c r="BY59" i="13"/>
  <c r="BW59" i="13"/>
  <c r="BW64" i="13" s="1"/>
  <c r="GA59" i="13"/>
  <c r="FM59" i="13"/>
  <c r="EY59" i="13"/>
  <c r="EK59" i="13"/>
  <c r="EK64" i="13" s="1"/>
  <c r="EK151" i="13" s="1"/>
  <c r="DW59" i="13"/>
  <c r="DI59" i="13"/>
  <c r="CU59" i="13"/>
  <c r="CU146" i="13" s="1"/>
  <c r="CG59" i="13"/>
  <c r="CG64" i="13" s="1"/>
  <c r="CG151" i="13" s="1"/>
  <c r="BZ60" i="13"/>
  <c r="BZ58" i="13"/>
  <c r="BZ145" i="13" s="1"/>
  <c r="IE48" i="13"/>
  <c r="IE135" i="13" s="1"/>
  <c r="HC48" i="13"/>
  <c r="EY48" i="13"/>
  <c r="EY135" i="13" s="1"/>
  <c r="EK48" i="13"/>
  <c r="DW48" i="13"/>
  <c r="DI48" i="13"/>
  <c r="DI135" i="13" s="1"/>
  <c r="DK135" i="13" s="1"/>
  <c r="CU48" i="13"/>
  <c r="BY48" i="13"/>
  <c r="BZ47" i="13"/>
  <c r="BZ134" i="13" s="1"/>
  <c r="IF41" i="13"/>
  <c r="IE29" i="13"/>
  <c r="IE116" i="13" s="1"/>
  <c r="GA29" i="13"/>
  <c r="GA116" i="13" s="1"/>
  <c r="DW29" i="13"/>
  <c r="DW116" i="13" s="1"/>
  <c r="BZ50" i="13"/>
  <c r="BZ137" i="13" s="1"/>
  <c r="GH48" i="13"/>
  <c r="DP48" i="13"/>
  <c r="DP56" i="13" s="1"/>
  <c r="BY46" i="13"/>
  <c r="BZ38" i="13"/>
  <c r="IM35" i="13"/>
  <c r="IM41" i="13" s="1"/>
  <c r="IL41" i="13"/>
  <c r="IL128" i="13" s="1"/>
  <c r="HY35" i="13"/>
  <c r="HX41" i="13"/>
  <c r="HX128" i="13" s="1"/>
  <c r="HK35" i="13"/>
  <c r="HJ41" i="13"/>
  <c r="HJ128" i="13" s="1"/>
  <c r="GW35" i="13"/>
  <c r="GI35" i="13"/>
  <c r="FU35" i="13"/>
  <c r="FU41" i="13" s="1"/>
  <c r="FU128" i="13" s="1"/>
  <c r="FG35" i="13"/>
  <c r="FF41" i="13"/>
  <c r="FF128" i="13" s="1"/>
  <c r="ES35" i="13"/>
  <c r="ES41" i="13" s="1"/>
  <c r="ES128" i="13" s="1"/>
  <c r="ER41" i="13"/>
  <c r="ER128" i="13" s="1"/>
  <c r="EE35" i="13"/>
  <c r="ED41" i="13"/>
  <c r="ED128" i="13" s="1"/>
  <c r="DQ35" i="13"/>
  <c r="DP41" i="13"/>
  <c r="DP128" i="13" s="1"/>
  <c r="DC35" i="13"/>
  <c r="DB41" i="13"/>
  <c r="DB128" i="13" s="1"/>
  <c r="CO35" i="13"/>
  <c r="CO41" i="13" s="1"/>
  <c r="CN41" i="13"/>
  <c r="CN128" i="13" s="1"/>
  <c r="CH31" i="13"/>
  <c r="CU29" i="13"/>
  <c r="CU116" i="13" s="1"/>
  <c r="EL24" i="13"/>
  <c r="EL111" i="13" s="1"/>
  <c r="DX24" i="13"/>
  <c r="CV24" i="13"/>
  <c r="CV111" i="13" s="1"/>
  <c r="CH24" i="13"/>
  <c r="CH111" i="13" s="1"/>
  <c r="CB24" i="13"/>
  <c r="IM21" i="13"/>
  <c r="HJ20" i="13"/>
  <c r="HJ107" i="13" s="1"/>
  <c r="HK21" i="13"/>
  <c r="HK20" i="13" s="1"/>
  <c r="HK107" i="13" s="1"/>
  <c r="GV20" i="13"/>
  <c r="GV107" i="13" s="1"/>
  <c r="GW21" i="13"/>
  <c r="GW108" i="13" s="1"/>
  <c r="GX108" i="13" s="1"/>
  <c r="GH20" i="13"/>
  <c r="GH107" i="13" s="1"/>
  <c r="GI21" i="13"/>
  <c r="FF20" i="13"/>
  <c r="FF107" i="13" s="1"/>
  <c r="FG21" i="13"/>
  <c r="FG108" i="13" s="1"/>
  <c r="ES21" i="13"/>
  <c r="ES108" i="13" s="1"/>
  <c r="ET108" i="13" s="1"/>
  <c r="ED20" i="13"/>
  <c r="ED107" i="13" s="1"/>
  <c r="EE21" i="13"/>
  <c r="DB20" i="13"/>
  <c r="DB107" i="13" s="1"/>
  <c r="DC21" i="13"/>
  <c r="CO21" i="13"/>
  <c r="IM16" i="13"/>
  <c r="HK16" i="13"/>
  <c r="HK103" i="13" s="1"/>
  <c r="GI16" i="13"/>
  <c r="FG16" i="13"/>
  <c r="FG103" i="13" s="1"/>
  <c r="EE16" i="13"/>
  <c r="DC16" i="13"/>
  <c r="DC103" i="13" s="1"/>
  <c r="DB16" i="13"/>
  <c r="DB103" i="13" s="1"/>
  <c r="BZ49" i="13"/>
  <c r="HK29" i="13"/>
  <c r="HK116" i="13" s="1"/>
  <c r="GI29" i="13"/>
  <c r="GI116" i="13" s="1"/>
  <c r="FG29" i="13"/>
  <c r="FG116" i="13" s="1"/>
  <c r="EE29" i="13"/>
  <c r="EE116" i="13" s="1"/>
  <c r="IL29" i="13"/>
  <c r="IL116" i="13" s="1"/>
  <c r="HJ29" i="13"/>
  <c r="HJ116" i="13" s="1"/>
  <c r="GH29" i="13"/>
  <c r="FF29" i="13"/>
  <c r="FF116" i="13" s="1"/>
  <c r="DP29" i="13"/>
  <c r="CN29" i="13"/>
  <c r="CN116" i="13" s="1"/>
  <c r="IL24" i="13"/>
  <c r="IL111" i="13" s="1"/>
  <c r="IM25" i="13"/>
  <c r="IM112" i="13" s="1"/>
  <c r="IN112" i="13" s="1"/>
  <c r="HY25" i="13"/>
  <c r="HJ24" i="13"/>
  <c r="HK25" i="13"/>
  <c r="GH24" i="13"/>
  <c r="GH111" i="13" s="1"/>
  <c r="GI25" i="13"/>
  <c r="GI24" i="13" s="1"/>
  <c r="FT24" i="13"/>
  <c r="FU25" i="13"/>
  <c r="FU112" i="13" s="1"/>
  <c r="FV112" i="13" s="1"/>
  <c r="FF24" i="13"/>
  <c r="FG25" i="13"/>
  <c r="EE25" i="13"/>
  <c r="EE112" i="13" s="1"/>
  <c r="EF112" i="13" s="1"/>
  <c r="DP24" i="13"/>
  <c r="DP111" i="13" s="1"/>
  <c r="DQ25" i="13"/>
  <c r="DB24" i="13"/>
  <c r="DC25" i="13"/>
  <c r="IE24" i="13"/>
  <c r="IE111" i="13" s="1"/>
  <c r="HC24" i="13"/>
  <c r="HC111" i="13" s="1"/>
  <c r="GA24" i="13"/>
  <c r="GA111" i="13" s="1"/>
  <c r="EY24" i="13"/>
  <c r="EY111" i="13" s="1"/>
  <c r="EK24" i="13"/>
  <c r="DW24" i="13"/>
  <c r="DW32" i="13" s="1"/>
  <c r="DW119" i="13" s="1"/>
  <c r="CU24" i="13"/>
  <c r="CG24" i="13"/>
  <c r="GP20" i="13"/>
  <c r="FN20" i="13"/>
  <c r="CH15" i="13"/>
  <c r="CH11" i="13" s="1"/>
  <c r="DJ11" i="13"/>
  <c r="IE16" i="13"/>
  <c r="IE103" i="13" s="1"/>
  <c r="GO16" i="13"/>
  <c r="GO103" i="13" s="1"/>
  <c r="GQ103" i="13" s="1"/>
  <c r="GA16" i="13"/>
  <c r="GA103" i="13" s="1"/>
  <c r="EK16" i="13"/>
  <c r="EK103" i="13" s="1"/>
  <c r="DW16" i="13"/>
  <c r="DW103" i="13" s="1"/>
  <c r="CG16" i="13"/>
  <c r="HY11" i="13"/>
  <c r="HY98" i="13" s="1"/>
  <c r="FU11" i="13"/>
  <c r="FG11" i="13"/>
  <c r="DQ11" i="13"/>
  <c r="DC11" i="13"/>
  <c r="FT11" i="13"/>
  <c r="FF11" i="13"/>
  <c r="FF98" i="13" s="1"/>
  <c r="DP11" i="13"/>
  <c r="DB11" i="13"/>
  <c r="W12" i="13"/>
  <c r="W99" i="13" s="1"/>
  <c r="F21" i="15"/>
  <c r="E82" i="15"/>
  <c r="F82" i="15"/>
  <c r="BN100" i="13"/>
  <c r="AD71" i="13"/>
  <c r="AC158" i="13"/>
  <c r="AS104" i="13"/>
  <c r="BE134" i="13"/>
  <c r="BF47" i="13"/>
  <c r="BF55" i="13"/>
  <c r="BF142" i="13" s="1"/>
  <c r="BG142" i="13" s="1"/>
  <c r="BM54" i="13"/>
  <c r="BL141" i="13"/>
  <c r="AH77" i="13"/>
  <c r="AH75" i="13" s="1"/>
  <c r="AJ140" i="13"/>
  <c r="AK35" i="13"/>
  <c r="AJ122" i="13"/>
  <c r="H81" i="15"/>
  <c r="H155" i="13"/>
  <c r="AV20" i="13"/>
  <c r="BA41" i="13"/>
  <c r="BA59" i="13"/>
  <c r="BA64" i="13" s="1"/>
  <c r="Q153" i="13"/>
  <c r="BU157" i="13"/>
  <c r="BN155" i="13"/>
  <c r="BG130" i="13"/>
  <c r="BU126" i="13"/>
  <c r="BN126" i="13"/>
  <c r="BN121" i="13"/>
  <c r="BU101" i="13"/>
  <c r="BG100" i="13"/>
  <c r="X100" i="13"/>
  <c r="H19" i="13"/>
  <c r="H106" i="13" s="1"/>
  <c r="BG137" i="13"/>
  <c r="BU140" i="13"/>
  <c r="AF65" i="13"/>
  <c r="Q112" i="13"/>
  <c r="AM23" i="13"/>
  <c r="IU125" i="13"/>
  <c r="BD23" i="13"/>
  <c r="AX30" i="13"/>
  <c r="AX21" i="13"/>
  <c r="AX108" i="13" s="1"/>
  <c r="BT48" i="13"/>
  <c r="BT135" i="13" s="1"/>
  <c r="Q137" i="13"/>
  <c r="AS105" i="13"/>
  <c r="AL100" i="13"/>
  <c r="AL32" i="13"/>
  <c r="IU23" i="13"/>
  <c r="IU137" i="13"/>
  <c r="IU121" i="13"/>
  <c r="IU126" i="13"/>
  <c r="AR108" i="13"/>
  <c r="AS108" i="13" s="1"/>
  <c r="AR113" i="13"/>
  <c r="IT145" i="13"/>
  <c r="IU145" i="13" s="1"/>
  <c r="AD154" i="13"/>
  <c r="AE154" i="13" s="1"/>
  <c r="BM149" i="13"/>
  <c r="BM154" i="13"/>
  <c r="AE140" i="13"/>
  <c r="BU134" i="13"/>
  <c r="W29" i="13"/>
  <c r="W116" i="13" s="1"/>
  <c r="IS99" i="13"/>
  <c r="IT127" i="13"/>
  <c r="IU127" i="13" s="1"/>
  <c r="H67" i="13"/>
  <c r="H80" i="15" s="1"/>
  <c r="H51" i="13"/>
  <c r="H64" i="15" s="1"/>
  <c r="IT30" i="13"/>
  <c r="IT12" i="13"/>
  <c r="IT99" i="13" s="1"/>
  <c r="AJ125" i="13"/>
  <c r="AL125" i="13" s="1"/>
  <c r="V122" i="13"/>
  <c r="IT150" i="13"/>
  <c r="IU150" i="13" s="1"/>
  <c r="IT25" i="13"/>
  <c r="BL48" i="13"/>
  <c r="AD105" i="13"/>
  <c r="AE105" i="13" s="1"/>
  <c r="BM17" i="13"/>
  <c r="BS154" i="13"/>
  <c r="BT67" i="13"/>
  <c r="BT154" i="13" s="1"/>
  <c r="BE147" i="13"/>
  <c r="BG147" i="13" s="1"/>
  <c r="AC142" i="13"/>
  <c r="AJ16" i="13"/>
  <c r="AJ103" i="13" s="1"/>
  <c r="BF15" i="13"/>
  <c r="BF11" i="13" s="1"/>
  <c r="BN147" i="13"/>
  <c r="AC149" i="13"/>
  <c r="AE149" i="13" s="1"/>
  <c r="AX27" i="13"/>
  <c r="AX114" i="13" s="1"/>
  <c r="BF17" i="13"/>
  <c r="BF104" i="13" s="1"/>
  <c r="BG104" i="13" s="1"/>
  <c r="BL149" i="13"/>
  <c r="BF53" i="13"/>
  <c r="BF140" i="13" s="1"/>
  <c r="BG140" i="13" s="1"/>
  <c r="H37" i="15"/>
  <c r="BL154" i="13"/>
  <c r="BM31" i="13"/>
  <c r="BM118" i="13" s="1"/>
  <c r="BN118" i="13" s="1"/>
  <c r="X112" i="13"/>
  <c r="BF51" i="13"/>
  <c r="BF138" i="13" s="1"/>
  <c r="BG138" i="13" s="1"/>
  <c r="L24" i="15"/>
  <c r="BS138" i="13"/>
  <c r="BE115" i="13"/>
  <c r="AQ24" i="13"/>
  <c r="AQ111" i="13" s="1"/>
  <c r="AS141" i="13"/>
  <c r="BS149" i="13"/>
  <c r="AQ11" i="13"/>
  <c r="AQ23" i="13" s="1"/>
  <c r="AR60" i="13"/>
  <c r="AQ158" i="13"/>
  <c r="AQ113" i="13"/>
  <c r="AQ20" i="13"/>
  <c r="AQ107" i="13" s="1"/>
  <c r="AC138" i="13"/>
  <c r="F26" i="15"/>
  <c r="E29" i="13"/>
  <c r="BG157" i="13"/>
  <c r="AE157" i="13"/>
  <c r="BG155" i="13"/>
  <c r="AE155" i="13"/>
  <c r="BN153" i="13"/>
  <c r="AZ153" i="13"/>
  <c r="BE139" i="13"/>
  <c r="BG139" i="13" s="1"/>
  <c r="BU121" i="13"/>
  <c r="AS136" i="13"/>
  <c r="BN23" i="13"/>
  <c r="AL115" i="13"/>
  <c r="AL101" i="13"/>
  <c r="AL141" i="13"/>
  <c r="AG32" i="13"/>
  <c r="AH32" i="13"/>
  <c r="AG23" i="13"/>
  <c r="IV23" i="13"/>
  <c r="IP32" i="13"/>
  <c r="IU32" i="13"/>
  <c r="IU100" i="13"/>
  <c r="IU101" i="13"/>
  <c r="IU124" i="13"/>
  <c r="IS98" i="13"/>
  <c r="AR99" i="13"/>
  <c r="AS99" i="13" s="1"/>
  <c r="BM148" i="13"/>
  <c r="V118" i="13"/>
  <c r="V29" i="13"/>
  <c r="V116" i="13" s="1"/>
  <c r="BF26" i="13"/>
  <c r="BE113" i="13"/>
  <c r="BL11" i="13"/>
  <c r="BL98" i="13" s="1"/>
  <c r="BL99" i="13"/>
  <c r="BS24" i="13"/>
  <c r="BT26" i="13"/>
  <c r="BT35" i="13"/>
  <c r="BT122" i="13" s="1"/>
  <c r="BS122" i="13"/>
  <c r="H101" i="13"/>
  <c r="AK22" i="13"/>
  <c r="AK20" i="13" s="1"/>
  <c r="AK107" i="13" s="1"/>
  <c r="AY37" i="13"/>
  <c r="BG124" i="13"/>
  <c r="H63" i="13"/>
  <c r="H76" i="15" s="1"/>
  <c r="IT149" i="13"/>
  <c r="IU149" i="13" s="1"/>
  <c r="IT108" i="13"/>
  <c r="IU108" i="13" s="1"/>
  <c r="BE48" i="13"/>
  <c r="IT47" i="13"/>
  <c r="AK15" i="13"/>
  <c r="AK102" i="13" s="1"/>
  <c r="Q101" i="13"/>
  <c r="AJ136" i="13"/>
  <c r="AL136" i="13" s="1"/>
  <c r="AJ118" i="13"/>
  <c r="BL16" i="13"/>
  <c r="BL103" i="13" s="1"/>
  <c r="AR24" i="13"/>
  <c r="AX60" i="13"/>
  <c r="AX147" i="13" s="1"/>
  <c r="F74" i="15"/>
  <c r="AK51" i="13"/>
  <c r="AK138" i="13" s="1"/>
  <c r="AL138" i="13" s="1"/>
  <c r="AX11" i="13"/>
  <c r="AX98" i="13" s="1"/>
  <c r="BF117" i="13"/>
  <c r="BF28" i="13"/>
  <c r="AE122" i="13"/>
  <c r="BU105" i="13"/>
  <c r="BE117" i="13"/>
  <c r="BF108" i="13"/>
  <c r="AD99" i="13"/>
  <c r="AX35" i="13"/>
  <c r="AX122" i="13" s="1"/>
  <c r="AU24" i="13"/>
  <c r="AZ29" i="13"/>
  <c r="AC99" i="13"/>
  <c r="AE113" i="13"/>
  <c r="AD63" i="13"/>
  <c r="AD150" i="13" s="1"/>
  <c r="AE150" i="13" s="1"/>
  <c r="AC59" i="13"/>
  <c r="AC64" i="13" s="1"/>
  <c r="AC151" i="13" s="1"/>
  <c r="AS56" i="13"/>
  <c r="AS65" i="13" s="1"/>
  <c r="AR48" i="13"/>
  <c r="AR135" i="13" s="1"/>
  <c r="BM48" i="13"/>
  <c r="BM135" i="13" s="1"/>
  <c r="AD24" i="13"/>
  <c r="AD111" i="13" s="1"/>
  <c r="AI32" i="13"/>
  <c r="BK56" i="13"/>
  <c r="AE114" i="13"/>
  <c r="F80" i="15"/>
  <c r="P24" i="13"/>
  <c r="I13" i="13"/>
  <c r="I100" i="13" s="1"/>
  <c r="F14" i="15"/>
  <c r="DX56" i="13"/>
  <c r="DX143" i="13" s="1"/>
  <c r="FA140" i="13"/>
  <c r="GC33" i="13"/>
  <c r="GC42" i="13" s="1"/>
  <c r="HL117" i="13"/>
  <c r="DK99" i="13"/>
  <c r="HS99" i="13"/>
  <c r="DR102" i="13"/>
  <c r="CI113" i="13"/>
  <c r="GQ114" i="13"/>
  <c r="CH64" i="13"/>
  <c r="CO135" i="13"/>
  <c r="HX135" i="13"/>
  <c r="HQ64" i="13"/>
  <c r="HQ151" i="13" s="1"/>
  <c r="IE64" i="13"/>
  <c r="IE151" i="13" s="1"/>
  <c r="CH154" i="13"/>
  <c r="GV146" i="13"/>
  <c r="ES56" i="13"/>
  <c r="ES143" i="13" s="1"/>
  <c r="IL135" i="13"/>
  <c r="DC154" i="13"/>
  <c r="DD154" i="13" s="1"/>
  <c r="DC72" i="13"/>
  <c r="DC159" i="13" s="1"/>
  <c r="DQ154" i="13"/>
  <c r="DR154" i="13" s="1"/>
  <c r="EE154" i="13"/>
  <c r="EF154" i="13" s="1"/>
  <c r="FG154" i="13"/>
  <c r="FH154" i="13" s="1"/>
  <c r="FU154" i="13"/>
  <c r="FV154" i="13" s="1"/>
  <c r="HY154" i="13"/>
  <c r="HZ154" i="13" s="1"/>
  <c r="DP64" i="13"/>
  <c r="DP151" i="13" s="1"/>
  <c r="FF146" i="13"/>
  <c r="GV56" i="13"/>
  <c r="FG135" i="13"/>
  <c r="CH102" i="13"/>
  <c r="CI102" i="13" s="1"/>
  <c r="CG111" i="13"/>
  <c r="EK111" i="13"/>
  <c r="EM111" i="13" s="1"/>
  <c r="DC112" i="13"/>
  <c r="DD112" i="13" s="1"/>
  <c r="DQ112" i="13"/>
  <c r="DR112" i="13" s="1"/>
  <c r="FG112" i="13"/>
  <c r="FH112" i="13" s="1"/>
  <c r="FU24" i="13"/>
  <c r="HK112" i="13"/>
  <c r="HL112" i="13" s="1"/>
  <c r="HY112" i="13"/>
  <c r="HZ112" i="13" s="1"/>
  <c r="GI108" i="13"/>
  <c r="GJ108" i="13" s="1"/>
  <c r="IM108" i="13"/>
  <c r="IN108" i="13" s="1"/>
  <c r="DC41" i="13"/>
  <c r="DC128" i="13" s="1"/>
  <c r="DC122" i="13"/>
  <c r="DD122" i="13" s="1"/>
  <c r="DQ41" i="13"/>
  <c r="DQ128" i="13" s="1"/>
  <c r="DQ122" i="13"/>
  <c r="DR122" i="13" s="1"/>
  <c r="FU122" i="13"/>
  <c r="FV122" i="13" s="1"/>
  <c r="HY122" i="13"/>
  <c r="HZ122" i="13" s="1"/>
  <c r="IM122" i="13"/>
  <c r="IN122" i="13" s="1"/>
  <c r="DI56" i="13"/>
  <c r="DI143" i="13" s="1"/>
  <c r="DK143" i="13" s="1"/>
  <c r="EK56" i="13"/>
  <c r="EK143" i="13" s="1"/>
  <c r="EK135" i="13"/>
  <c r="CG146" i="13"/>
  <c r="DI64" i="13"/>
  <c r="DI151" i="13" s="1"/>
  <c r="DI146" i="13"/>
  <c r="DB23" i="13"/>
  <c r="DB110" i="13" s="1"/>
  <c r="DB98" i="13"/>
  <c r="DW111" i="13"/>
  <c r="IL32" i="13"/>
  <c r="IL119" i="13" s="1"/>
  <c r="AJ77" i="13"/>
  <c r="AJ75" i="13" s="1"/>
  <c r="BM16" i="13"/>
  <c r="BM103" i="13" s="1"/>
  <c r="BN103" i="13" s="1"/>
  <c r="IT115" i="13"/>
  <c r="IU115" i="13" s="1"/>
  <c r="AC23" i="13"/>
  <c r="AC110" i="13" s="1"/>
  <c r="BS111" i="13"/>
  <c r="BF115" i="13"/>
  <c r="BG115" i="13" s="1"/>
  <c r="IT134" i="13"/>
  <c r="IU134" i="13" s="1"/>
  <c r="IS146" i="13"/>
  <c r="H150" i="13"/>
  <c r="BF113" i="13"/>
  <c r="DP143" i="13"/>
  <c r="F13" i="15"/>
  <c r="P134" i="13"/>
  <c r="Q134" i="13" s="1"/>
  <c r="F60" i="15"/>
  <c r="H132" i="13"/>
  <c r="E59" i="13"/>
  <c r="H49" i="13"/>
  <c r="H62" i="15" s="1"/>
  <c r="AX49" i="13"/>
  <c r="AX136" i="13" s="1"/>
  <c r="AQ106" i="13"/>
  <c r="AS106" i="13" s="1"/>
  <c r="AD109" i="13"/>
  <c r="AE109" i="13" s="1"/>
  <c r="BZ154" i="13"/>
  <c r="HR135" i="13"/>
  <c r="FG147" i="13"/>
  <c r="FH147" i="13" s="1"/>
  <c r="HE113" i="13"/>
  <c r="IN115" i="13"/>
  <c r="AE148" i="13"/>
  <c r="BF99" i="13"/>
  <c r="BG99" i="13" s="1"/>
  <c r="GP56" i="13"/>
  <c r="GP143" i="13" s="1"/>
  <c r="CV56" i="13"/>
  <c r="CV143" i="13" s="1"/>
  <c r="CV135" i="13"/>
  <c r="AS102" i="13"/>
  <c r="BN138" i="13"/>
  <c r="HR11" i="13"/>
  <c r="HD24" i="13"/>
  <c r="H62" i="13"/>
  <c r="H75" i="15" s="1"/>
  <c r="R32" i="13"/>
  <c r="AC108" i="13"/>
  <c r="AE108" i="13" s="1"/>
  <c r="AQ147" i="13"/>
  <c r="L41" i="15"/>
  <c r="AC77" i="13"/>
  <c r="AC75" i="13" s="1"/>
  <c r="E90" i="15"/>
  <c r="EO65" i="13"/>
  <c r="EO73" i="13" s="1"/>
  <c r="DY65" i="13"/>
  <c r="DY73" i="13" s="1"/>
  <c r="DG65" i="13"/>
  <c r="CK65" i="13"/>
  <c r="CK73" i="13" s="1"/>
  <c r="GR23" i="13"/>
  <c r="CT23" i="13"/>
  <c r="CT33" i="13" s="1"/>
  <c r="CT42" i="13" s="1"/>
  <c r="DG73" i="13"/>
  <c r="P125" i="13"/>
  <c r="Q125" i="13" s="1"/>
  <c r="I71" i="13" l="1"/>
  <c r="I72" i="13" s="1"/>
  <c r="P72" i="13"/>
  <c r="I158" i="13"/>
  <c r="J158" i="13" s="1"/>
  <c r="AD127" i="13"/>
  <c r="I40" i="13"/>
  <c r="I127" i="13" s="1"/>
  <c r="J127" i="13" s="1"/>
  <c r="CA57" i="13"/>
  <c r="CA144" i="13" s="1"/>
  <c r="BU102" i="13"/>
  <c r="BE109" i="13"/>
  <c r="M32" i="13"/>
  <c r="E76" i="15"/>
  <c r="F68" i="15"/>
  <c r="I68" i="15" s="1"/>
  <c r="I60" i="15"/>
  <c r="IR65" i="13"/>
  <c r="IR73" i="13" s="1"/>
  <c r="BR65" i="13"/>
  <c r="BR73" i="13" s="1"/>
  <c r="AO65" i="13"/>
  <c r="AO73" i="13" s="1"/>
  <c r="AD48" i="13"/>
  <c r="AD135" i="13" s="1"/>
  <c r="AC48" i="13"/>
  <c r="AC56" i="13" s="1"/>
  <c r="F31" i="15"/>
  <c r="I31" i="15" s="1"/>
  <c r="F70" i="15"/>
  <c r="I70" i="15" s="1"/>
  <c r="BE105" i="13"/>
  <c r="BE16" i="13"/>
  <c r="BE103" i="13" s="1"/>
  <c r="BS137" i="13"/>
  <c r="BT50" i="13"/>
  <c r="BT137" i="13" s="1"/>
  <c r="IT106" i="13"/>
  <c r="IU106" i="13" s="1"/>
  <c r="CA19" i="13"/>
  <c r="CA106" i="13" s="1"/>
  <c r="CB106" i="13" s="1"/>
  <c r="IT55" i="13"/>
  <c r="IT142" i="13" s="1"/>
  <c r="IS142" i="13"/>
  <c r="DP135" i="13"/>
  <c r="AR111" i="13"/>
  <c r="BT139" i="13"/>
  <c r="BU139" i="13" s="1"/>
  <c r="AY52" i="13"/>
  <c r="AY139" i="13" s="1"/>
  <c r="AC112" i="13"/>
  <c r="AE112" i="13" s="1"/>
  <c r="AC24" i="13"/>
  <c r="AC111" i="13" s="1"/>
  <c r="BT22" i="13"/>
  <c r="AY22" i="13" s="1"/>
  <c r="AY109" i="13" s="1"/>
  <c r="BS20" i="13"/>
  <c r="BS107" i="13" s="1"/>
  <c r="BT31" i="13"/>
  <c r="BT118" i="13" s="1"/>
  <c r="AX31" i="13"/>
  <c r="AX118" i="13" s="1"/>
  <c r="BS118" i="13"/>
  <c r="BU118" i="13" s="1"/>
  <c r="O64" i="13"/>
  <c r="O151" i="13" s="1"/>
  <c r="O146" i="13"/>
  <c r="H154" i="13"/>
  <c r="AJ23" i="13"/>
  <c r="AJ110" i="13" s="1"/>
  <c r="BS48" i="13"/>
  <c r="GI112" i="13"/>
  <c r="GJ112" i="13" s="1"/>
  <c r="BL72" i="13"/>
  <c r="BL159" i="13" s="1"/>
  <c r="DN83" i="13"/>
  <c r="EM33" i="13"/>
  <c r="EM42" i="13" s="1"/>
  <c r="EM83" i="13" s="1"/>
  <c r="X140" i="13"/>
  <c r="V156" i="13"/>
  <c r="X156" i="13" s="1"/>
  <c r="V72" i="13"/>
  <c r="V159" i="13" s="1"/>
  <c r="AF73" i="13"/>
  <c r="AX29" i="13"/>
  <c r="AX116" i="13" s="1"/>
  <c r="AX18" i="13"/>
  <c r="AX105" i="13" s="1"/>
  <c r="H149" i="13"/>
  <c r="H19" i="15"/>
  <c r="BF18" i="13"/>
  <c r="BF16" i="13" s="1"/>
  <c r="BF103" i="13" s="1"/>
  <c r="IT26" i="13"/>
  <c r="IT113" i="13" s="1"/>
  <c r="IU113" i="13" s="1"/>
  <c r="IS113" i="13"/>
  <c r="IT71" i="13"/>
  <c r="IT158" i="13" s="1"/>
  <c r="IS72" i="13"/>
  <c r="IS159" i="13" s="1"/>
  <c r="FH150" i="13"/>
  <c r="AE133" i="13"/>
  <c r="BC32" i="13"/>
  <c r="BQ32" i="13"/>
  <c r="Y32" i="13"/>
  <c r="BH65" i="13"/>
  <c r="BO65" i="13"/>
  <c r="BV65" i="13"/>
  <c r="CN149" i="13"/>
  <c r="CP149" i="13" s="1"/>
  <c r="CP141" i="13"/>
  <c r="FV139" i="13"/>
  <c r="DR139" i="13"/>
  <c r="CN113" i="13"/>
  <c r="CP113" i="13" s="1"/>
  <c r="IG105" i="13"/>
  <c r="HL102" i="13"/>
  <c r="GO72" i="13"/>
  <c r="GO159" i="13" s="1"/>
  <c r="CB59" i="13"/>
  <c r="IO65" i="13"/>
  <c r="IO73" i="13" s="1"/>
  <c r="HG65" i="13"/>
  <c r="HG73" i="13" s="1"/>
  <c r="FO73" i="13"/>
  <c r="FC73" i="13"/>
  <c r="EQ73" i="13"/>
  <c r="GJ106" i="13"/>
  <c r="EF106" i="13"/>
  <c r="CU16" i="13"/>
  <c r="ED11" i="13"/>
  <c r="ED98" i="13" s="1"/>
  <c r="CC11" i="13"/>
  <c r="IC23" i="13"/>
  <c r="HG23" i="13"/>
  <c r="CM23" i="13"/>
  <c r="CS33" i="13"/>
  <c r="CS42" i="13" s="1"/>
  <c r="GQ138" i="13"/>
  <c r="FV150" i="13"/>
  <c r="BU156" i="13"/>
  <c r="Z65" i="13"/>
  <c r="Z73" i="13" s="1"/>
  <c r="AS32" i="13"/>
  <c r="ED148" i="13"/>
  <c r="EF148" i="13" s="1"/>
  <c r="DR144" i="13"/>
  <c r="EY141" i="13"/>
  <c r="FA141" i="13" s="1"/>
  <c r="IE112" i="13"/>
  <c r="IG112" i="13" s="1"/>
  <c r="GA104" i="13"/>
  <c r="GC104" i="13" s="1"/>
  <c r="FS65" i="13"/>
  <c r="FS73" i="13" s="1"/>
  <c r="FI65" i="13"/>
  <c r="FI73" i="13" s="1"/>
  <c r="EW65" i="13"/>
  <c r="EW73" i="13" s="1"/>
  <c r="EM65" i="13"/>
  <c r="EM73" i="13" s="1"/>
  <c r="EA65" i="13"/>
  <c r="EA73" i="13" s="1"/>
  <c r="DE65" i="13"/>
  <c r="DE73" i="13" s="1"/>
  <c r="CS65" i="13"/>
  <c r="CS73" i="13" s="1"/>
  <c r="CI65" i="13"/>
  <c r="CI73" i="13" s="1"/>
  <c r="FH134" i="13"/>
  <c r="DB56" i="13"/>
  <c r="DB143" i="13" s="1"/>
  <c r="EM133" i="13"/>
  <c r="FV132" i="13"/>
  <c r="DR132" i="13"/>
  <c r="FH131" i="13"/>
  <c r="ET127" i="13"/>
  <c r="DY125" i="13"/>
  <c r="CB41" i="13"/>
  <c r="BZ30" i="13"/>
  <c r="BZ117" i="13" s="1"/>
  <c r="DL33" i="13"/>
  <c r="DL42" i="13" s="1"/>
  <c r="H28" i="13"/>
  <c r="ED24" i="13"/>
  <c r="ED111" i="13" s="1"/>
  <c r="CC24" i="13"/>
  <c r="BX24" i="13"/>
  <c r="CN24" i="13"/>
  <c r="CN111" i="13" s="1"/>
  <c r="FB32" i="13"/>
  <c r="EP32" i="13"/>
  <c r="EF32" i="13"/>
  <c r="DT32" i="13"/>
  <c r="DH32" i="13"/>
  <c r="CX32" i="13"/>
  <c r="CL32" i="13"/>
  <c r="FT20" i="13"/>
  <c r="FT107" i="13" s="1"/>
  <c r="HI33" i="13"/>
  <c r="HI42" i="13" s="1"/>
  <c r="GC106" i="13"/>
  <c r="DY106" i="13"/>
  <c r="GA11" i="13"/>
  <c r="CB11" i="13"/>
  <c r="BX11" i="13"/>
  <c r="FL23" i="13"/>
  <c r="DT23" i="13"/>
  <c r="DH23" i="13"/>
  <c r="DH33" i="13" s="1"/>
  <c r="HE130" i="13"/>
  <c r="IG121" i="13"/>
  <c r="IL118" i="13"/>
  <c r="IN118" i="13" s="1"/>
  <c r="IE117" i="13"/>
  <c r="DI114" i="13"/>
  <c r="DR106" i="13"/>
  <c r="IN100" i="13"/>
  <c r="DR99" i="13"/>
  <c r="CC48" i="13"/>
  <c r="CC56" i="13" s="1"/>
  <c r="CC65" i="13" s="1"/>
  <c r="CC73" i="13" s="1"/>
  <c r="IG138" i="13"/>
  <c r="IG65" i="13"/>
  <c r="IG73" i="13" s="1"/>
  <c r="GY65" i="13"/>
  <c r="GY73" i="13" s="1"/>
  <c r="EV65" i="13"/>
  <c r="EV73" i="13" s="1"/>
  <c r="DN65" i="13"/>
  <c r="DN73" i="13" s="1"/>
  <c r="DD65" i="13"/>
  <c r="DD73" i="13" s="1"/>
  <c r="HS32" i="13"/>
  <c r="GU32" i="13"/>
  <c r="FO32" i="13"/>
  <c r="EG32" i="13"/>
  <c r="DK32" i="13"/>
  <c r="CY32" i="13"/>
  <c r="IA32" i="13"/>
  <c r="GS32" i="13"/>
  <c r="GG32" i="13"/>
  <c r="FA32" i="13"/>
  <c r="FA33" i="13" s="1"/>
  <c r="FA42" i="13" s="1"/>
  <c r="FA165" i="13" s="1"/>
  <c r="EC32" i="13"/>
  <c r="DS32" i="13"/>
  <c r="DS33" i="13" s="1"/>
  <c r="DS42" i="13" s="1"/>
  <c r="CW32" i="13"/>
  <c r="CK32" i="13"/>
  <c r="I82" i="15"/>
  <c r="IA33" i="13"/>
  <c r="IA42" i="13" s="1"/>
  <c r="CW108" i="13"/>
  <c r="ET115" i="13"/>
  <c r="GJ147" i="13"/>
  <c r="CI134" i="13"/>
  <c r="HE117" i="13"/>
  <c r="AL153" i="13"/>
  <c r="AI23" i="13"/>
  <c r="IS24" i="13"/>
  <c r="IU65" i="13"/>
  <c r="IU73" i="13" s="1"/>
  <c r="IU123" i="13"/>
  <c r="IU130" i="13"/>
  <c r="IU155" i="13"/>
  <c r="IN157" i="13"/>
  <c r="IN149" i="13"/>
  <c r="ER149" i="13"/>
  <c r="ET149" i="13" s="1"/>
  <c r="IL148" i="13"/>
  <c r="IN148" i="13" s="1"/>
  <c r="HE139" i="13"/>
  <c r="CI138" i="13"/>
  <c r="HE137" i="13"/>
  <c r="GJ132" i="13"/>
  <c r="CP131" i="13"/>
  <c r="GJ126" i="13"/>
  <c r="FM114" i="13"/>
  <c r="ER113" i="13"/>
  <c r="FM109" i="13"/>
  <c r="FO109" i="13" s="1"/>
  <c r="ER105" i="13"/>
  <c r="ET105" i="13" s="1"/>
  <c r="ET139" i="13"/>
  <c r="DY138" i="13"/>
  <c r="GX136" i="13"/>
  <c r="FV136" i="13"/>
  <c r="HH73" i="13"/>
  <c r="GL73" i="13"/>
  <c r="AE115" i="13"/>
  <c r="FO145" i="13"/>
  <c r="DD150" i="13"/>
  <c r="BA11" i="13"/>
  <c r="BA16" i="13"/>
  <c r="AV24" i="13"/>
  <c r="BA72" i="13"/>
  <c r="AE126" i="13"/>
  <c r="BN124" i="13"/>
  <c r="BU123" i="13"/>
  <c r="AS121" i="13"/>
  <c r="AS101" i="13"/>
  <c r="AZ72" i="13"/>
  <c r="AZ59" i="13"/>
  <c r="AZ64" i="13" s="1"/>
  <c r="W41" i="13"/>
  <c r="W128" i="13" s="1"/>
  <c r="AQ48" i="13"/>
  <c r="W20" i="13"/>
  <c r="W107" i="13" s="1"/>
  <c r="X73" i="13"/>
  <c r="BH23" i="13"/>
  <c r="BO23" i="13"/>
  <c r="BV23" i="13"/>
  <c r="X113" i="13"/>
  <c r="IP23" i="13"/>
  <c r="IP33" i="13" s="1"/>
  <c r="IP42" i="13" s="1"/>
  <c r="HE157" i="13"/>
  <c r="DY157" i="13"/>
  <c r="HQ156" i="13"/>
  <c r="HS156" i="13" s="1"/>
  <c r="ET144" i="13"/>
  <c r="FV138" i="13"/>
  <c r="DR138" i="13"/>
  <c r="FO137" i="13"/>
  <c r="GO134" i="13"/>
  <c r="GH118" i="13"/>
  <c r="GJ118" i="13" s="1"/>
  <c r="DW117" i="13"/>
  <c r="DY117" i="13" s="1"/>
  <c r="IE104" i="13"/>
  <c r="DW104" i="13"/>
  <c r="DK102" i="13"/>
  <c r="IN99" i="13"/>
  <c r="CC29" i="13"/>
  <c r="IJ32" i="13"/>
  <c r="HZ32" i="13"/>
  <c r="HN32" i="13"/>
  <c r="HN33" i="13" s="1"/>
  <c r="HN42" i="13" s="1"/>
  <c r="HN83" i="13" s="1"/>
  <c r="HB32" i="13"/>
  <c r="GR32" i="13"/>
  <c r="GR33" i="13" s="1"/>
  <c r="GR42" i="13" s="1"/>
  <c r="GF32" i="13"/>
  <c r="FV32" i="13"/>
  <c r="FJ32" i="13"/>
  <c r="BF98" i="13"/>
  <c r="CR33" i="13"/>
  <c r="FI33" i="13"/>
  <c r="FI42" i="13" s="1"/>
  <c r="FI83" i="13" s="1"/>
  <c r="AS142" i="13"/>
  <c r="BA24" i="13"/>
  <c r="AV72" i="13"/>
  <c r="W72" i="13"/>
  <c r="W159" i="13" s="1"/>
  <c r="Y73" i="13"/>
  <c r="DD158" i="13"/>
  <c r="GV149" i="13"/>
  <c r="DP109" i="13"/>
  <c r="DR109" i="13" s="1"/>
  <c r="CE65" i="13"/>
  <c r="EM32" i="13"/>
  <c r="DD33" i="13"/>
  <c r="DD42" i="13" s="1"/>
  <c r="BP32" i="13"/>
  <c r="AT65" i="13"/>
  <c r="AT73" i="13" s="1"/>
  <c r="BG65" i="13"/>
  <c r="BG73" i="13" s="1"/>
  <c r="EK140" i="13"/>
  <c r="EM140" i="13" s="1"/>
  <c r="DD138" i="13"/>
  <c r="HL131" i="13"/>
  <c r="ED118" i="13"/>
  <c r="EF118" i="13" s="1"/>
  <c r="GA112" i="13"/>
  <c r="DW112" i="13"/>
  <c r="GV105" i="13"/>
  <c r="GX105" i="13" s="1"/>
  <c r="CN105" i="13"/>
  <c r="CP105" i="13" s="1"/>
  <c r="FZ65" i="13"/>
  <c r="FZ73" i="13" s="1"/>
  <c r="DV65" i="13"/>
  <c r="DV73" i="13" s="1"/>
  <c r="CD65" i="13"/>
  <c r="CD73" i="13" s="1"/>
  <c r="HZ144" i="13"/>
  <c r="IJ23" i="13"/>
  <c r="AE23" i="13"/>
  <c r="DJ122" i="13"/>
  <c r="DJ41" i="13"/>
  <c r="DJ128" i="13" s="1"/>
  <c r="FU18" i="13"/>
  <c r="FT16" i="13"/>
  <c r="FT103" i="13" s="1"/>
  <c r="EZ17" i="13"/>
  <c r="EY104" i="13"/>
  <c r="EY16" i="13"/>
  <c r="CU99" i="13"/>
  <c r="CU11" i="13"/>
  <c r="CU98" i="13" s="1"/>
  <c r="HK47" i="13"/>
  <c r="HK134" i="13" s="1"/>
  <c r="HJ134" i="13"/>
  <c r="HL134" i="13" s="1"/>
  <c r="GP28" i="13"/>
  <c r="GP115" i="13" s="1"/>
  <c r="GO115" i="13"/>
  <c r="HX108" i="13"/>
  <c r="HX20" i="13"/>
  <c r="HX107" i="13" s="1"/>
  <c r="ES12" i="13"/>
  <c r="ER99" i="13"/>
  <c r="FB23" i="13"/>
  <c r="FB33" i="13" s="1"/>
  <c r="FB42" i="13" s="1"/>
  <c r="EF23" i="13"/>
  <c r="EF33" i="13" s="1"/>
  <c r="EF42" i="13" s="1"/>
  <c r="CX23" i="13"/>
  <c r="CX33" i="13" s="1"/>
  <c r="CX42" i="13" s="1"/>
  <c r="FG56" i="13"/>
  <c r="FG143" i="13" s="1"/>
  <c r="CA38" i="13"/>
  <c r="CA125" i="13" s="1"/>
  <c r="HK108" i="13"/>
  <c r="HL108" i="13" s="1"/>
  <c r="FH108" i="13"/>
  <c r="GV16" i="13"/>
  <c r="GV103" i="13" s="1"/>
  <c r="K59" i="13"/>
  <c r="R64" i="13"/>
  <c r="R65" i="13" s="1"/>
  <c r="R73" i="13" s="1"/>
  <c r="AC147" i="13"/>
  <c r="AD60" i="13"/>
  <c r="AQ148" i="13"/>
  <c r="AS148" i="13" s="1"/>
  <c r="AR61" i="13"/>
  <c r="AR148" i="13" s="1"/>
  <c r="AJ148" i="13"/>
  <c r="AK61" i="13"/>
  <c r="AK148" i="13" s="1"/>
  <c r="AL148" i="13" s="1"/>
  <c r="AJ59" i="13"/>
  <c r="J57" i="13"/>
  <c r="K70" i="15" s="1"/>
  <c r="AK144" i="13"/>
  <c r="IS41" i="13"/>
  <c r="IS128" i="13" s="1"/>
  <c r="DR140" i="13"/>
  <c r="GA109" i="13"/>
  <c r="GC109" i="13" s="1"/>
  <c r="CN109" i="13"/>
  <c r="CP109" i="13" s="1"/>
  <c r="FT105" i="13"/>
  <c r="DO56" i="13"/>
  <c r="DO65" i="13" s="1"/>
  <c r="DO73" i="13" s="1"/>
  <c r="HR55" i="13"/>
  <c r="HR142" i="13" s="1"/>
  <c r="HQ142" i="13"/>
  <c r="HS142" i="13" s="1"/>
  <c r="FN55" i="13"/>
  <c r="FN142" i="13" s="1"/>
  <c r="FM142" i="13"/>
  <c r="DJ55" i="13"/>
  <c r="DJ142" i="13" s="1"/>
  <c r="DI142" i="13"/>
  <c r="DK142" i="13" s="1"/>
  <c r="HK54" i="13"/>
  <c r="HK141" i="13" s="1"/>
  <c r="HJ141" i="13"/>
  <c r="FG54" i="13"/>
  <c r="FG141" i="13" s="1"/>
  <c r="FF141" i="13"/>
  <c r="DC54" i="13"/>
  <c r="DC141" i="13" s="1"/>
  <c r="BZ54" i="13"/>
  <c r="BZ141" i="13" s="1"/>
  <c r="DB141" i="13"/>
  <c r="GW53" i="13"/>
  <c r="GW140" i="13" s="1"/>
  <c r="GV140" i="13"/>
  <c r="GX140" i="13" s="1"/>
  <c r="ES53" i="13"/>
  <c r="ES140" i="13" s="1"/>
  <c r="ER140" i="13"/>
  <c r="DC139" i="13"/>
  <c r="DD139" i="13" s="1"/>
  <c r="CN138" i="13"/>
  <c r="BZ51" i="13"/>
  <c r="BZ138" i="13" s="1"/>
  <c r="HJ137" i="13"/>
  <c r="HL137" i="13" s="1"/>
  <c r="HJ48" i="13"/>
  <c r="GA48" i="13"/>
  <c r="DC137" i="13"/>
  <c r="DD137" i="13" s="1"/>
  <c r="CB48" i="13"/>
  <c r="IF48" i="13"/>
  <c r="ID56" i="13"/>
  <c r="ID65" i="13" s="1"/>
  <c r="ID73" i="13" s="1"/>
  <c r="DX21" i="13"/>
  <c r="DW108" i="13"/>
  <c r="DQ18" i="13"/>
  <c r="DP16" i="13"/>
  <c r="DP103" i="13" s="1"/>
  <c r="DP105" i="13"/>
  <c r="IO23" i="13"/>
  <c r="IO33" i="13" s="1"/>
  <c r="IO42" i="13" s="1"/>
  <c r="F83" i="15"/>
  <c r="E83" i="15"/>
  <c r="CI146" i="13"/>
  <c r="CV12" i="13"/>
  <c r="DP108" i="13"/>
  <c r="BZ21" i="13"/>
  <c r="BZ108" i="13" s="1"/>
  <c r="DP20" i="13"/>
  <c r="DP107" i="13" s="1"/>
  <c r="HR18" i="13"/>
  <c r="HQ105" i="13"/>
  <c r="HQ16" i="13"/>
  <c r="ER104" i="13"/>
  <c r="ER16" i="13"/>
  <c r="ER103" i="13" s="1"/>
  <c r="ES17" i="13"/>
  <c r="CO12" i="13"/>
  <c r="CA12" i="13" s="1"/>
  <c r="CN99" i="13"/>
  <c r="CN11" i="13"/>
  <c r="CN98" i="13" s="1"/>
  <c r="H12" i="13"/>
  <c r="H12" i="15" s="1"/>
  <c r="CT83" i="13"/>
  <c r="HR98" i="13"/>
  <c r="DI65" i="13"/>
  <c r="AC146" i="13"/>
  <c r="AQ98" i="13"/>
  <c r="DR135" i="13"/>
  <c r="IU99" i="13"/>
  <c r="CO25" i="13"/>
  <c r="ER24" i="13"/>
  <c r="ER111" i="13" s="1"/>
  <c r="GV24" i="13"/>
  <c r="GV111" i="13" s="1"/>
  <c r="HY21" i="13"/>
  <c r="EL122" i="13"/>
  <c r="EM122" i="13" s="1"/>
  <c r="EL41" i="13"/>
  <c r="EL128" i="13" s="1"/>
  <c r="EM128" i="13" s="1"/>
  <c r="GW17" i="13"/>
  <c r="HK41" i="13"/>
  <c r="HK128" i="13" s="1"/>
  <c r="HL128" i="13" s="1"/>
  <c r="HK122" i="13"/>
  <c r="HL122" i="13" s="1"/>
  <c r="ES22" i="13"/>
  <c r="ES109" i="13" s="1"/>
  <c r="ER109" i="13"/>
  <c r="GB21" i="13"/>
  <c r="GA108" i="13"/>
  <c r="EZ12" i="13"/>
  <c r="EY99" i="13"/>
  <c r="EQ23" i="13"/>
  <c r="EQ33" i="13" s="1"/>
  <c r="EQ42" i="13" s="1"/>
  <c r="EQ83" i="13" s="1"/>
  <c r="FN107" i="13"/>
  <c r="HY132" i="13"/>
  <c r="HZ132" i="13" s="1"/>
  <c r="HY56" i="13"/>
  <c r="HY143" i="13" s="1"/>
  <c r="GP125" i="13"/>
  <c r="GQ125" i="13" s="1"/>
  <c r="GP41" i="13"/>
  <c r="GP128" i="13" s="1"/>
  <c r="HY27" i="13"/>
  <c r="HY114" i="13" s="1"/>
  <c r="HX24" i="13"/>
  <c r="DJ26" i="13"/>
  <c r="DI113" i="13"/>
  <c r="DI24" i="13"/>
  <c r="DI111" i="13" s="1"/>
  <c r="GW107" i="13"/>
  <c r="GX107" i="13" s="1"/>
  <c r="GY23" i="13"/>
  <c r="DJ18" i="13"/>
  <c r="DI105" i="13"/>
  <c r="BZ18" i="13"/>
  <c r="DI16" i="13"/>
  <c r="DI103" i="13" s="1"/>
  <c r="CO17" i="13"/>
  <c r="CN104" i="13"/>
  <c r="CN16" i="13"/>
  <c r="CN103" i="13" s="1"/>
  <c r="BZ17" i="13"/>
  <c r="BZ104" i="13" s="1"/>
  <c r="GW12" i="13"/>
  <c r="GV99" i="13"/>
  <c r="GV11" i="13"/>
  <c r="GV98" i="13" s="1"/>
  <c r="AK109" i="13"/>
  <c r="H26" i="13"/>
  <c r="IT31" i="13"/>
  <c r="IT118" i="13" s="1"/>
  <c r="IS118" i="13"/>
  <c r="IS29" i="13"/>
  <c r="IS116" i="13" s="1"/>
  <c r="IT54" i="13"/>
  <c r="IS141" i="13"/>
  <c r="H54" i="13"/>
  <c r="E36" i="15"/>
  <c r="F36" i="15"/>
  <c r="CA124" i="13"/>
  <c r="CB124" i="13" s="1"/>
  <c r="BZ12" i="13"/>
  <c r="BZ99" i="13" s="1"/>
  <c r="GW25" i="13"/>
  <c r="GW112" i="13" s="1"/>
  <c r="GX112" i="13" s="1"/>
  <c r="CN20" i="13"/>
  <c r="H25" i="15"/>
  <c r="EK146" i="13"/>
  <c r="AB56" i="13"/>
  <c r="GH116" i="13"/>
  <c r="GH32" i="13"/>
  <c r="GH119" i="13" s="1"/>
  <c r="FU21" i="13"/>
  <c r="EY11" i="13"/>
  <c r="EY98" i="13" s="1"/>
  <c r="FN35" i="13"/>
  <c r="HL126" i="13"/>
  <c r="FH126" i="13"/>
  <c r="DC47" i="13"/>
  <c r="H47" i="13"/>
  <c r="H60" i="15" s="1"/>
  <c r="FN18" i="13"/>
  <c r="FM105" i="13"/>
  <c r="EM135" i="13"/>
  <c r="BG108" i="13"/>
  <c r="ES25" i="13"/>
  <c r="AY100" i="13"/>
  <c r="AZ100" i="13" s="1"/>
  <c r="FM16" i="13"/>
  <c r="FM103" i="13" s="1"/>
  <c r="DQ21" i="13"/>
  <c r="GW41" i="13"/>
  <c r="GW128" i="13" s="1"/>
  <c r="GW122" i="13"/>
  <c r="GX122" i="13" s="1"/>
  <c r="AR154" i="13"/>
  <c r="AS154" i="13" s="1"/>
  <c r="HY18" i="13"/>
  <c r="HX16" i="13"/>
  <c r="HX105" i="13"/>
  <c r="HD17" i="13"/>
  <c r="HC104" i="13"/>
  <c r="HC16" i="13"/>
  <c r="HC103" i="13" s="1"/>
  <c r="CV17" i="13"/>
  <c r="CU104" i="13"/>
  <c r="IM15" i="13"/>
  <c r="IL102" i="13"/>
  <c r="IL11" i="13"/>
  <c r="IL98" i="13" s="1"/>
  <c r="GI15" i="13"/>
  <c r="GH102" i="13"/>
  <c r="GH11" i="13"/>
  <c r="GH98" i="13" s="1"/>
  <c r="EE15" i="13"/>
  <c r="ED102" i="13"/>
  <c r="HD12" i="13"/>
  <c r="HC99" i="13"/>
  <c r="HQ122" i="13"/>
  <c r="HR35" i="13"/>
  <c r="HR122" i="13" s="1"/>
  <c r="HS122" i="13" s="1"/>
  <c r="HQ41" i="13"/>
  <c r="HQ128" i="13" s="1"/>
  <c r="DI122" i="13"/>
  <c r="DI41" i="13"/>
  <c r="DI128" i="13" s="1"/>
  <c r="EZ31" i="13"/>
  <c r="EZ118" i="13" s="1"/>
  <c r="EY29" i="13"/>
  <c r="EY116" i="13" s="1"/>
  <c r="BZ31" i="13"/>
  <c r="BZ118" i="13" s="1"/>
  <c r="CG115" i="13"/>
  <c r="CH28" i="13"/>
  <c r="CH115" i="13" s="1"/>
  <c r="CI115" i="13" s="1"/>
  <c r="GB27" i="13"/>
  <c r="GA114" i="13"/>
  <c r="CN112" i="13"/>
  <c r="BZ25" i="13"/>
  <c r="BZ112" i="13" s="1"/>
  <c r="IM22" i="13"/>
  <c r="IL109" i="13"/>
  <c r="IL20" i="13"/>
  <c r="CH22" i="13"/>
  <c r="CG109" i="13"/>
  <c r="IF15" i="13"/>
  <c r="IE102" i="13"/>
  <c r="IE11" i="13"/>
  <c r="GB15" i="13"/>
  <c r="I15" i="13" s="1"/>
  <c r="GA102" i="13"/>
  <c r="DX15" i="13"/>
  <c r="DW102" i="13"/>
  <c r="DW11" i="13"/>
  <c r="DW98" i="13" s="1"/>
  <c r="BZ15" i="13"/>
  <c r="BZ102" i="13" s="1"/>
  <c r="IN23" i="13"/>
  <c r="EE103" i="13"/>
  <c r="EY146" i="13"/>
  <c r="EY64" i="13"/>
  <c r="EY151" i="13" s="1"/>
  <c r="FQ42" i="13"/>
  <c r="BU122" i="13"/>
  <c r="DJ98" i="13"/>
  <c r="FM64" i="13"/>
  <c r="FM151" i="13" s="1"/>
  <c r="FM146" i="13"/>
  <c r="CO122" i="13"/>
  <c r="CP122" i="13" s="1"/>
  <c r="F22" i="15"/>
  <c r="I22" i="15" s="1"/>
  <c r="DD159" i="13"/>
  <c r="ER11" i="13"/>
  <c r="ER23" i="13" s="1"/>
  <c r="BZ35" i="13"/>
  <c r="BZ122" i="13" s="1"/>
  <c r="HC11" i="13"/>
  <c r="HC98" i="13" s="1"/>
  <c r="IG42" i="13"/>
  <c r="GO64" i="13"/>
  <c r="GO151" i="13" s="1"/>
  <c r="GO146" i="13"/>
  <c r="AZ41" i="13"/>
  <c r="AY123" i="13"/>
  <c r="AZ123" i="13" s="1"/>
  <c r="GQ133" i="13"/>
  <c r="AW24" i="13"/>
  <c r="AW32" i="13" s="1"/>
  <c r="O56" i="13"/>
  <c r="O135" i="13"/>
  <c r="I36" i="13"/>
  <c r="I123" i="13" s="1"/>
  <c r="J123" i="13" s="1"/>
  <c r="HS144" i="13"/>
  <c r="CP139" i="13"/>
  <c r="HY55" i="13"/>
  <c r="HY142" i="13" s="1"/>
  <c r="HX142" i="13"/>
  <c r="HD53" i="13"/>
  <c r="HD140" i="13" s="1"/>
  <c r="HC140" i="13"/>
  <c r="CV53" i="13"/>
  <c r="CV140" i="13" s="1"/>
  <c r="CU140" i="13"/>
  <c r="EZ52" i="13"/>
  <c r="EZ139" i="13" s="1"/>
  <c r="EY139" i="13"/>
  <c r="DJ52" i="13"/>
  <c r="DI139" i="13"/>
  <c r="GX138" i="13"/>
  <c r="CP138" i="13"/>
  <c r="DJ50" i="13"/>
  <c r="DJ137" i="13" s="1"/>
  <c r="DI137" i="13"/>
  <c r="DK137" i="13" s="1"/>
  <c r="HI56" i="13"/>
  <c r="HI65" i="13" s="1"/>
  <c r="HI73" i="13" s="1"/>
  <c r="HI83" i="13" s="1"/>
  <c r="HK48" i="13"/>
  <c r="HK135" i="13" s="1"/>
  <c r="CH48" i="13"/>
  <c r="CH135" i="13" s="1"/>
  <c r="CF56" i="13"/>
  <c r="CF65" i="13" s="1"/>
  <c r="CF73" i="13" s="1"/>
  <c r="HD47" i="13"/>
  <c r="HD134" i="13" s="1"/>
  <c r="HC134" i="13"/>
  <c r="EZ47" i="13"/>
  <c r="EZ134" i="13" s="1"/>
  <c r="EY134" i="13"/>
  <c r="FA134" i="13" s="1"/>
  <c r="GW31" i="13"/>
  <c r="GW118" i="13" s="1"/>
  <c r="GV118" i="13"/>
  <c r="ES31" i="13"/>
  <c r="ES118" i="13" s="1"/>
  <c r="ER118" i="13"/>
  <c r="IM30" i="13"/>
  <c r="IL117" i="13"/>
  <c r="EL30" i="13"/>
  <c r="EL117" i="13" s="1"/>
  <c r="EK117" i="13"/>
  <c r="EM117" i="13" s="1"/>
  <c r="EE28" i="13"/>
  <c r="EE115" i="13" s="1"/>
  <c r="ED115" i="13"/>
  <c r="HR27" i="13"/>
  <c r="HR114" i="13" s="1"/>
  <c r="HQ114" i="13"/>
  <c r="HK26" i="13"/>
  <c r="HK113" i="13" s="1"/>
  <c r="HJ113" i="13"/>
  <c r="FG26" i="13"/>
  <c r="FF113" i="13"/>
  <c r="DC26" i="13"/>
  <c r="DC113" i="13" s="1"/>
  <c r="DB113" i="13"/>
  <c r="GP25" i="13"/>
  <c r="GO112" i="13"/>
  <c r="I76" i="15"/>
  <c r="HC32" i="13"/>
  <c r="HC119" i="13" s="1"/>
  <c r="IM103" i="13"/>
  <c r="HY41" i="13"/>
  <c r="HY128" i="13" s="1"/>
  <c r="HZ128" i="13" s="1"/>
  <c r="EB83" i="13"/>
  <c r="FT158" i="13"/>
  <c r="FV158" i="13" s="1"/>
  <c r="BN149" i="13"/>
  <c r="FE42" i="13"/>
  <c r="BZ72" i="13"/>
  <c r="BZ159" i="13" s="1"/>
  <c r="AR71" i="13"/>
  <c r="AR158" i="13" s="1"/>
  <c r="AQ72" i="13"/>
  <c r="AQ159" i="13" s="1"/>
  <c r="BF27" i="13"/>
  <c r="BF114" i="13" s="1"/>
  <c r="BE114" i="13"/>
  <c r="BM69" i="13"/>
  <c r="AX69" i="13"/>
  <c r="AX156" i="13" s="1"/>
  <c r="HY71" i="13"/>
  <c r="HY158" i="13" s="1"/>
  <c r="HZ158" i="13" s="1"/>
  <c r="HX158" i="13"/>
  <c r="DQ71" i="13"/>
  <c r="DQ158" i="13" s="1"/>
  <c r="DP158" i="13"/>
  <c r="DR158" i="13" s="1"/>
  <c r="GP63" i="13"/>
  <c r="GP150" i="13" s="1"/>
  <c r="GO150" i="13"/>
  <c r="IF62" i="13"/>
  <c r="IF149" i="13" s="1"/>
  <c r="IE149" i="13"/>
  <c r="HR61" i="13"/>
  <c r="HR148" i="13" s="1"/>
  <c r="HQ148" i="13"/>
  <c r="FN61" i="13"/>
  <c r="FN148" i="13" s="1"/>
  <c r="FM148" i="13"/>
  <c r="FO148" i="13" s="1"/>
  <c r="EZ60" i="13"/>
  <c r="EZ147" i="13" s="1"/>
  <c r="EY147" i="13"/>
  <c r="GI58" i="13"/>
  <c r="GI145" i="13" s="1"/>
  <c r="GH145" i="13"/>
  <c r="EL58" i="13"/>
  <c r="EL145" i="13" s="1"/>
  <c r="EK145" i="13"/>
  <c r="AS113" i="13"/>
  <c r="EM103" i="13"/>
  <c r="FD33" i="13"/>
  <c r="FD42" i="13" s="1"/>
  <c r="HL147" i="13"/>
  <c r="BL145" i="13"/>
  <c r="BL64" i="13"/>
  <c r="BL151" i="13" s="1"/>
  <c r="BM58" i="13"/>
  <c r="BM145" i="13" s="1"/>
  <c r="AX58" i="13"/>
  <c r="AX145" i="13" s="1"/>
  <c r="HR71" i="13"/>
  <c r="HR158" i="13" s="1"/>
  <c r="HQ158" i="13"/>
  <c r="FN71" i="13"/>
  <c r="FN158" i="13" s="1"/>
  <c r="FM158" i="13"/>
  <c r="DJ71" i="13"/>
  <c r="DI158" i="13"/>
  <c r="CA155" i="13"/>
  <c r="CB155" i="13" s="1"/>
  <c r="HR67" i="13"/>
  <c r="HQ72" i="13"/>
  <c r="HQ159" i="13" s="1"/>
  <c r="HQ154" i="13"/>
  <c r="FN67" i="13"/>
  <c r="FN154" i="13" s="1"/>
  <c r="FO154" i="13" s="1"/>
  <c r="FM154" i="13"/>
  <c r="DJ67" i="13"/>
  <c r="DJ154" i="13" s="1"/>
  <c r="DK154" i="13" s="1"/>
  <c r="DI72" i="13"/>
  <c r="DI159" i="13" s="1"/>
  <c r="IM63" i="13"/>
  <c r="IL150" i="13"/>
  <c r="IL59" i="13"/>
  <c r="GI63" i="13"/>
  <c r="GI150" i="13" s="1"/>
  <c r="GH59" i="13"/>
  <c r="GH150" i="13"/>
  <c r="EE63" i="13"/>
  <c r="ED59" i="13"/>
  <c r="ED146" i="13" s="1"/>
  <c r="HY62" i="13"/>
  <c r="HY149" i="13" s="1"/>
  <c r="HX149" i="13"/>
  <c r="HX59" i="13"/>
  <c r="FU62" i="13"/>
  <c r="FT149" i="13"/>
  <c r="FT59" i="13"/>
  <c r="DQ62" i="13"/>
  <c r="DQ149" i="13" s="1"/>
  <c r="DP149" i="13"/>
  <c r="HK61" i="13"/>
  <c r="HK148" i="13" s="1"/>
  <c r="HJ148" i="13"/>
  <c r="HJ59" i="13"/>
  <c r="FG61" i="13"/>
  <c r="FF148" i="13"/>
  <c r="DC61" i="13"/>
  <c r="DB148" i="13"/>
  <c r="DB59" i="13"/>
  <c r="GW60" i="13"/>
  <c r="GV147" i="13"/>
  <c r="ER59" i="13"/>
  <c r="ES60" i="13"/>
  <c r="ES147" i="13" s="1"/>
  <c r="ET147" i="13" s="1"/>
  <c r="CN59" i="13"/>
  <c r="CO60" i="13"/>
  <c r="CO147" i="13" s="1"/>
  <c r="CP147" i="13" s="1"/>
  <c r="IM58" i="13"/>
  <c r="IL145" i="13"/>
  <c r="GA145" i="13"/>
  <c r="GB58" i="13"/>
  <c r="GB145" i="13" s="1"/>
  <c r="CI145" i="13"/>
  <c r="AS158" i="13"/>
  <c r="W123" i="13"/>
  <c r="X123" i="13" s="1"/>
  <c r="IF128" i="13"/>
  <c r="IG128" i="13" s="1"/>
  <c r="CF83" i="13"/>
  <c r="HE33" i="13"/>
  <c r="HE42" i="13" s="1"/>
  <c r="EM134" i="13"/>
  <c r="AR22" i="13"/>
  <c r="AQ109" i="13"/>
  <c r="AQ118" i="13"/>
  <c r="AQ29" i="13"/>
  <c r="AR51" i="13"/>
  <c r="AR138" i="13" s="1"/>
  <c r="AQ138" i="13"/>
  <c r="AQ59" i="13"/>
  <c r="DW149" i="13"/>
  <c r="DY149" i="13" s="1"/>
  <c r="GJ138" i="13"/>
  <c r="EY137" i="13"/>
  <c r="FA137" i="13" s="1"/>
  <c r="FV115" i="13"/>
  <c r="CW73" i="13"/>
  <c r="HZ73" i="13"/>
  <c r="ET150" i="13"/>
  <c r="EN73" i="13"/>
  <c r="R23" i="13"/>
  <c r="L20" i="15"/>
  <c r="AO32" i="13"/>
  <c r="BI32" i="13"/>
  <c r="X32" i="13"/>
  <c r="GX157" i="13"/>
  <c r="FV157" i="13"/>
  <c r="DK132" i="13"/>
  <c r="IN32" i="13"/>
  <c r="IB32" i="13"/>
  <c r="HP32" i="13"/>
  <c r="HF32" i="13"/>
  <c r="GT32" i="13"/>
  <c r="GJ32" i="13"/>
  <c r="FX32" i="13"/>
  <c r="FX33" i="13" s="1"/>
  <c r="FX42" i="13" s="1"/>
  <c r="FL32" i="13"/>
  <c r="BN102" i="13"/>
  <c r="IK73" i="13"/>
  <c r="DY147" i="13"/>
  <c r="BM98" i="13"/>
  <c r="BN98" i="13" s="1"/>
  <c r="X114" i="13"/>
  <c r="Z23" i="13"/>
  <c r="BN65" i="13"/>
  <c r="BN73" i="13" s="1"/>
  <c r="BU65" i="13"/>
  <c r="BU73" i="13" s="1"/>
  <c r="IR23" i="13"/>
  <c r="IR32" i="13"/>
  <c r="CA40" i="13"/>
  <c r="CA127" i="13" s="1"/>
  <c r="CB127" i="13" s="1"/>
  <c r="IU136" i="13"/>
  <c r="GC124" i="13"/>
  <c r="FO114" i="13"/>
  <c r="CI101" i="13"/>
  <c r="IA73" i="13"/>
  <c r="DS65" i="13"/>
  <c r="IG139" i="13"/>
  <c r="GJ125" i="13"/>
  <c r="DG32" i="13"/>
  <c r="CP115" i="13"/>
  <c r="EX73" i="13"/>
  <c r="CJ73" i="13"/>
  <c r="M23" i="13"/>
  <c r="M33" i="13" s="1"/>
  <c r="M42" i="13" s="1"/>
  <c r="Q149" i="13"/>
  <c r="W48" i="13"/>
  <c r="W135" i="13" s="1"/>
  <c r="AA23" i="13"/>
  <c r="BI23" i="13"/>
  <c r="BI33" i="13" s="1"/>
  <c r="BI42" i="13" s="1"/>
  <c r="AW16" i="13"/>
  <c r="X23" i="13"/>
  <c r="BH73" i="13"/>
  <c r="BO73" i="13"/>
  <c r="BV73" i="13"/>
  <c r="FH158" i="13"/>
  <c r="EM157" i="13"/>
  <c r="ET133" i="13"/>
  <c r="CW132" i="13"/>
  <c r="BW48" i="13"/>
  <c r="BW24" i="13"/>
  <c r="IB23" i="13"/>
  <c r="DF73" i="13"/>
  <c r="AR103" i="13"/>
  <c r="AS103" i="13" s="1"/>
  <c r="BB23" i="13"/>
  <c r="BB33" i="13" s="1"/>
  <c r="BB42" i="13" s="1"/>
  <c r="BJ23" i="13"/>
  <c r="BJ33" i="13" s="1"/>
  <c r="Y23" i="13"/>
  <c r="Y33" i="13" s="1"/>
  <c r="Y42" i="13" s="1"/>
  <c r="Y83" i="13" s="1"/>
  <c r="Q142" i="13"/>
  <c r="Q123" i="13"/>
  <c r="IV32" i="13"/>
  <c r="IV33" i="13" s="1"/>
  <c r="IV42" i="13" s="1"/>
  <c r="EM125" i="13"/>
  <c r="HE108" i="13"/>
  <c r="DR115" i="13"/>
  <c r="FA73" i="13"/>
  <c r="HE73" i="13"/>
  <c r="AE144" i="13"/>
  <c r="H21" i="13"/>
  <c r="H21" i="15" s="1"/>
  <c r="X137" i="13"/>
  <c r="BC23" i="13"/>
  <c r="BQ23" i="13"/>
  <c r="BQ33" i="13" s="1"/>
  <c r="BQ42" i="13" s="1"/>
  <c r="AP32" i="13"/>
  <c r="BS16" i="13"/>
  <c r="AT32" i="13"/>
  <c r="BG32" i="13"/>
  <c r="BG33" i="13" s="1"/>
  <c r="BG42" i="13" s="1"/>
  <c r="BN32" i="13"/>
  <c r="BN33" i="13" s="1"/>
  <c r="BN42" i="13" s="1"/>
  <c r="CW153" i="13"/>
  <c r="CW139" i="13"/>
  <c r="EF137" i="13"/>
  <c r="CP132" i="13"/>
  <c r="IH65" i="13"/>
  <c r="DZ65" i="13"/>
  <c r="BX29" i="13"/>
  <c r="HN73" i="13"/>
  <c r="HL150" i="13"/>
  <c r="AN65" i="13"/>
  <c r="AN73" i="13" s="1"/>
  <c r="BI65" i="13"/>
  <c r="BI73" i="13" s="1"/>
  <c r="AF23" i="13"/>
  <c r="AF33" i="13" s="1"/>
  <c r="AF42" i="13" s="1"/>
  <c r="AF83" i="13" s="1"/>
  <c r="AS23" i="13"/>
  <c r="AS33" i="13" s="1"/>
  <c r="BH32" i="13"/>
  <c r="BH33" i="13" s="1"/>
  <c r="BH42" i="13" s="1"/>
  <c r="BO32" i="13"/>
  <c r="BO33" i="13" s="1"/>
  <c r="BO42" i="13" s="1"/>
  <c r="BO165" i="13" s="1"/>
  <c r="BV32" i="13"/>
  <c r="BV33" i="13" s="1"/>
  <c r="BV42" i="13" s="1"/>
  <c r="K16" i="15"/>
  <c r="HS130" i="13"/>
  <c r="CP125" i="13"/>
  <c r="FH121" i="13"/>
  <c r="HE102" i="13"/>
  <c r="GC101" i="13"/>
  <c r="DY101" i="13"/>
  <c r="GM65" i="13"/>
  <c r="GM73" i="13" s="1"/>
  <c r="BX48" i="13"/>
  <c r="CC41" i="13"/>
  <c r="FV125" i="13"/>
  <c r="H134" i="13"/>
  <c r="BG98" i="13"/>
  <c r="BG117" i="13"/>
  <c r="FE83" i="13"/>
  <c r="DY140" i="13"/>
  <c r="IG140" i="13"/>
  <c r="DA33" i="13"/>
  <c r="DA42" i="13" s="1"/>
  <c r="DA83" i="13" s="1"/>
  <c r="GM33" i="13"/>
  <c r="GM42" i="13" s="1"/>
  <c r="GM83" i="13" s="1"/>
  <c r="BG103" i="13"/>
  <c r="ET128" i="13"/>
  <c r="CH72" i="13"/>
  <c r="CH159" i="13" s="1"/>
  <c r="FO108" i="13"/>
  <c r="DD147" i="13"/>
  <c r="BA29" i="13"/>
  <c r="BA32" i="13" s="1"/>
  <c r="AU48" i="13"/>
  <c r="BA48" i="13"/>
  <c r="BA56" i="13" s="1"/>
  <c r="BA65" i="13" s="1"/>
  <c r="BA73" i="13" s="1"/>
  <c r="BN123" i="13"/>
  <c r="AZ121" i="13"/>
  <c r="AE121" i="13"/>
  <c r="BN101" i="13"/>
  <c r="AE101" i="13"/>
  <c r="X101" i="13"/>
  <c r="BU100" i="13"/>
  <c r="AE100" i="13"/>
  <c r="AY157" i="13"/>
  <c r="AZ157" i="13" s="1"/>
  <c r="AY155" i="13"/>
  <c r="AZ155" i="13" s="1"/>
  <c r="AZ48" i="13"/>
  <c r="AZ56" i="13" s="1"/>
  <c r="AZ65" i="13" s="1"/>
  <c r="AZ73" i="13" s="1"/>
  <c r="AZ24" i="13"/>
  <c r="AZ32" i="13" s="1"/>
  <c r="AZ16" i="13"/>
  <c r="AW72" i="13"/>
  <c r="BL24" i="13"/>
  <c r="BL111" i="13" s="1"/>
  <c r="AW48" i="13"/>
  <c r="BL75" i="13"/>
  <c r="T32" i="13"/>
  <c r="Q154" i="13"/>
  <c r="Q127" i="13"/>
  <c r="Q23" i="13"/>
  <c r="AL124" i="13"/>
  <c r="IU132" i="13"/>
  <c r="IU144" i="13"/>
  <c r="IU153" i="13"/>
  <c r="DR157" i="13"/>
  <c r="HS155" i="13"/>
  <c r="GX155" i="13"/>
  <c r="FO155" i="13"/>
  <c r="HZ153" i="13"/>
  <c r="HS153" i="13"/>
  <c r="HL153" i="13"/>
  <c r="GJ153" i="13"/>
  <c r="GC153" i="13"/>
  <c r="FV153" i="13"/>
  <c r="FH153" i="13"/>
  <c r="DR153" i="13"/>
  <c r="DD153" i="13"/>
  <c r="HZ149" i="13"/>
  <c r="FO144" i="13"/>
  <c r="FA144" i="13"/>
  <c r="DR137" i="13"/>
  <c r="CI137" i="13"/>
  <c r="IN134" i="13"/>
  <c r="DR133" i="13"/>
  <c r="DK130" i="13"/>
  <c r="CW130" i="13"/>
  <c r="IN126" i="13"/>
  <c r="HE126" i="13"/>
  <c r="GQ126" i="13"/>
  <c r="FV126" i="13"/>
  <c r="FO126" i="13"/>
  <c r="IG124" i="13"/>
  <c r="HS124" i="13"/>
  <c r="HE124" i="13"/>
  <c r="GQ124" i="13"/>
  <c r="GJ124" i="13"/>
  <c r="GX123" i="13"/>
  <c r="GC123" i="13"/>
  <c r="FV123" i="13"/>
  <c r="FH123" i="13"/>
  <c r="EM123" i="13"/>
  <c r="HL121" i="13"/>
  <c r="GQ121" i="13"/>
  <c r="GJ121" i="13"/>
  <c r="FO121" i="13"/>
  <c r="FA121" i="13"/>
  <c r="GQ115" i="13"/>
  <c r="IN113" i="13"/>
  <c r="HZ102" i="13"/>
  <c r="FA113" i="13"/>
  <c r="BB65" i="13"/>
  <c r="BB73" i="13" s="1"/>
  <c r="F20" i="13"/>
  <c r="F20" i="15" s="1"/>
  <c r="X157" i="13"/>
  <c r="J121" i="13"/>
  <c r="X105" i="13"/>
  <c r="AS42" i="13"/>
  <c r="J72" i="13"/>
  <c r="H60" i="13"/>
  <c r="H73" i="15" s="1"/>
  <c r="H15" i="13"/>
  <c r="K35" i="15"/>
  <c r="J41" i="13"/>
  <c r="F29" i="13"/>
  <c r="F29" i="15" s="1"/>
  <c r="BU136" i="13"/>
  <c r="H18" i="13"/>
  <c r="H105" i="13" s="1"/>
  <c r="K56" i="13"/>
  <c r="G35" i="15"/>
  <c r="G41" i="15" s="1"/>
  <c r="EC73" i="13"/>
  <c r="DS73" i="13"/>
  <c r="CY73" i="13"/>
  <c r="CM65" i="13"/>
  <c r="CM73" i="13" s="1"/>
  <c r="CE73" i="13"/>
  <c r="GQ144" i="13"/>
  <c r="DU65" i="13"/>
  <c r="DU73" i="13" s="1"/>
  <c r="IN139" i="13"/>
  <c r="HZ139" i="13"/>
  <c r="HB65" i="13"/>
  <c r="HB73" i="13" s="1"/>
  <c r="GZ65" i="13"/>
  <c r="GZ73" i="13" s="1"/>
  <c r="GX65" i="13"/>
  <c r="GX73" i="13" s="1"/>
  <c r="GX83" i="13" s="1"/>
  <c r="GR65" i="13"/>
  <c r="GR73" i="13" s="1"/>
  <c r="GP135" i="13"/>
  <c r="GJ65" i="13"/>
  <c r="GJ73" i="13" s="1"/>
  <c r="GF65" i="13"/>
  <c r="GF73" i="13" s="1"/>
  <c r="GD65" i="13"/>
  <c r="GD73" i="13" s="1"/>
  <c r="FY65" i="13"/>
  <c r="FY73" i="13" s="1"/>
  <c r="FW65" i="13"/>
  <c r="FW73" i="13" s="1"/>
  <c r="FV65" i="13"/>
  <c r="FV73" i="13" s="1"/>
  <c r="FH65" i="13"/>
  <c r="FH73" i="13" s="1"/>
  <c r="FB65" i="13"/>
  <c r="FB73" i="13" s="1"/>
  <c r="GQ132" i="13"/>
  <c r="IG131" i="13"/>
  <c r="HS131" i="13"/>
  <c r="GQ131" i="13"/>
  <c r="GC131" i="13"/>
  <c r="FO131" i="13"/>
  <c r="FA131" i="13"/>
  <c r="IG127" i="13"/>
  <c r="HE127" i="13"/>
  <c r="FO127" i="13"/>
  <c r="DY127" i="13"/>
  <c r="CW127" i="13"/>
  <c r="IG125" i="13"/>
  <c r="HS125" i="13"/>
  <c r="HE125" i="13"/>
  <c r="EF125" i="13"/>
  <c r="CW118" i="13"/>
  <c r="IG117" i="13"/>
  <c r="IJ33" i="13"/>
  <c r="IJ42" i="13" s="1"/>
  <c r="IB33" i="13"/>
  <c r="IB42" i="13" s="1"/>
  <c r="IB83" i="13" s="1"/>
  <c r="BZ28" i="13"/>
  <c r="BZ115" i="13" s="1"/>
  <c r="FV109" i="13"/>
  <c r="GU23" i="13"/>
  <c r="GS23" i="13"/>
  <c r="GS33" i="13" s="1"/>
  <c r="GS42" i="13" s="1"/>
  <c r="GS83" i="13" s="1"/>
  <c r="GG23" i="13"/>
  <c r="GG33" i="13" s="1"/>
  <c r="GG42" i="13" s="1"/>
  <c r="FW23" i="13"/>
  <c r="FS23" i="13"/>
  <c r="FO23" i="13"/>
  <c r="FG98" i="13"/>
  <c r="FC23" i="13"/>
  <c r="EU23" i="13"/>
  <c r="EU33" i="13" s="1"/>
  <c r="EU42" i="13" s="1"/>
  <c r="EG23" i="13"/>
  <c r="EG33" i="13" s="1"/>
  <c r="EG42" i="13" s="1"/>
  <c r="EG165" i="13" s="1"/>
  <c r="DU23" i="13"/>
  <c r="DO23" i="13"/>
  <c r="DK23" i="13"/>
  <c r="DK33" i="13" s="1"/>
  <c r="DK42" i="13" s="1"/>
  <c r="DG23" i="13"/>
  <c r="CW23" i="13"/>
  <c r="CW33" i="13" s="1"/>
  <c r="CW42" i="13" s="1"/>
  <c r="CQ23" i="13"/>
  <c r="CQ33" i="13" s="1"/>
  <c r="CQ42" i="13" s="1"/>
  <c r="CK23" i="13"/>
  <c r="CK33" i="13" s="1"/>
  <c r="CK42" i="13" s="1"/>
  <c r="CK83" i="13" s="1"/>
  <c r="CE23" i="13"/>
  <c r="CE33" i="13" s="1"/>
  <c r="CE42" i="13" s="1"/>
  <c r="CE83" i="13" s="1"/>
  <c r="DY105" i="13"/>
  <c r="CI105" i="13"/>
  <c r="IN104" i="13"/>
  <c r="HS104" i="13"/>
  <c r="HL104" i="13"/>
  <c r="EM104" i="13"/>
  <c r="EF104" i="13"/>
  <c r="DK104" i="13"/>
  <c r="DD104" i="13"/>
  <c r="CI104" i="13"/>
  <c r="FA102" i="13"/>
  <c r="HS101" i="13"/>
  <c r="DD100" i="13"/>
  <c r="HA65" i="13"/>
  <c r="HA73" i="13" s="1"/>
  <c r="HA83" i="13" s="1"/>
  <c r="HW32" i="13"/>
  <c r="BY20" i="13"/>
  <c r="BY23" i="13" s="1"/>
  <c r="BY33" i="13" s="1"/>
  <c r="BW20" i="13"/>
  <c r="BW23" i="13" s="1"/>
  <c r="IH23" i="13"/>
  <c r="IH33" i="13" s="1"/>
  <c r="IH42" i="13" s="1"/>
  <c r="HP23" i="13"/>
  <c r="HL23" i="13"/>
  <c r="HL33" i="13" s="1"/>
  <c r="HL42" i="13" s="1"/>
  <c r="R33" i="13"/>
  <c r="R42" i="13" s="1"/>
  <c r="HD111" i="13"/>
  <c r="HE111" i="13" s="1"/>
  <c r="BL135" i="13"/>
  <c r="BL56" i="13"/>
  <c r="EE41" i="13"/>
  <c r="EE128" i="13" s="1"/>
  <c r="EE122" i="13"/>
  <c r="EF122" i="13" s="1"/>
  <c r="FG41" i="13"/>
  <c r="FG128" i="13" s="1"/>
  <c r="FG122" i="13"/>
  <c r="FH122" i="13" s="1"/>
  <c r="GI122" i="13"/>
  <c r="GJ122" i="13" s="1"/>
  <c r="GI41" i="13"/>
  <c r="GI128" i="13" s="1"/>
  <c r="GJ128" i="13" s="1"/>
  <c r="BZ125" i="13"/>
  <c r="CB125" i="13" s="1"/>
  <c r="BZ41" i="13"/>
  <c r="BZ128" i="13" s="1"/>
  <c r="BZ147" i="13"/>
  <c r="BZ59" i="13"/>
  <c r="BZ146" i="13" s="1"/>
  <c r="GA146" i="13"/>
  <c r="GA64" i="13"/>
  <c r="GA151" i="13" s="1"/>
  <c r="FH83" i="13"/>
  <c r="FH165" i="13"/>
  <c r="GA98" i="13"/>
  <c r="GA23" i="13"/>
  <c r="GA110" i="13" s="1"/>
  <c r="ER56" i="13"/>
  <c r="ER135" i="13"/>
  <c r="ET135" i="13" s="1"/>
  <c r="AC116" i="13"/>
  <c r="AC32" i="13"/>
  <c r="AC119" i="13" s="1"/>
  <c r="H136" i="13"/>
  <c r="H18" i="15"/>
  <c r="CU64" i="13"/>
  <c r="CN32" i="13"/>
  <c r="CN119" i="13" s="1"/>
  <c r="ES122" i="13"/>
  <c r="ET122" i="13" s="1"/>
  <c r="GV143" i="13"/>
  <c r="GV65" i="13"/>
  <c r="BE135" i="13"/>
  <c r="BE56" i="13"/>
  <c r="BE143" i="13" s="1"/>
  <c r="H141" i="13"/>
  <c r="H67" i="15"/>
  <c r="ER98" i="13"/>
  <c r="IN103" i="13"/>
  <c r="CO20" i="13"/>
  <c r="CO107" i="13" s="1"/>
  <c r="CO108" i="13"/>
  <c r="CP108" i="13" s="1"/>
  <c r="DC20" i="13"/>
  <c r="DC108" i="13"/>
  <c r="DD108" i="13" s="1"/>
  <c r="EE20" i="13"/>
  <c r="EE108" i="13"/>
  <c r="EF108" i="13" s="1"/>
  <c r="IG165" i="13"/>
  <c r="IG83" i="13"/>
  <c r="DD128" i="13"/>
  <c r="FU111" i="13"/>
  <c r="BF109" i="13"/>
  <c r="BF20" i="13"/>
  <c r="BF107" i="13" s="1"/>
  <c r="BG107" i="13" s="1"/>
  <c r="BE23" i="13"/>
  <c r="AL107" i="13"/>
  <c r="IU142" i="13"/>
  <c r="H113" i="13"/>
  <c r="H26" i="15"/>
  <c r="IT112" i="13"/>
  <c r="IU112" i="13" s="1"/>
  <c r="AQ135" i="13"/>
  <c r="AS135" i="13" s="1"/>
  <c r="AQ56" i="13"/>
  <c r="H99" i="13"/>
  <c r="CG103" i="13"/>
  <c r="CI103" i="13" s="1"/>
  <c r="CG23" i="13"/>
  <c r="CG110" i="13" s="1"/>
  <c r="FT111" i="13"/>
  <c r="HX111" i="13"/>
  <c r="BZ105" i="13"/>
  <c r="CU135" i="13"/>
  <c r="CW135" i="13" s="1"/>
  <c r="CU56" i="13"/>
  <c r="CU143" i="13" s="1"/>
  <c r="CW143" i="13" s="1"/>
  <c r="EO33" i="13"/>
  <c r="EO42" i="13" s="1"/>
  <c r="EO83" i="13" s="1"/>
  <c r="IA83" i="13"/>
  <c r="IA165" i="13"/>
  <c r="HE83" i="13"/>
  <c r="HE165" i="13"/>
  <c r="CH122" i="13"/>
  <c r="CI122" i="13" s="1"/>
  <c r="CH41" i="13"/>
  <c r="CH128" i="13" s="1"/>
  <c r="CI128" i="13" s="1"/>
  <c r="HR41" i="13"/>
  <c r="HR128" i="13" s="1"/>
  <c r="FF56" i="13"/>
  <c r="FF135" i="13"/>
  <c r="FH135" i="13" s="1"/>
  <c r="HC64" i="13"/>
  <c r="HC151" i="13" s="1"/>
  <c r="HC146" i="13"/>
  <c r="BN148" i="13"/>
  <c r="CC32" i="13"/>
  <c r="FW33" i="13"/>
  <c r="FW42" i="13" s="1"/>
  <c r="FO33" i="13"/>
  <c r="FO42" i="13" s="1"/>
  <c r="CQ83" i="13"/>
  <c r="CQ165" i="13"/>
  <c r="GX165" i="13"/>
  <c r="AK67" i="13"/>
  <c r="AK154" i="13" s="1"/>
  <c r="AJ154" i="13"/>
  <c r="AK27" i="13"/>
  <c r="AK114" i="13" s="1"/>
  <c r="AJ114" i="13"/>
  <c r="AL114" i="13" s="1"/>
  <c r="AJ112" i="13"/>
  <c r="AJ24" i="13"/>
  <c r="AK25" i="13"/>
  <c r="AK17" i="13"/>
  <c r="AJ104" i="13"/>
  <c r="J14" i="15"/>
  <c r="I101" i="13"/>
  <c r="J101" i="13" s="1"/>
  <c r="Q115" i="13"/>
  <c r="Q118" i="13"/>
  <c r="IS20" i="13"/>
  <c r="IS107" i="13" s="1"/>
  <c r="H22" i="13"/>
  <c r="F24" i="13"/>
  <c r="F24" i="15" s="1"/>
  <c r="IQ32" i="13"/>
  <c r="IQ33" i="13" s="1"/>
  <c r="IQ42" i="13" s="1"/>
  <c r="IS138" i="13"/>
  <c r="IS48" i="13"/>
  <c r="IT53" i="13"/>
  <c r="H53" i="13"/>
  <c r="IS147" i="13"/>
  <c r="IT60" i="13"/>
  <c r="IS154" i="13"/>
  <c r="IT67" i="13"/>
  <c r="FU55" i="13"/>
  <c r="FU142" i="13" s="1"/>
  <c r="FT142" i="13"/>
  <c r="FG55" i="13"/>
  <c r="FG142" i="13" s="1"/>
  <c r="FF142" i="13"/>
  <c r="ES55" i="13"/>
  <c r="ES142" i="13" s="1"/>
  <c r="ER142" i="13"/>
  <c r="EE55" i="13"/>
  <c r="EE142" i="13" s="1"/>
  <c r="ED142" i="13"/>
  <c r="DQ55" i="13"/>
  <c r="DQ142" i="13" s="1"/>
  <c r="DP142" i="13"/>
  <c r="CV55" i="13"/>
  <c r="CU142" i="13"/>
  <c r="CO53" i="13"/>
  <c r="CO140" i="13" s="1"/>
  <c r="CN140" i="13"/>
  <c r="CA126" i="13"/>
  <c r="CB126" i="13" s="1"/>
  <c r="GA125" i="13"/>
  <c r="GC125" i="13" s="1"/>
  <c r="GA41" i="13"/>
  <c r="GA128" i="13" s="1"/>
  <c r="IF31" i="13"/>
  <c r="IF118" i="13" s="1"/>
  <c r="IE118" i="13"/>
  <c r="IG118" i="13" s="1"/>
  <c r="HR31" i="13"/>
  <c r="HQ118" i="13"/>
  <c r="HD31" i="13"/>
  <c r="HD118" i="13" s="1"/>
  <c r="HC118" i="13"/>
  <c r="HE118" i="13" s="1"/>
  <c r="GP31" i="13"/>
  <c r="GO118" i="13"/>
  <c r="GB31" i="13"/>
  <c r="GA118" i="13"/>
  <c r="FN31" i="13"/>
  <c r="FM118" i="13"/>
  <c r="EL31" i="13"/>
  <c r="EK118" i="13"/>
  <c r="DX31" i="13"/>
  <c r="CA31" i="13" s="1"/>
  <c r="CA118" i="13" s="1"/>
  <c r="CB118" i="13" s="1"/>
  <c r="DW118" i="13"/>
  <c r="DJ31" i="13"/>
  <c r="DI118" i="13"/>
  <c r="GW30" i="13"/>
  <c r="GV117" i="13"/>
  <c r="FU30" i="13"/>
  <c r="FT117" i="13"/>
  <c r="ES30" i="13"/>
  <c r="CA30" i="13" s="1"/>
  <c r="ER117" i="13"/>
  <c r="DQ30" i="13"/>
  <c r="DP117" i="13"/>
  <c r="DC30" i="13"/>
  <c r="DB117" i="13"/>
  <c r="FN28" i="13"/>
  <c r="FN115" i="13" s="1"/>
  <c r="FM115" i="13"/>
  <c r="EZ28" i="13"/>
  <c r="EZ115" i="13" s="1"/>
  <c r="FA115" i="13" s="1"/>
  <c r="EY115" i="13"/>
  <c r="EL28" i="13"/>
  <c r="EK115" i="13"/>
  <c r="DX28" i="13"/>
  <c r="DX115" i="13" s="1"/>
  <c r="DW115" i="13"/>
  <c r="DJ28" i="13"/>
  <c r="DJ115" i="13" s="1"/>
  <c r="DI115" i="13"/>
  <c r="CV28" i="13"/>
  <c r="CV115" i="13" s="1"/>
  <c r="CW115" i="13" s="1"/>
  <c r="CU115" i="13"/>
  <c r="IM27" i="13"/>
  <c r="IL114" i="13"/>
  <c r="HK27" i="13"/>
  <c r="HJ114" i="13"/>
  <c r="GW27" i="13"/>
  <c r="GV114" i="13"/>
  <c r="EE27" i="13"/>
  <c r="ED114" i="13"/>
  <c r="DQ27" i="13"/>
  <c r="DP114" i="13"/>
  <c r="BW32" i="13"/>
  <c r="HR26" i="13"/>
  <c r="HQ113" i="13"/>
  <c r="FN26" i="13"/>
  <c r="FM113" i="13"/>
  <c r="IF22" i="13"/>
  <c r="IF109" i="13" s="1"/>
  <c r="IE109" i="13"/>
  <c r="IG109" i="13" s="1"/>
  <c r="HR22" i="13"/>
  <c r="HQ109" i="13"/>
  <c r="HQ20" i="13"/>
  <c r="HQ107" i="13" s="1"/>
  <c r="HD22" i="13"/>
  <c r="HC109" i="13"/>
  <c r="HC20" i="13"/>
  <c r="HC107" i="13" s="1"/>
  <c r="GI22" i="13"/>
  <c r="GH109" i="13"/>
  <c r="EZ22" i="13"/>
  <c r="EY109" i="13"/>
  <c r="EY20" i="13"/>
  <c r="EY107" i="13" s="1"/>
  <c r="EL22" i="13"/>
  <c r="EK109" i="13"/>
  <c r="EK20" i="13"/>
  <c r="EK107" i="13" s="1"/>
  <c r="DX22" i="13"/>
  <c r="DX109" i="13" s="1"/>
  <c r="DW109" i="13"/>
  <c r="DY109" i="13" s="1"/>
  <c r="DW20" i="13"/>
  <c r="DJ22" i="13"/>
  <c r="DI20" i="13"/>
  <c r="DI107" i="13" s="1"/>
  <c r="CV22" i="13"/>
  <c r="CU109" i="13"/>
  <c r="CU20" i="13"/>
  <c r="CU107" i="13" s="1"/>
  <c r="GP12" i="13"/>
  <c r="GO99" i="13"/>
  <c r="EL12" i="13"/>
  <c r="EK99" i="13"/>
  <c r="GQ23" i="13"/>
  <c r="GQ33" i="13" s="1"/>
  <c r="GQ42" i="13" s="1"/>
  <c r="GK23" i="13"/>
  <c r="GE23" i="13"/>
  <c r="GE33" i="13" s="1"/>
  <c r="GE42" i="13" s="1"/>
  <c r="GE83" i="13" s="1"/>
  <c r="FY23" i="13"/>
  <c r="FK23" i="13"/>
  <c r="EI23" i="13"/>
  <c r="EC23" i="13"/>
  <c r="EC33" i="13" s="1"/>
  <c r="EC42" i="13" s="1"/>
  <c r="DY23" i="13"/>
  <c r="DE23" i="13"/>
  <c r="DE33" i="13" s="1"/>
  <c r="DE42" i="13" s="1"/>
  <c r="CY23" i="13"/>
  <c r="CY33" i="13" s="1"/>
  <c r="CY42" i="13" s="1"/>
  <c r="CY83" i="13" s="1"/>
  <c r="H77" i="13"/>
  <c r="H91" i="15" s="1"/>
  <c r="H61" i="13"/>
  <c r="H30" i="13"/>
  <c r="H35" i="13"/>
  <c r="AY12" i="13"/>
  <c r="AY99" i="13" s="1"/>
  <c r="AZ99" i="13" s="1"/>
  <c r="HR56" i="13"/>
  <c r="HR143" i="13" s="1"/>
  <c r="J16" i="13"/>
  <c r="E11" i="13"/>
  <c r="Q133" i="13"/>
  <c r="IS64" i="13"/>
  <c r="IS151" i="13" s="1"/>
  <c r="FH98" i="13"/>
  <c r="FG20" i="13"/>
  <c r="HY24" i="13"/>
  <c r="DC98" i="13"/>
  <c r="DD98" i="13" s="1"/>
  <c r="H108" i="13"/>
  <c r="H38" i="13"/>
  <c r="H41" i="13" s="1"/>
  <c r="H128" i="13" s="1"/>
  <c r="BA23" i="13"/>
  <c r="BE156" i="13"/>
  <c r="BG156" i="13" s="1"/>
  <c r="V24" i="13"/>
  <c r="AX17" i="13"/>
  <c r="H17" i="13"/>
  <c r="AJ109" i="13"/>
  <c r="AL109" i="13" s="1"/>
  <c r="AJ48" i="13"/>
  <c r="AJ135" i="13" s="1"/>
  <c r="AX26" i="13"/>
  <c r="AX113" i="13" s="1"/>
  <c r="BN99" i="13"/>
  <c r="X118" i="13"/>
  <c r="AR11" i="13"/>
  <c r="IT51" i="13"/>
  <c r="IS122" i="13"/>
  <c r="BM35" i="13"/>
  <c r="BL41" i="13"/>
  <c r="BL128" i="13" s="1"/>
  <c r="O32" i="13"/>
  <c r="O119" i="13" s="1"/>
  <c r="BM21" i="13"/>
  <c r="AJ158" i="13"/>
  <c r="AL158" i="13" s="1"/>
  <c r="BT98" i="13"/>
  <c r="AJ102" i="13"/>
  <c r="AL102" i="13" s="1"/>
  <c r="V48" i="13"/>
  <c r="V135" i="13" s="1"/>
  <c r="H36" i="15"/>
  <c r="BE59" i="13"/>
  <c r="AX28" i="13"/>
  <c r="AX115" i="13" s="1"/>
  <c r="V59" i="13"/>
  <c r="AX61" i="13"/>
  <c r="AX148" i="13" s="1"/>
  <c r="BF61" i="13"/>
  <c r="BF148" i="13" s="1"/>
  <c r="BG148" i="13" s="1"/>
  <c r="V99" i="13"/>
  <c r="X99" i="13" s="1"/>
  <c r="V104" i="13"/>
  <c r="X104" i="13" s="1"/>
  <c r="CH98" i="13"/>
  <c r="FM24" i="13"/>
  <c r="GO24" i="13"/>
  <c r="HQ24" i="13"/>
  <c r="BX32" i="13"/>
  <c r="BZ27" i="13"/>
  <c r="BZ114" i="13" s="1"/>
  <c r="DB29" i="13"/>
  <c r="DB116" i="13" s="1"/>
  <c r="ED29" i="13"/>
  <c r="ER29" i="13"/>
  <c r="ER116" i="13" s="1"/>
  <c r="FT29" i="13"/>
  <c r="FT116" i="13" s="1"/>
  <c r="GV29" i="13"/>
  <c r="GV116" i="13" s="1"/>
  <c r="HX29" i="13"/>
  <c r="HX116" i="13" s="1"/>
  <c r="CO29" i="13"/>
  <c r="HY29" i="13"/>
  <c r="HY116" i="13" s="1"/>
  <c r="HZ116" i="13" s="1"/>
  <c r="CB32" i="13"/>
  <c r="EZ24" i="13"/>
  <c r="CG29" i="13"/>
  <c r="DI29" i="13"/>
  <c r="EZ29" i="13"/>
  <c r="EZ116" i="13" s="1"/>
  <c r="FA116" i="13" s="1"/>
  <c r="HD29" i="13"/>
  <c r="HD116" i="13" s="1"/>
  <c r="IF29" i="13"/>
  <c r="IF116" i="13" s="1"/>
  <c r="IG116" i="13" s="1"/>
  <c r="CO128" i="13"/>
  <c r="FT41" i="13"/>
  <c r="FT128" i="13" s="1"/>
  <c r="GH41" i="13"/>
  <c r="GH128" i="13" s="1"/>
  <c r="GV41" i="13"/>
  <c r="GV128" i="13" s="1"/>
  <c r="GX128" i="13" s="1"/>
  <c r="IM128" i="13"/>
  <c r="IN128" i="13" s="1"/>
  <c r="ED48" i="13"/>
  <c r="EK29" i="13"/>
  <c r="FM29" i="13"/>
  <c r="FM116" i="13" s="1"/>
  <c r="GO29" i="13"/>
  <c r="HQ29" i="13"/>
  <c r="HQ116" i="13" s="1"/>
  <c r="DX41" i="13"/>
  <c r="DX128" i="13" s="1"/>
  <c r="EZ41" i="13"/>
  <c r="EZ128" i="13" s="1"/>
  <c r="FA128" i="13" s="1"/>
  <c r="GB41" i="13"/>
  <c r="GB128" i="13" s="1"/>
  <c r="GC128" i="13" s="1"/>
  <c r="CG48" i="13"/>
  <c r="FM48" i="13"/>
  <c r="GO48" i="13"/>
  <c r="HQ48" i="13"/>
  <c r="CA45" i="13"/>
  <c r="CA132" i="13" s="1"/>
  <c r="CB132" i="13" s="1"/>
  <c r="J15" i="13"/>
  <c r="BZ53" i="13"/>
  <c r="BZ140" i="13" s="1"/>
  <c r="GI48" i="13"/>
  <c r="GW48" i="13"/>
  <c r="GW56" i="13" s="1"/>
  <c r="CR42" i="13"/>
  <c r="DH42" i="13"/>
  <c r="DH83" i="13" s="1"/>
  <c r="EV42" i="13"/>
  <c r="EV83" i="13" s="1"/>
  <c r="FL33" i="13"/>
  <c r="FL42" i="13" s="1"/>
  <c r="FL83" i="13" s="1"/>
  <c r="GJ33" i="13"/>
  <c r="GJ42" i="13" s="1"/>
  <c r="EK11" i="13"/>
  <c r="FM11" i="13"/>
  <c r="FM23" i="13" s="1"/>
  <c r="GO11" i="13"/>
  <c r="FR33" i="13"/>
  <c r="FR42" i="13" s="1"/>
  <c r="FR83" i="13" s="1"/>
  <c r="BZ26" i="13"/>
  <c r="FM41" i="13"/>
  <c r="FM128" i="13" s="1"/>
  <c r="GO41" i="13"/>
  <c r="GO128" i="13" s="1"/>
  <c r="EL56" i="13"/>
  <c r="EL143" i="13" s="1"/>
  <c r="EM143" i="13" s="1"/>
  <c r="FN48" i="13"/>
  <c r="FU48" i="13"/>
  <c r="BZ55" i="13"/>
  <c r="BZ142" i="13" s="1"/>
  <c r="DY133" i="13"/>
  <c r="CO143" i="13"/>
  <c r="CN48" i="13"/>
  <c r="FT48" i="13"/>
  <c r="AX52" i="13"/>
  <c r="AX139" i="13" s="1"/>
  <c r="AZ139" i="13" s="1"/>
  <c r="H58" i="13"/>
  <c r="H145" i="13" s="1"/>
  <c r="DK108" i="13"/>
  <c r="EM108" i="13"/>
  <c r="FN54" i="13"/>
  <c r="HQ141" i="13"/>
  <c r="HX117" i="13"/>
  <c r="HZ117" i="13" s="1"/>
  <c r="IE113" i="13"/>
  <c r="IG113" i="13" s="1"/>
  <c r="HC141" i="13"/>
  <c r="HE141" i="13" s="1"/>
  <c r="GP26" i="13"/>
  <c r="CN114" i="13"/>
  <c r="CP114" i="13" s="1"/>
  <c r="ER114" i="13"/>
  <c r="ET114" i="13" s="1"/>
  <c r="IS140" i="13"/>
  <c r="IS158" i="13"/>
  <c r="IU158" i="13" s="1"/>
  <c r="BL115" i="13"/>
  <c r="BN115" i="13" s="1"/>
  <c r="L61" i="15"/>
  <c r="L69" i="15" s="1"/>
  <c r="X144" i="13"/>
  <c r="K41" i="13"/>
  <c r="X141" i="13"/>
  <c r="H52" i="13"/>
  <c r="H139" i="13" s="1"/>
  <c r="AC156" i="13"/>
  <c r="AD69" i="13"/>
  <c r="AD156" i="13" s="1"/>
  <c r="AQ125" i="13"/>
  <c r="AS125" i="13" s="1"/>
  <c r="AQ41" i="13"/>
  <c r="AQ128" i="13" s="1"/>
  <c r="AS145" i="13"/>
  <c r="AR63" i="13"/>
  <c r="AR150" i="13" s="1"/>
  <c r="AQ150" i="13"/>
  <c r="BF31" i="13"/>
  <c r="BE29" i="13"/>
  <c r="BF48" i="13"/>
  <c r="BF135" i="13" s="1"/>
  <c r="BE149" i="13"/>
  <c r="BF62" i="13"/>
  <c r="BF149" i="13" s="1"/>
  <c r="BE154" i="13"/>
  <c r="BF67" i="13"/>
  <c r="BM25" i="13"/>
  <c r="BL112" i="13"/>
  <c r="AX25" i="13"/>
  <c r="BL114" i="13"/>
  <c r="BM27" i="13"/>
  <c r="BM114" i="13" s="1"/>
  <c r="BM53" i="13"/>
  <c r="AX53" i="13"/>
  <c r="AX140" i="13" s="1"/>
  <c r="BS11" i="13"/>
  <c r="BS98" i="13" s="1"/>
  <c r="BS99" i="13"/>
  <c r="BU99" i="13" s="1"/>
  <c r="BT109" i="13"/>
  <c r="BU109" i="13" s="1"/>
  <c r="BT20" i="13"/>
  <c r="BT107" i="13" s="1"/>
  <c r="BU107" i="13" s="1"/>
  <c r="BT30" i="13"/>
  <c r="BS117" i="13"/>
  <c r="BS29" i="13"/>
  <c r="BS116" i="13" s="1"/>
  <c r="BS147" i="13"/>
  <c r="BT60" i="13"/>
  <c r="AX67" i="13"/>
  <c r="BS72" i="13"/>
  <c r="BS159" i="13" s="1"/>
  <c r="BT71" i="13"/>
  <c r="BS158" i="13"/>
  <c r="AW11" i="13"/>
  <c r="AW23" i="13" s="1"/>
  <c r="AL132" i="13"/>
  <c r="AK12" i="13"/>
  <c r="AJ99" i="13"/>
  <c r="AL23" i="13"/>
  <c r="AL33" i="13" s="1"/>
  <c r="AL42" i="13" s="1"/>
  <c r="H39" i="15"/>
  <c r="H126" i="13"/>
  <c r="EM131" i="13"/>
  <c r="EY118" i="13"/>
  <c r="FA118" i="13" s="1"/>
  <c r="FF117" i="13"/>
  <c r="FH117" i="13" s="1"/>
  <c r="CG117" i="13"/>
  <c r="CI117" i="13" s="1"/>
  <c r="HX114" i="13"/>
  <c r="HZ114" i="13" s="1"/>
  <c r="FH109" i="13"/>
  <c r="DI109" i="13"/>
  <c r="GA99" i="13"/>
  <c r="GC99" i="13" s="1"/>
  <c r="GB67" i="13"/>
  <c r="GB154" i="13" s="1"/>
  <c r="GA154" i="13"/>
  <c r="EZ67" i="13"/>
  <c r="EZ154" i="13" s="1"/>
  <c r="EY154" i="13"/>
  <c r="EK154" i="13"/>
  <c r="EL67" i="13"/>
  <c r="EL154" i="13" s="1"/>
  <c r="CV67" i="13"/>
  <c r="CU154" i="13"/>
  <c r="CG154" i="13"/>
  <c r="CI154" i="13" s="1"/>
  <c r="CG72" i="13"/>
  <c r="CG159" i="13" s="1"/>
  <c r="CI159" i="13" s="1"/>
  <c r="GT65" i="13"/>
  <c r="CV60" i="13"/>
  <c r="CV147" i="13" s="1"/>
  <c r="CU147" i="13"/>
  <c r="CW147" i="13" s="1"/>
  <c r="FG58" i="13"/>
  <c r="FF145" i="13"/>
  <c r="ES145" i="13"/>
  <c r="ET145" i="13" s="1"/>
  <c r="ET64" i="13"/>
  <c r="ET65" i="13" s="1"/>
  <c r="ET73" i="13" s="1"/>
  <c r="ET83" i="13" s="1"/>
  <c r="DQ58" i="13"/>
  <c r="DQ145" i="13" s="1"/>
  <c r="DP145" i="13"/>
  <c r="BE150" i="13"/>
  <c r="BF63" i="13"/>
  <c r="BF150" i="13" s="1"/>
  <c r="BM26" i="13"/>
  <c r="BL113" i="13"/>
  <c r="BL117" i="13"/>
  <c r="BM30" i="13"/>
  <c r="BL29" i="13"/>
  <c r="BL137" i="13"/>
  <c r="AX50" i="13"/>
  <c r="AX137" i="13" s="1"/>
  <c r="BM50" i="13"/>
  <c r="I68" i="13"/>
  <c r="J81" i="15" s="1"/>
  <c r="W155" i="13"/>
  <c r="EN33" i="13"/>
  <c r="EN42" i="13" s="1"/>
  <c r="GD33" i="13"/>
  <c r="GD42" i="13" s="1"/>
  <c r="CM33" i="13"/>
  <c r="CM42" i="13" s="1"/>
  <c r="EF139" i="13"/>
  <c r="CW113" i="13"/>
  <c r="HE114" i="13"/>
  <c r="FO117" i="13"/>
  <c r="CH56" i="13"/>
  <c r="Q106" i="13"/>
  <c r="X147" i="13"/>
  <c r="AS156" i="13"/>
  <c r="Q113" i="13"/>
  <c r="AV11" i="13"/>
  <c r="AV23" i="13" s="1"/>
  <c r="AV33" i="13" s="1"/>
  <c r="AV29" i="13"/>
  <c r="AV32" i="13" s="1"/>
  <c r="AS155" i="13"/>
  <c r="G16" i="13"/>
  <c r="X134" i="13"/>
  <c r="X149" i="13"/>
  <c r="AA32" i="13"/>
  <c r="BP65" i="13"/>
  <c r="BP73" i="13" s="1"/>
  <c r="AD20" i="13"/>
  <c r="AD107" i="13" s="1"/>
  <c r="AE107" i="13" s="1"/>
  <c r="AS115" i="13"/>
  <c r="Q114" i="13"/>
  <c r="AE65" i="13"/>
  <c r="AE73" i="13" s="1"/>
  <c r="AL131" i="13"/>
  <c r="AL121" i="13"/>
  <c r="AM32" i="13"/>
  <c r="FO157" i="13"/>
  <c r="FA157" i="13"/>
  <c r="ET157" i="13"/>
  <c r="CI142" i="13"/>
  <c r="IM69" i="13"/>
  <c r="IL156" i="13"/>
  <c r="HK69" i="13"/>
  <c r="HJ156" i="13"/>
  <c r="GW69" i="13"/>
  <c r="GW156" i="13" s="1"/>
  <c r="GV156" i="13"/>
  <c r="GI69" i="13"/>
  <c r="GH156" i="13"/>
  <c r="FU69" i="13"/>
  <c r="FU156" i="13" s="1"/>
  <c r="FT156" i="13"/>
  <c r="ES69" i="13"/>
  <c r="ER156" i="13"/>
  <c r="EE69" i="13"/>
  <c r="ED156" i="13"/>
  <c r="DQ69" i="13"/>
  <c r="DP156" i="13"/>
  <c r="CO69" i="13"/>
  <c r="CN156" i="13"/>
  <c r="HE155" i="13"/>
  <c r="GJ155" i="13"/>
  <c r="GC155" i="13"/>
  <c r="FV155" i="13"/>
  <c r="FH155" i="13"/>
  <c r="FA153" i="13"/>
  <c r="EM153" i="13"/>
  <c r="DK153" i="13"/>
  <c r="FV148" i="13"/>
  <c r="ET148" i="13"/>
  <c r="DD142" i="13"/>
  <c r="GJ141" i="13"/>
  <c r="FH141" i="13"/>
  <c r="FV137" i="13"/>
  <c r="ET137" i="13"/>
  <c r="GC134" i="13"/>
  <c r="HZ133" i="13"/>
  <c r="HS133" i="13"/>
  <c r="GJ133" i="13"/>
  <c r="IG132" i="13"/>
  <c r="HL132" i="13"/>
  <c r="DY132" i="13"/>
  <c r="FA130" i="13"/>
  <c r="EM130" i="13"/>
  <c r="DR130" i="13"/>
  <c r="HS127" i="13"/>
  <c r="FV127" i="13"/>
  <c r="EM127" i="13"/>
  <c r="EF126" i="13"/>
  <c r="DR126" i="13"/>
  <c r="DK126" i="13"/>
  <c r="DD126" i="13"/>
  <c r="CP126" i="13"/>
  <c r="HZ125" i="13"/>
  <c r="ET125" i="13"/>
  <c r="DY124" i="13"/>
  <c r="DK124" i="13"/>
  <c r="CW124" i="13"/>
  <c r="CI124" i="13"/>
  <c r="CP123" i="13"/>
  <c r="DD121" i="13"/>
  <c r="CI121" i="13"/>
  <c r="CB121" i="13"/>
  <c r="IG115" i="13"/>
  <c r="HS115" i="13"/>
  <c r="GC105" i="13"/>
  <c r="FH105" i="13"/>
  <c r="FA105" i="13"/>
  <c r="FH104" i="13"/>
  <c r="IG101" i="13"/>
  <c r="GQ101" i="13"/>
  <c r="GJ101" i="13"/>
  <c r="FH100" i="13"/>
  <c r="EM100" i="13"/>
  <c r="EF100" i="13"/>
  <c r="FD65" i="13"/>
  <c r="FC32" i="13"/>
  <c r="FC33" i="13" s="1"/>
  <c r="FC42" i="13" s="1"/>
  <c r="FC83" i="13" s="1"/>
  <c r="CP23" i="13"/>
  <c r="CP33" i="13" s="1"/>
  <c r="CP42" i="13" s="1"/>
  <c r="CD23" i="13"/>
  <c r="CD33" i="13" s="1"/>
  <c r="CD42" i="13" s="1"/>
  <c r="CD83" i="13" s="1"/>
  <c r="ID23" i="13"/>
  <c r="ID33" i="13" s="1"/>
  <c r="ID42" i="13" s="1"/>
  <c r="GZ23" i="13"/>
  <c r="GZ33" i="13" s="1"/>
  <c r="GZ42" i="13" s="1"/>
  <c r="GZ83" i="13" s="1"/>
  <c r="CL65" i="13"/>
  <c r="CL73" i="13" s="1"/>
  <c r="DL65" i="13"/>
  <c r="CZ65" i="13"/>
  <c r="CZ73" i="13" s="1"/>
  <c r="IC32" i="13"/>
  <c r="IC33" i="13" s="1"/>
  <c r="IC42" i="13" s="1"/>
  <c r="IC83" i="13" s="1"/>
  <c r="HO32" i="13"/>
  <c r="HO33" i="13" s="1"/>
  <c r="HO42" i="13" s="1"/>
  <c r="HO83" i="13" s="1"/>
  <c r="HG32" i="13"/>
  <c r="HG33" i="13" s="1"/>
  <c r="HG42" i="13" s="1"/>
  <c r="GY32" i="13"/>
  <c r="GK32" i="13"/>
  <c r="FY32" i="13"/>
  <c r="FS32" i="13"/>
  <c r="FK32" i="13"/>
  <c r="HF23" i="13"/>
  <c r="FZ23" i="13"/>
  <c r="FZ33" i="13" s="1"/>
  <c r="FZ42" i="13" s="1"/>
  <c r="FZ83" i="13" s="1"/>
  <c r="EX23" i="13"/>
  <c r="EX33" i="13" s="1"/>
  <c r="EX42" i="13" s="1"/>
  <c r="EX83" i="13" s="1"/>
  <c r="DR23" i="13"/>
  <c r="DR33" i="13" s="1"/>
  <c r="DR42" i="13" s="1"/>
  <c r="BY11" i="13"/>
  <c r="CA101" i="13"/>
  <c r="CB101" i="13" s="1"/>
  <c r="FV23" i="13"/>
  <c r="FV33" i="13" s="1"/>
  <c r="FV42" i="13" s="1"/>
  <c r="Q108" i="13"/>
  <c r="Q32" i="13"/>
  <c r="P111" i="13"/>
  <c r="Q111" i="13" s="1"/>
  <c r="AE125" i="13"/>
  <c r="CW165" i="13"/>
  <c r="CW83" i="13"/>
  <c r="AS111" i="13"/>
  <c r="EK65" i="13"/>
  <c r="CI111" i="13"/>
  <c r="AI33" i="13"/>
  <c r="AI42" i="13" s="1"/>
  <c r="AE99" i="13"/>
  <c r="AX117" i="13"/>
  <c r="AG33" i="13"/>
  <c r="AG42" i="13" s="1"/>
  <c r="AG83" i="13" s="1"/>
  <c r="BD33" i="13"/>
  <c r="BD42" i="13" s="1"/>
  <c r="HL116" i="13"/>
  <c r="GI59" i="13"/>
  <c r="DQ56" i="13"/>
  <c r="DQ143" i="13" s="1"/>
  <c r="DR143" i="13" s="1"/>
  <c r="IF135" i="13"/>
  <c r="IG135" i="13" s="1"/>
  <c r="IF56" i="13"/>
  <c r="IF143" i="13" s="1"/>
  <c r="DK141" i="13"/>
  <c r="HS141" i="13"/>
  <c r="II83" i="13"/>
  <c r="GC145" i="13"/>
  <c r="CM83" i="13"/>
  <c r="BN154" i="13"/>
  <c r="FH116" i="13"/>
  <c r="CP128" i="13"/>
  <c r="DP65" i="13"/>
  <c r="HE116" i="13"/>
  <c r="FO107" i="13"/>
  <c r="AS114" i="13"/>
  <c r="Z33" i="13"/>
  <c r="AE137" i="13"/>
  <c r="J130" i="13"/>
  <c r="X158" i="13"/>
  <c r="Q136" i="13"/>
  <c r="Q145" i="13"/>
  <c r="AE106" i="13"/>
  <c r="AS144" i="13"/>
  <c r="J20" i="13"/>
  <c r="AE145" i="13"/>
  <c r="X106" i="13"/>
  <c r="Q140" i="13"/>
  <c r="HZ135" i="13"/>
  <c r="CJ33" i="13"/>
  <c r="CJ42" i="13" s="1"/>
  <c r="CZ33" i="13"/>
  <c r="CZ42" i="13" s="1"/>
  <c r="GF33" i="13"/>
  <c r="GF42" i="13" s="1"/>
  <c r="CS83" i="13"/>
  <c r="DM33" i="13"/>
  <c r="DM42" i="13" s="1"/>
  <c r="DM83" i="13" s="1"/>
  <c r="EW33" i="13"/>
  <c r="EW42" i="13" s="1"/>
  <c r="EW83" i="13" s="1"/>
  <c r="FQ83" i="13"/>
  <c r="FP33" i="13"/>
  <c r="FP42" i="13" s="1"/>
  <c r="IK33" i="13"/>
  <c r="IK42" i="13" s="1"/>
  <c r="GL33" i="13"/>
  <c r="GL42" i="13" s="1"/>
  <c r="GC140" i="13"/>
  <c r="HE140" i="13"/>
  <c r="EM141" i="13"/>
  <c r="EF147" i="13"/>
  <c r="IN33" i="13"/>
  <c r="IN42" i="13" s="1"/>
  <c r="X155" i="13"/>
  <c r="DD114" i="13"/>
  <c r="FH114" i="13"/>
  <c r="FA117" i="13"/>
  <c r="CB64" i="13"/>
  <c r="BG145" i="13"/>
  <c r="X102" i="13"/>
  <c r="G29" i="13"/>
  <c r="AU11" i="13"/>
  <c r="AU29" i="13"/>
  <c r="AU32" i="13" s="1"/>
  <c r="AV48" i="13"/>
  <c r="AV59" i="13"/>
  <c r="AV64" i="13" s="1"/>
  <c r="AU72" i="13"/>
  <c r="BU153" i="13"/>
  <c r="AS134" i="13"/>
  <c r="BU130" i="13"/>
  <c r="AZ130" i="13"/>
  <c r="AS130" i="13"/>
  <c r="AE130" i="13"/>
  <c r="S23" i="13"/>
  <c r="S32" i="13"/>
  <c r="U23" i="13"/>
  <c r="V20" i="13"/>
  <c r="V23" i="13" s="1"/>
  <c r="AE138" i="13"/>
  <c r="AP23" i="13"/>
  <c r="AX22" i="13"/>
  <c r="AX109" i="13" s="1"/>
  <c r="K29" i="13"/>
  <c r="X125" i="13"/>
  <c r="X115" i="13"/>
  <c r="X109" i="13"/>
  <c r="AS100" i="13"/>
  <c r="AK60" i="13"/>
  <c r="AK147" i="13" s="1"/>
  <c r="AJ147" i="13"/>
  <c r="X154" i="13"/>
  <c r="X150" i="13"/>
  <c r="X145" i="13"/>
  <c r="X136" i="13"/>
  <c r="X132" i="13"/>
  <c r="X121" i="13"/>
  <c r="Q147" i="13"/>
  <c r="Q132" i="13"/>
  <c r="Q141" i="13"/>
  <c r="P158" i="13"/>
  <c r="Q158" i="13" s="1"/>
  <c r="BN125" i="13"/>
  <c r="AL64" i="13"/>
  <c r="AL65" i="13" s="1"/>
  <c r="AL73" i="13" s="1"/>
  <c r="AH65" i="13"/>
  <c r="AH73" i="13" s="1"/>
  <c r="AI65" i="13"/>
  <c r="AI73" i="13" s="1"/>
  <c r="BG127" i="13"/>
  <c r="BU127" i="13"/>
  <c r="L29" i="15"/>
  <c r="L32" i="15" s="1"/>
  <c r="W11" i="13"/>
  <c r="Q139" i="13"/>
  <c r="I70" i="13"/>
  <c r="IQ65" i="13"/>
  <c r="IQ73" i="13" s="1"/>
  <c r="IP75" i="13"/>
  <c r="E77" i="13"/>
  <c r="D91" i="15" s="1"/>
  <c r="E24" i="15"/>
  <c r="I21" i="15"/>
  <c r="K24" i="15"/>
  <c r="K61" i="15"/>
  <c r="Q102" i="13"/>
  <c r="Q99" i="13"/>
  <c r="CW158" i="13"/>
  <c r="HS157" i="13"/>
  <c r="HL157" i="13"/>
  <c r="GQ157" i="13"/>
  <c r="GJ157" i="13"/>
  <c r="GC157" i="13"/>
  <c r="CW157" i="13"/>
  <c r="CP157" i="13"/>
  <c r="CI157" i="13"/>
  <c r="IN155" i="13"/>
  <c r="IG155" i="13"/>
  <c r="EF155" i="13"/>
  <c r="DY155" i="13"/>
  <c r="GQ153" i="13"/>
  <c r="FO153" i="13"/>
  <c r="CI153" i="13"/>
  <c r="GJ149" i="13"/>
  <c r="HZ148" i="13"/>
  <c r="GX148" i="13"/>
  <c r="GJ148" i="13"/>
  <c r="DR148" i="13"/>
  <c r="CP148" i="13"/>
  <c r="EM147" i="13"/>
  <c r="FA142" i="13"/>
  <c r="IN141" i="13"/>
  <c r="HZ141" i="13"/>
  <c r="DR141" i="13"/>
  <c r="HZ140" i="13"/>
  <c r="HL140" i="13"/>
  <c r="FH140" i="13"/>
  <c r="GJ139" i="13"/>
  <c r="GC139" i="13"/>
  <c r="EM139" i="13"/>
  <c r="IN137" i="13"/>
  <c r="GQ137" i="13"/>
  <c r="GJ137" i="13"/>
  <c r="CW137" i="13"/>
  <c r="CP137" i="13"/>
  <c r="GQ136" i="13"/>
  <c r="EF136" i="13"/>
  <c r="GQ134" i="13"/>
  <c r="GJ134" i="13"/>
  <c r="FO134" i="13"/>
  <c r="ET134" i="13"/>
  <c r="CP134" i="13"/>
  <c r="DD133" i="13"/>
  <c r="CW133" i="13"/>
  <c r="CI133" i="13"/>
  <c r="FH132" i="13"/>
  <c r="FA132" i="13"/>
  <c r="GQ130" i="13"/>
  <c r="GC130" i="13"/>
  <c r="FO130" i="13"/>
  <c r="FH130" i="13"/>
  <c r="CP130" i="13"/>
  <c r="CI130" i="13"/>
  <c r="CB130" i="13"/>
  <c r="GX127" i="13"/>
  <c r="GQ127" i="13"/>
  <c r="CP127" i="13"/>
  <c r="FA126" i="13"/>
  <c r="EM126" i="13"/>
  <c r="FO124" i="13"/>
  <c r="EM124" i="13"/>
  <c r="IG123" i="13"/>
  <c r="HZ123" i="13"/>
  <c r="DY123" i="13"/>
  <c r="DR123" i="13"/>
  <c r="IN121" i="13"/>
  <c r="EM121" i="13"/>
  <c r="EF121" i="13"/>
  <c r="D90" i="15"/>
  <c r="IU102" i="13"/>
  <c r="I74" i="15"/>
  <c r="K72" i="15"/>
  <c r="CU72" i="13"/>
  <c r="CU159" i="13" s="1"/>
  <c r="GT73" i="13"/>
  <c r="IJ73" i="13"/>
  <c r="CP145" i="13"/>
  <c r="IN144" i="13"/>
  <c r="IG144" i="13"/>
  <c r="HE144" i="13"/>
  <c r="GC144" i="13"/>
  <c r="HL118" i="13"/>
  <c r="DY115" i="13"/>
  <c r="EM114" i="13"/>
  <c r="DK114" i="13"/>
  <c r="CW114" i="13"/>
  <c r="GJ113" i="13"/>
  <c r="ET113" i="13"/>
  <c r="GC112" i="13"/>
  <c r="EM112" i="13"/>
  <c r="DY112" i="13"/>
  <c r="IG106" i="13"/>
  <c r="HS106" i="13"/>
  <c r="HL105" i="13"/>
  <c r="HE105" i="13"/>
  <c r="GJ105" i="13"/>
  <c r="DD105" i="13"/>
  <c r="CW105" i="13"/>
  <c r="IG104" i="13"/>
  <c r="FV104" i="13"/>
  <c r="FO104" i="13"/>
  <c r="DY104" i="13"/>
  <c r="IN101" i="13"/>
  <c r="HL101" i="13"/>
  <c r="GX101" i="13"/>
  <c r="EM101" i="13"/>
  <c r="EF101" i="13"/>
  <c r="DD101" i="13"/>
  <c r="CP101" i="13"/>
  <c r="GQ100" i="13"/>
  <c r="GJ100" i="13"/>
  <c r="FO100" i="13"/>
  <c r="FA100" i="13"/>
  <c r="CI100" i="13"/>
  <c r="GJ99" i="13"/>
  <c r="FV99" i="13"/>
  <c r="BY32" i="13"/>
  <c r="HV23" i="13"/>
  <c r="HV33" i="13" s="1"/>
  <c r="HV42" i="13" s="1"/>
  <c r="HV83" i="13" s="1"/>
  <c r="D16" i="15"/>
  <c r="D35" i="15"/>
  <c r="Q124" i="13"/>
  <c r="BX20" i="13"/>
  <c r="BX23" i="13" s="1"/>
  <c r="HS23" i="13"/>
  <c r="HS33" i="13" s="1"/>
  <c r="HS42" i="13" s="1"/>
  <c r="CL23" i="13"/>
  <c r="CL33" i="13" s="1"/>
  <c r="CL42" i="13" s="1"/>
  <c r="D85" i="15"/>
  <c r="Q126" i="13"/>
  <c r="BG132" i="13"/>
  <c r="I39" i="13"/>
  <c r="I126" i="13" s="1"/>
  <c r="J126" i="13" s="1"/>
  <c r="P16" i="13"/>
  <c r="P103" i="13" s="1"/>
  <c r="G24" i="15"/>
  <c r="J13" i="15"/>
  <c r="G72" i="15"/>
  <c r="G77" i="15" s="1"/>
  <c r="Q131" i="13"/>
  <c r="X127" i="13"/>
  <c r="U56" i="13"/>
  <c r="U65" i="13" s="1"/>
  <c r="U73" i="13" s="1"/>
  <c r="W73" i="13" s="1"/>
  <c r="BY64" i="13"/>
  <c r="BY41" i="13"/>
  <c r="BT41" i="13"/>
  <c r="BT128" i="13" s="1"/>
  <c r="BU128" i="13" s="1"/>
  <c r="AW41" i="13"/>
  <c r="AP65" i="13"/>
  <c r="AP73" i="13" s="1"/>
  <c r="M64" i="13"/>
  <c r="M65" i="13" s="1"/>
  <c r="M73" i="13" s="1"/>
  <c r="F59" i="13"/>
  <c r="F72" i="15" s="1"/>
  <c r="F73" i="15"/>
  <c r="F27" i="15"/>
  <c r="I27" i="15" s="1"/>
  <c r="F25" i="15"/>
  <c r="BX64" i="13"/>
  <c r="BX56" i="13"/>
  <c r="BX41" i="13"/>
  <c r="BQ65" i="13"/>
  <c r="BQ73" i="13" s="1"/>
  <c r="BQ83" i="13" s="1"/>
  <c r="H71" i="15"/>
  <c r="E19" i="15"/>
  <c r="AO23" i="13"/>
  <c r="F16" i="13"/>
  <c r="F16" i="15" s="1"/>
  <c r="AC143" i="13"/>
  <c r="AC65" i="13"/>
  <c r="AC135" i="13"/>
  <c r="AE135" i="13" s="1"/>
  <c r="AA56" i="13"/>
  <c r="AA65" i="13" s="1"/>
  <c r="AA73" i="13" s="1"/>
  <c r="F28" i="15"/>
  <c r="I28" i="15" s="1"/>
  <c r="H138" i="13"/>
  <c r="F63" i="15"/>
  <c r="T33" i="13"/>
  <c r="BW56" i="13"/>
  <c r="BW65" i="13" s="1"/>
  <c r="BW41" i="13"/>
  <c r="D72" i="15"/>
  <c r="D77" i="15" s="1"/>
  <c r="E64" i="13"/>
  <c r="D61" i="15"/>
  <c r="D69" i="15" s="1"/>
  <c r="E20" i="13"/>
  <c r="E16" i="13"/>
  <c r="G48" i="13"/>
  <c r="IT48" i="13"/>
  <c r="CA49" i="13"/>
  <c r="CA136" i="13" s="1"/>
  <c r="CA46" i="13"/>
  <c r="CA133" i="13" s="1"/>
  <c r="CB133" i="13" s="1"/>
  <c r="CA44" i="13"/>
  <c r="CA131" i="13" s="1"/>
  <c r="CB131" i="13" s="1"/>
  <c r="CB56" i="13"/>
  <c r="I58" i="15"/>
  <c r="BX33" i="13"/>
  <c r="BT56" i="13"/>
  <c r="BT143" i="13" s="1"/>
  <c r="I38" i="13"/>
  <c r="I125" i="13" s="1"/>
  <c r="F77" i="13"/>
  <c r="F91" i="15" s="1"/>
  <c r="F38" i="15"/>
  <c r="I38" i="15" s="1"/>
  <c r="BR42" i="13"/>
  <c r="BR83" i="13" s="1"/>
  <c r="AY38" i="13"/>
  <c r="AY125" i="13" s="1"/>
  <c r="AZ125" i="13" s="1"/>
  <c r="AU41" i="13"/>
  <c r="AV41" i="13"/>
  <c r="BN144" i="13"/>
  <c r="AY44" i="13"/>
  <c r="AY131" i="13" s="1"/>
  <c r="AZ131" i="13" s="1"/>
  <c r="BN131" i="13"/>
  <c r="AU56" i="13"/>
  <c r="BM56" i="13"/>
  <c r="BM143" i="13" s="1"/>
  <c r="AV56" i="13"/>
  <c r="BJ42" i="13"/>
  <c r="BJ83" i="13" s="1"/>
  <c r="F39" i="15"/>
  <c r="I39" i="15" s="1"/>
  <c r="AY57" i="13"/>
  <c r="AY144" i="13" s="1"/>
  <c r="AZ144" i="13" s="1"/>
  <c r="BD56" i="13"/>
  <c r="BF56" i="13"/>
  <c r="BF143" i="13" s="1"/>
  <c r="I46" i="13"/>
  <c r="J59" i="15" s="1"/>
  <c r="I44" i="13"/>
  <c r="I131" i="13" s="1"/>
  <c r="J131" i="13" s="1"/>
  <c r="BF131" i="13"/>
  <c r="BG131" i="13" s="1"/>
  <c r="AY45" i="13"/>
  <c r="AY132" i="13" s="1"/>
  <c r="AZ132" i="13" s="1"/>
  <c r="BF125" i="13"/>
  <c r="BG125" i="13" s="1"/>
  <c r="BF41" i="13"/>
  <c r="BF128" i="13" s="1"/>
  <c r="BG128" i="13" s="1"/>
  <c r="AY19" i="13"/>
  <c r="AY106" i="13" s="1"/>
  <c r="AZ106" i="13" s="1"/>
  <c r="AR56" i="13"/>
  <c r="AR143" i="13" s="1"/>
  <c r="AS132" i="13"/>
  <c r="AS131" i="13"/>
  <c r="F59" i="15"/>
  <c r="I59" i="15" s="1"/>
  <c r="G77" i="13"/>
  <c r="F71" i="15"/>
  <c r="I71" i="15" s="1"/>
  <c r="AE131" i="13"/>
  <c r="AD56" i="13"/>
  <c r="I45" i="13"/>
  <c r="J58" i="15" s="1"/>
  <c r="AD41" i="13"/>
  <c r="AD128" i="13" s="1"/>
  <c r="AE128" i="13" s="1"/>
  <c r="AE127" i="13"/>
  <c r="Z42" i="13"/>
  <c r="G20" i="13"/>
  <c r="AB23" i="13"/>
  <c r="AB33" i="13" s="1"/>
  <c r="AB42" i="13" s="1"/>
  <c r="T65" i="13"/>
  <c r="T73" i="13" s="1"/>
  <c r="G61" i="15"/>
  <c r="G69" i="15" s="1"/>
  <c r="I62" i="15"/>
  <c r="I49" i="13"/>
  <c r="V56" i="13"/>
  <c r="E62" i="15"/>
  <c r="F64" i="15"/>
  <c r="F48" i="13"/>
  <c r="F61" i="15" s="1"/>
  <c r="F66" i="15"/>
  <c r="I66" i="15" s="1"/>
  <c r="X138" i="13"/>
  <c r="W65" i="13"/>
  <c r="W152" i="13" s="1"/>
  <c r="K69" i="15"/>
  <c r="J56" i="13"/>
  <c r="F57" i="15"/>
  <c r="I57" i="15" s="1"/>
  <c r="X133" i="13"/>
  <c r="X131" i="13"/>
  <c r="W98" i="13"/>
  <c r="X98" i="13" s="1"/>
  <c r="P157" i="13"/>
  <c r="Q157" i="13" s="1"/>
  <c r="P59" i="13"/>
  <c r="P146" i="13" s="1"/>
  <c r="L65" i="13"/>
  <c r="Q150" i="13"/>
  <c r="Q148" i="13"/>
  <c r="J48" i="13"/>
  <c r="E48" i="13"/>
  <c r="E56" i="13" s="1"/>
  <c r="F65" i="15"/>
  <c r="I65" i="15" s="1"/>
  <c r="E58" i="15"/>
  <c r="P41" i="13"/>
  <c r="P128" i="13" s="1"/>
  <c r="Q128" i="13" s="1"/>
  <c r="J36" i="15"/>
  <c r="Q122" i="13"/>
  <c r="P20" i="13"/>
  <c r="P107" i="13" s="1"/>
  <c r="Q107" i="13" s="1"/>
  <c r="N23" i="13"/>
  <c r="I19" i="13"/>
  <c r="I19" i="15"/>
  <c r="I17" i="15"/>
  <c r="G16" i="15"/>
  <c r="P11" i="13"/>
  <c r="P98" i="13" s="1"/>
  <c r="Q98" i="13" s="1"/>
  <c r="G11" i="15"/>
  <c r="I13" i="15"/>
  <c r="F11" i="13"/>
  <c r="F11" i="15" s="1"/>
  <c r="G11" i="13"/>
  <c r="GI32" i="13"/>
  <c r="GI119" i="13" s="1"/>
  <c r="GI111" i="13"/>
  <c r="GJ111" i="13" s="1"/>
  <c r="IU33" i="13"/>
  <c r="IU42" i="13" s="1"/>
  <c r="AH33" i="13"/>
  <c r="AH42" i="13" s="1"/>
  <c r="AR147" i="13"/>
  <c r="AS147" i="13" s="1"/>
  <c r="AR59" i="13"/>
  <c r="BM141" i="13"/>
  <c r="BN141" i="13" s="1"/>
  <c r="AY54" i="13"/>
  <c r="AY141" i="13" s="1"/>
  <c r="AZ141" i="13" s="1"/>
  <c r="IL107" i="13"/>
  <c r="IL23" i="13"/>
  <c r="CH29" i="13"/>
  <c r="CH116" i="13" s="1"/>
  <c r="CH118" i="13"/>
  <c r="CI118" i="13" s="1"/>
  <c r="DW135" i="13"/>
  <c r="DY135" i="13" s="1"/>
  <c r="DW56" i="13"/>
  <c r="HC56" i="13"/>
  <c r="HC135" i="13"/>
  <c r="IT41" i="13"/>
  <c r="IT128" i="13" s="1"/>
  <c r="IU128" i="13" s="1"/>
  <c r="DC56" i="13"/>
  <c r="DC135" i="13"/>
  <c r="DD135" i="13" s="1"/>
  <c r="FF103" i="13"/>
  <c r="FH103" i="13" s="1"/>
  <c r="FF23" i="13"/>
  <c r="HJ103" i="13"/>
  <c r="HJ23" i="13"/>
  <c r="DE83" i="13"/>
  <c r="DE165" i="13"/>
  <c r="BZ109" i="13"/>
  <c r="AX154" i="13"/>
  <c r="IS56" i="13"/>
  <c r="IS135" i="13"/>
  <c r="FN141" i="13"/>
  <c r="FO141" i="13" s="1"/>
  <c r="DB146" i="13"/>
  <c r="DB64" i="13"/>
  <c r="DB151" i="13" s="1"/>
  <c r="DQ147" i="13"/>
  <c r="DR147" i="13" s="1"/>
  <c r="DQ59" i="13"/>
  <c r="HY147" i="13"/>
  <c r="HZ147" i="13" s="1"/>
  <c r="HY59" i="13"/>
  <c r="IL146" i="13"/>
  <c r="IL64" i="13"/>
  <c r="BS103" i="13"/>
  <c r="BS23" i="13"/>
  <c r="GV73" i="13"/>
  <c r="GV160" i="13" s="1"/>
  <c r="GV152" i="13"/>
  <c r="AX16" i="13"/>
  <c r="AX104" i="13"/>
  <c r="AY124" i="13"/>
  <c r="AZ124" i="13" s="1"/>
  <c r="AQ110" i="13"/>
  <c r="IS111" i="13"/>
  <c r="IE56" i="13"/>
  <c r="EY56" i="13"/>
  <c r="ES20" i="13"/>
  <c r="ES107" i="13" s="1"/>
  <c r="ET107" i="13" s="1"/>
  <c r="ED64" i="13"/>
  <c r="HX143" i="13"/>
  <c r="HZ143" i="13" s="1"/>
  <c r="ER143" i="13"/>
  <c r="ET143" i="13" s="1"/>
  <c r="CH151" i="13"/>
  <c r="CI151" i="13" s="1"/>
  <c r="I80" i="15"/>
  <c r="H115" i="13"/>
  <c r="H28" i="15"/>
  <c r="BF105" i="13"/>
  <c r="BG105" i="13" s="1"/>
  <c r="AY18" i="13"/>
  <c r="AY105" i="13" s="1"/>
  <c r="AZ105" i="13" s="1"/>
  <c r="BT113" i="13"/>
  <c r="BU113" i="13" s="1"/>
  <c r="IT11" i="13"/>
  <c r="IT122" i="13"/>
  <c r="IU122" i="13" s="1"/>
  <c r="BE64" i="13"/>
  <c r="BE146" i="13"/>
  <c r="AK122" i="13"/>
  <c r="AL122" i="13" s="1"/>
  <c r="AK41" i="13"/>
  <c r="AK128" i="13" s="1"/>
  <c r="AL128" i="13" s="1"/>
  <c r="AK140" i="13"/>
  <c r="AL140" i="13" s="1"/>
  <c r="DP98" i="13"/>
  <c r="FT23" i="13"/>
  <c r="FT98" i="13"/>
  <c r="DQ98" i="13"/>
  <c r="FU98" i="13"/>
  <c r="EY103" i="13"/>
  <c r="EY23" i="13"/>
  <c r="DP116" i="13"/>
  <c r="DP32" i="13"/>
  <c r="DP119" i="13" s="1"/>
  <c r="GI103" i="13"/>
  <c r="IO165" i="13"/>
  <c r="IO83" i="13"/>
  <c r="FV128" i="13"/>
  <c r="GH56" i="13"/>
  <c r="GH135" i="13"/>
  <c r="IM135" i="13"/>
  <c r="IN135" i="13" s="1"/>
  <c r="IM56" i="13"/>
  <c r="DD83" i="13"/>
  <c r="DD165" i="13"/>
  <c r="CX83" i="13"/>
  <c r="CX165" i="13"/>
  <c r="BZ113" i="13"/>
  <c r="BZ24" i="13"/>
  <c r="CH156" i="13"/>
  <c r="CI156" i="13" s="1"/>
  <c r="HK99" i="13"/>
  <c r="HL99" i="13" s="1"/>
  <c r="HK11" i="13"/>
  <c r="GQ83" i="13"/>
  <c r="GQ165" i="13"/>
  <c r="BG109" i="13"/>
  <c r="GJ119" i="13"/>
  <c r="BS135" i="13"/>
  <c r="BU135" i="13" s="1"/>
  <c r="BS56" i="13"/>
  <c r="BF102" i="13"/>
  <c r="BG102" i="13" s="1"/>
  <c r="AY15" i="13"/>
  <c r="BM104" i="13"/>
  <c r="BN104" i="13" s="1"/>
  <c r="BN135" i="13"/>
  <c r="IT29" i="13"/>
  <c r="IT117" i="13"/>
  <c r="IU117" i="13" s="1"/>
  <c r="X116" i="13"/>
  <c r="AY47" i="13"/>
  <c r="AY134" i="13" s="1"/>
  <c r="BF134" i="13"/>
  <c r="BG134" i="13" s="1"/>
  <c r="AD158" i="13"/>
  <c r="AE158" i="13" s="1"/>
  <c r="AD72" i="13"/>
  <c r="CU103" i="13"/>
  <c r="GP107" i="13"/>
  <c r="GQ107" i="13" s="1"/>
  <c r="CU32" i="13"/>
  <c r="CU119" i="13" s="1"/>
  <c r="CU111" i="13"/>
  <c r="CW111" i="13" s="1"/>
  <c r="GA32" i="13"/>
  <c r="IE32" i="13"/>
  <c r="IE119" i="13" s="1"/>
  <c r="DB32" i="13"/>
  <c r="DB119" i="13" s="1"/>
  <c r="DB111" i="13"/>
  <c r="FF32" i="13"/>
  <c r="FF119" i="13" s="1"/>
  <c r="FF111" i="13"/>
  <c r="HJ32" i="13"/>
  <c r="HJ119" i="13" s="1"/>
  <c r="HJ111" i="13"/>
  <c r="BZ136" i="13"/>
  <c r="DX111" i="13"/>
  <c r="DY111" i="13" s="1"/>
  <c r="EF128" i="13"/>
  <c r="GO116" i="13"/>
  <c r="DW64" i="13"/>
  <c r="DW151" i="13" s="1"/>
  <c r="DW146" i="13"/>
  <c r="CI98" i="13"/>
  <c r="DI98" i="13"/>
  <c r="DI23" i="13"/>
  <c r="HQ98" i="13"/>
  <c r="HS98" i="13" s="1"/>
  <c r="ED103" i="13"/>
  <c r="EF103" i="13" s="1"/>
  <c r="ED23" i="13"/>
  <c r="GH103" i="13"/>
  <c r="GH23" i="13"/>
  <c r="HZ98" i="13"/>
  <c r="IF111" i="13"/>
  <c r="IG111" i="13" s="1"/>
  <c r="IF32" i="13"/>
  <c r="IF119" i="13" s="1"/>
  <c r="EE135" i="13"/>
  <c r="EE56" i="13"/>
  <c r="EZ135" i="13"/>
  <c r="FA135" i="13" s="1"/>
  <c r="EZ56" i="13"/>
  <c r="GP147" i="13"/>
  <c r="GQ147" i="13" s="1"/>
  <c r="GP59" i="13"/>
  <c r="FH159" i="13"/>
  <c r="AQ116" i="13"/>
  <c r="AQ32" i="13"/>
  <c r="AQ119" i="13" s="1"/>
  <c r="CH108" i="13"/>
  <c r="CI108" i="13" s="1"/>
  <c r="I21" i="13"/>
  <c r="DX108" i="13"/>
  <c r="DY108" i="13" s="1"/>
  <c r="DX20" i="13"/>
  <c r="DX107" i="13" s="1"/>
  <c r="IF108" i="13"/>
  <c r="IG108" i="13" s="1"/>
  <c r="IF20" i="13"/>
  <c r="FN99" i="13"/>
  <c r="FO99" i="13" s="1"/>
  <c r="FN11" i="13"/>
  <c r="CV117" i="13"/>
  <c r="CW117" i="13" s="1"/>
  <c r="CV29" i="13"/>
  <c r="CV116" i="13" s="1"/>
  <c r="CW116" i="13" s="1"/>
  <c r="AJ111" i="13"/>
  <c r="BF158" i="13"/>
  <c r="BF72" i="13"/>
  <c r="Q64" i="13"/>
  <c r="J59" i="13"/>
  <c r="U32" i="13"/>
  <c r="G24" i="13"/>
  <c r="W24" i="13"/>
  <c r="W111" i="13" s="1"/>
  <c r="O143" i="13"/>
  <c r="O65" i="13"/>
  <c r="BF133" i="13"/>
  <c r="BG133" i="13" s="1"/>
  <c r="AY46" i="13"/>
  <c r="O103" i="13"/>
  <c r="Q103" i="13" s="1"/>
  <c r="O23" i="13"/>
  <c r="L12" i="15"/>
  <c r="L11" i="15" s="1"/>
  <c r="K11" i="13"/>
  <c r="N56" i="13"/>
  <c r="P48" i="13"/>
  <c r="AU64" i="13"/>
  <c r="AX127" i="13"/>
  <c r="AX41" i="13"/>
  <c r="AX128" i="13" s="1"/>
  <c r="W124" i="13"/>
  <c r="X124" i="13" s="1"/>
  <c r="I37" i="13"/>
  <c r="I41" i="13" s="1"/>
  <c r="P138" i="13"/>
  <c r="Q138" i="13" s="1"/>
  <c r="BT144" i="13"/>
  <c r="BU144" i="13" s="1"/>
  <c r="I57" i="13"/>
  <c r="AJ72" i="13"/>
  <c r="AJ159" i="13" s="1"/>
  <c r="AK69" i="13"/>
  <c r="AJ156" i="13"/>
  <c r="H69" i="13"/>
  <c r="AK62" i="13"/>
  <c r="AJ149" i="13"/>
  <c r="AJ145" i="13"/>
  <c r="AK58" i="13"/>
  <c r="AJ142" i="13"/>
  <c r="AK55" i="13"/>
  <c r="AK142" i="13" s="1"/>
  <c r="AK50" i="13"/>
  <c r="H50" i="13"/>
  <c r="AM65" i="13"/>
  <c r="AM73" i="13" s="1"/>
  <c r="H31" i="13"/>
  <c r="AK31" i="13"/>
  <c r="AJ29" i="13"/>
  <c r="AJ32" i="13" s="1"/>
  <c r="AY39" i="13"/>
  <c r="AY126" i="13" s="1"/>
  <c r="AZ126" i="13" s="1"/>
  <c r="BF126" i="13"/>
  <c r="BG126" i="13" s="1"/>
  <c r="BM127" i="13"/>
  <c r="BN127" i="13" s="1"/>
  <c r="AY40" i="13"/>
  <c r="AY127" i="13" s="1"/>
  <c r="BM41" i="13"/>
  <c r="BM128" i="13" s="1"/>
  <c r="P117" i="13"/>
  <c r="Q117" i="13" s="1"/>
  <c r="P29" i="13"/>
  <c r="AD102" i="13"/>
  <c r="AE102" i="13" s="1"/>
  <c r="AD11" i="13"/>
  <c r="IS104" i="13"/>
  <c r="IT17" i="13"/>
  <c r="IS16" i="13"/>
  <c r="E15" i="15"/>
  <c r="F15" i="15"/>
  <c r="I15" i="15" s="1"/>
  <c r="E12" i="15"/>
  <c r="F12" i="15"/>
  <c r="I12" i="15" s="1"/>
  <c r="E18" i="15"/>
  <c r="E16" i="15" s="1"/>
  <c r="F18" i="15"/>
  <c r="I18" i="15" s="1"/>
  <c r="E30" i="15"/>
  <c r="E29" i="15" s="1"/>
  <c r="F30" i="15"/>
  <c r="I30" i="15" s="1"/>
  <c r="E35" i="15"/>
  <c r="F35" i="15"/>
  <c r="E37" i="15"/>
  <c r="F37" i="15"/>
  <c r="E67" i="15"/>
  <c r="F67" i="15"/>
  <c r="I67" i="15" s="1"/>
  <c r="F75" i="15"/>
  <c r="I75" i="15" s="1"/>
  <c r="E75" i="15"/>
  <c r="E72" i="15" s="1"/>
  <c r="E77" i="15" s="1"/>
  <c r="E81" i="15"/>
  <c r="F81" i="15"/>
  <c r="H100" i="13"/>
  <c r="J100" i="13" s="1"/>
  <c r="H13" i="15"/>
  <c r="K37" i="15"/>
  <c r="K81" i="15"/>
  <c r="K85" i="15" s="1"/>
  <c r="BG113" i="13"/>
  <c r="FH128" i="13"/>
  <c r="DR128" i="13"/>
  <c r="HL107" i="13"/>
  <c r="AE111" i="13"/>
  <c r="I47" i="13"/>
  <c r="I134" i="13" s="1"/>
  <c r="BU154" i="13"/>
  <c r="X122" i="13"/>
  <c r="E20" i="15"/>
  <c r="DY103" i="13"/>
  <c r="GC103" i="13"/>
  <c r="IG103" i="13"/>
  <c r="GJ116" i="13"/>
  <c r="HL103" i="13"/>
  <c r="BY56" i="13"/>
  <c r="GL83" i="13"/>
  <c r="IG147" i="13"/>
  <c r="AE104" i="13"/>
  <c r="V142" i="13"/>
  <c r="X142" i="13" s="1"/>
  <c r="H55" i="13"/>
  <c r="BC65" i="13"/>
  <c r="AE136" i="13"/>
  <c r="AC139" i="13"/>
  <c r="AC141" i="13"/>
  <c r="AB64" i="13"/>
  <c r="AB65" i="13" s="1"/>
  <c r="AB73" i="13" s="1"/>
  <c r="G59" i="13"/>
  <c r="AQ122" i="13"/>
  <c r="AR35" i="13"/>
  <c r="AQ137" i="13"/>
  <c r="AR50" i="13"/>
  <c r="AR137" i="13" s="1"/>
  <c r="AQ139" i="13"/>
  <c r="AR52" i="13"/>
  <c r="AR139" i="13" s="1"/>
  <c r="BF25" i="13"/>
  <c r="BE112" i="13"/>
  <c r="BG122" i="13"/>
  <c r="BM55" i="13"/>
  <c r="BL142" i="13"/>
  <c r="BK64" i="13"/>
  <c r="AW64" i="13" s="1"/>
  <c r="AW59" i="13"/>
  <c r="BL150" i="13"/>
  <c r="BM63" i="13"/>
  <c r="AX63" i="13"/>
  <c r="AX150" i="13" s="1"/>
  <c r="BL158" i="13"/>
  <c r="BM71" i="13"/>
  <c r="AX71" i="13"/>
  <c r="AX158" i="13" s="1"/>
  <c r="BT25" i="13"/>
  <c r="BS112" i="13"/>
  <c r="BS114" i="13"/>
  <c r="BT27" i="13"/>
  <c r="BT51" i="13"/>
  <c r="I51" i="13" s="1"/>
  <c r="AX51" i="13"/>
  <c r="BT55" i="13"/>
  <c r="BT142" i="13" s="1"/>
  <c r="BS142" i="13"/>
  <c r="BT58" i="13"/>
  <c r="BS145" i="13"/>
  <c r="BT61" i="13"/>
  <c r="BS59" i="13"/>
  <c r="BU32" i="13"/>
  <c r="BU33" i="13" s="1"/>
  <c r="BU42" i="13" s="1"/>
  <c r="J24" i="13"/>
  <c r="IG133" i="13"/>
  <c r="CB100" i="13"/>
  <c r="IS23" i="13"/>
  <c r="GX115" i="13"/>
  <c r="HM33" i="13"/>
  <c r="HM42" i="13" s="1"/>
  <c r="EA33" i="13"/>
  <c r="EA42" i="13" s="1"/>
  <c r="EA83" i="13" s="1"/>
  <c r="DY33" i="13"/>
  <c r="DY42" i="13" s="1"/>
  <c r="X153" i="13"/>
  <c r="DD102" i="13"/>
  <c r="EM113" i="13"/>
  <c r="HS117" i="13"/>
  <c r="CP118" i="13"/>
  <c r="DY128" i="13"/>
  <c r="Q144" i="13"/>
  <c r="BU137" i="13"/>
  <c r="L72" i="15"/>
  <c r="L77" i="15" s="1"/>
  <c r="L78" i="15" s="1"/>
  <c r="L86" i="15" s="1"/>
  <c r="BU132" i="13"/>
  <c r="BU125" i="13"/>
  <c r="BG106" i="13"/>
  <c r="AS133" i="13"/>
  <c r="N32" i="13"/>
  <c r="D24" i="15"/>
  <c r="D32" i="15" s="1"/>
  <c r="G85" i="15"/>
  <c r="K20" i="13"/>
  <c r="K48" i="13"/>
  <c r="X130" i="13"/>
  <c r="BN106" i="13"/>
  <c r="X117" i="13"/>
  <c r="X148" i="13"/>
  <c r="AR53" i="13"/>
  <c r="AR140" i="13" s="1"/>
  <c r="AQ140" i="13"/>
  <c r="BL109" i="13"/>
  <c r="BN109" i="13" s="1"/>
  <c r="BL20" i="13"/>
  <c r="BS104" i="13"/>
  <c r="BT17" i="13"/>
  <c r="BT28" i="13"/>
  <c r="BS115" i="13"/>
  <c r="BT62" i="13"/>
  <c r="AX62" i="13"/>
  <c r="H76" i="13"/>
  <c r="AT33" i="13"/>
  <c r="AT42" i="13" s="1"/>
  <c r="I153" i="13"/>
  <c r="J153" i="13" s="1"/>
  <c r="AL144" i="13"/>
  <c r="AY49" i="13"/>
  <c r="BM136" i="13"/>
  <c r="BN136" i="13" s="1"/>
  <c r="IS105" i="13"/>
  <c r="IT18" i="13"/>
  <c r="IS109" i="13"/>
  <c r="IT22" i="13"/>
  <c r="IS114" i="13"/>
  <c r="H27" i="13"/>
  <c r="G20" i="15"/>
  <c r="K20" i="15"/>
  <c r="H157" i="13"/>
  <c r="H83" i="15"/>
  <c r="GX158" i="13"/>
  <c r="ET158" i="13"/>
  <c r="HD69" i="13"/>
  <c r="HD156" i="13" s="1"/>
  <c r="HC156" i="13"/>
  <c r="GP69" i="13"/>
  <c r="GO156" i="13"/>
  <c r="GB69" i="13"/>
  <c r="GA72" i="13"/>
  <c r="GA159" i="13" s="1"/>
  <c r="GA156" i="13"/>
  <c r="FN69" i="13"/>
  <c r="FM156" i="13"/>
  <c r="EZ69" i="13"/>
  <c r="EY72" i="13"/>
  <c r="EY159" i="13" s="1"/>
  <c r="EL69" i="13"/>
  <c r="EK156" i="13"/>
  <c r="DX69" i="13"/>
  <c r="DX156" i="13" s="1"/>
  <c r="DW156" i="13"/>
  <c r="DJ69" i="13"/>
  <c r="DI156" i="13"/>
  <c r="CW156" i="13"/>
  <c r="IF67" i="13"/>
  <c r="IE72" i="13"/>
  <c r="IE159" i="13" s="1"/>
  <c r="HD67" i="13"/>
  <c r="HC72" i="13"/>
  <c r="HC159" i="13" s="1"/>
  <c r="HC154" i="13"/>
  <c r="IG150" i="13"/>
  <c r="HR63" i="13"/>
  <c r="HQ150" i="13"/>
  <c r="HD63" i="13"/>
  <c r="HC150" i="13"/>
  <c r="FN63" i="13"/>
  <c r="FN150" i="13" s="1"/>
  <c r="FM150" i="13"/>
  <c r="EZ63" i="13"/>
  <c r="EZ150" i="13" s="1"/>
  <c r="EY150" i="13"/>
  <c r="EL63" i="13"/>
  <c r="EL150" i="13" s="1"/>
  <c r="EK150" i="13"/>
  <c r="DJ63" i="13"/>
  <c r="DJ150" i="13" s="1"/>
  <c r="DI150" i="13"/>
  <c r="CV63" i="13"/>
  <c r="CU150" i="13"/>
  <c r="HK62" i="13"/>
  <c r="HJ149" i="13"/>
  <c r="GB62" i="13"/>
  <c r="GB149" i="13" s="1"/>
  <c r="GA149" i="13"/>
  <c r="FN62" i="13"/>
  <c r="FM149" i="13"/>
  <c r="EZ62" i="13"/>
  <c r="EY149" i="13"/>
  <c r="EL62" i="13"/>
  <c r="EK149" i="13"/>
  <c r="DJ62" i="13"/>
  <c r="DI149" i="13"/>
  <c r="IF61" i="13"/>
  <c r="IE148" i="13"/>
  <c r="GB61" i="13"/>
  <c r="GA148" i="13"/>
  <c r="DX61" i="13"/>
  <c r="DW148" i="13"/>
  <c r="DJ60" i="13"/>
  <c r="DI147" i="13"/>
  <c r="DC58" i="13"/>
  <c r="DB145" i="13"/>
  <c r="BZ57" i="13"/>
  <c r="FF144" i="13"/>
  <c r="FH144" i="13" s="1"/>
  <c r="DD118" i="13"/>
  <c r="FH118" i="13"/>
  <c r="AD103" i="13"/>
  <c r="AE103" i="13" s="1"/>
  <c r="L16" i="15"/>
  <c r="AS112" i="13"/>
  <c r="BG114" i="13"/>
  <c r="AE118" i="13"/>
  <c r="BN133" i="13"/>
  <c r="AS127" i="13"/>
  <c r="AE132" i="13"/>
  <c r="BG144" i="13"/>
  <c r="BU131" i="13"/>
  <c r="BN132" i="13"/>
  <c r="D41" i="15"/>
  <c r="K16" i="13"/>
  <c r="K24" i="13"/>
  <c r="AU16" i="13"/>
  <c r="AE153" i="13"/>
  <c r="BU133" i="13"/>
  <c r="BU106" i="13"/>
  <c r="AZ11" i="13"/>
  <c r="AZ23" i="13" s="1"/>
  <c r="AN23" i="13"/>
  <c r="AN33" i="13" s="1"/>
  <c r="AN42" i="13" s="1"/>
  <c r="AN83" i="13" s="1"/>
  <c r="BP23" i="13"/>
  <c r="BP33" i="13" s="1"/>
  <c r="BP42" i="13" s="1"/>
  <c r="BP83" i="13" s="1"/>
  <c r="Q156" i="13"/>
  <c r="Q109" i="13"/>
  <c r="IP65" i="13"/>
  <c r="IP73" i="13" s="1"/>
  <c r="IV65" i="13"/>
  <c r="IU157" i="13"/>
  <c r="G29" i="15"/>
  <c r="K29" i="15"/>
  <c r="Q100" i="13"/>
  <c r="HZ157" i="13"/>
  <c r="FH157" i="13"/>
  <c r="DD157" i="13"/>
  <c r="GQ155" i="13"/>
  <c r="EM155" i="13"/>
  <c r="CI155" i="13"/>
  <c r="GX149" i="13"/>
  <c r="IN125" i="13"/>
  <c r="CV35" i="13"/>
  <c r="CU41" i="13"/>
  <c r="CU128" i="13" s="1"/>
  <c r="GX153" i="13"/>
  <c r="ET153" i="13"/>
  <c r="CP153" i="13"/>
  <c r="EF149" i="13"/>
  <c r="HL148" i="13"/>
  <c r="HZ145" i="13"/>
  <c r="DD144" i="13"/>
  <c r="GX141" i="13"/>
  <c r="EF141" i="13"/>
  <c r="FV140" i="13"/>
  <c r="ET140" i="13"/>
  <c r="CI140" i="13"/>
  <c r="HS138" i="13"/>
  <c r="FH137" i="13"/>
  <c r="ET136" i="13"/>
  <c r="EF134" i="13"/>
  <c r="DK133" i="13"/>
  <c r="IN132" i="13"/>
  <c r="FO132" i="13"/>
  <c r="EM132" i="13"/>
  <c r="CI131" i="13"/>
  <c r="GX130" i="13"/>
  <c r="ET130" i="13"/>
  <c r="DD130" i="13"/>
  <c r="HL127" i="13"/>
  <c r="GC127" i="13"/>
  <c r="DR127" i="13"/>
  <c r="IG126" i="13"/>
  <c r="GC126" i="13"/>
  <c r="DY126" i="13"/>
  <c r="FA125" i="13"/>
  <c r="HZ124" i="13"/>
  <c r="FV124" i="13"/>
  <c r="DR124" i="13"/>
  <c r="IN123" i="13"/>
  <c r="GJ123" i="13"/>
  <c r="EF123" i="13"/>
  <c r="CB123" i="13"/>
  <c r="GX121" i="13"/>
  <c r="ET121" i="13"/>
  <c r="CP121" i="13"/>
  <c r="CP117" i="13"/>
  <c r="CI114" i="13"/>
  <c r="EF113" i="13"/>
  <c r="DX67" i="13"/>
  <c r="DW72" i="13"/>
  <c r="DW159" i="13" s="1"/>
  <c r="FX65" i="13"/>
  <c r="FX73" i="13" s="1"/>
  <c r="GC65" i="13"/>
  <c r="GC73" i="13" s="1"/>
  <c r="GC83" i="13" s="1"/>
  <c r="FJ65" i="13"/>
  <c r="FJ73" i="13" s="1"/>
  <c r="IN106" i="13"/>
  <c r="HZ104" i="13"/>
  <c r="GJ104" i="13"/>
  <c r="DR104" i="13"/>
  <c r="CW102" i="13"/>
  <c r="HE101" i="13"/>
  <c r="FA101" i="13"/>
  <c r="CW101" i="13"/>
  <c r="GX100" i="13"/>
  <c r="ET100" i="13"/>
  <c r="CP100" i="13"/>
  <c r="BW72" i="13"/>
  <c r="FP65" i="13"/>
  <c r="FP73" i="13" s="1"/>
  <c r="EH65" i="13"/>
  <c r="EH73" i="13" s="1"/>
  <c r="CR65" i="13"/>
  <c r="CR73" i="13" s="1"/>
  <c r="CR83" i="13" s="1"/>
  <c r="HD35" i="13"/>
  <c r="HC41" i="13"/>
  <c r="HC128" i="13" s="1"/>
  <c r="CB20" i="13"/>
  <c r="CB23" i="13" s="1"/>
  <c r="CB33" i="13" s="1"/>
  <c r="CB42" i="13" s="1"/>
  <c r="HW23" i="13"/>
  <c r="EP23" i="13"/>
  <c r="DV23" i="13"/>
  <c r="DV33" i="13" s="1"/>
  <c r="DV42" i="13" s="1"/>
  <c r="DF23" i="13"/>
  <c r="DF33" i="13" s="1"/>
  <c r="DF42" i="13" s="1"/>
  <c r="DF83" i="13" s="1"/>
  <c r="HD48" i="13"/>
  <c r="GB48" i="13"/>
  <c r="HW33" i="13"/>
  <c r="HW42" i="13" s="1"/>
  <c r="HW83" i="13" s="1"/>
  <c r="DO32" i="13"/>
  <c r="D11" i="15"/>
  <c r="DU32" i="13"/>
  <c r="CI32" i="13"/>
  <c r="CI33" i="13" s="1"/>
  <c r="CI42" i="13" s="1"/>
  <c r="CC20" i="13"/>
  <c r="HU23" i="13"/>
  <c r="HU33" i="13" s="1"/>
  <c r="HU42" i="13" s="1"/>
  <c r="HU83" i="13" s="1"/>
  <c r="GT23" i="13"/>
  <c r="GT33" i="13" s="1"/>
  <c r="GT42" i="13" s="1"/>
  <c r="D20" i="15"/>
  <c r="E24" i="13"/>
  <c r="E32" i="13" s="1"/>
  <c r="L32" i="13"/>
  <c r="L23" i="13"/>
  <c r="GR165" i="13"/>
  <c r="GR83" i="13"/>
  <c r="AH83" i="13"/>
  <c r="AS73" i="13"/>
  <c r="X135" i="13"/>
  <c r="GG83" i="13"/>
  <c r="FV102" i="13"/>
  <c r="DK117" i="13"/>
  <c r="AZ134" i="13"/>
  <c r="X128" i="13"/>
  <c r="DD103" i="13"/>
  <c r="EJ83" i="13"/>
  <c r="CP83" i="13"/>
  <c r="CP165" i="13"/>
  <c r="AD142" i="13"/>
  <c r="AE142" i="13" s="1"/>
  <c r="BG158" i="13"/>
  <c r="K41" i="15"/>
  <c r="IN65" i="13"/>
  <c r="IH73" i="13"/>
  <c r="FD73" i="13"/>
  <c r="DZ73" i="13"/>
  <c r="DL73" i="13"/>
  <c r="HH23" i="13"/>
  <c r="HB23" i="13"/>
  <c r="HZ23" i="13"/>
  <c r="HT23" i="13"/>
  <c r="FJ23" i="13"/>
  <c r="FJ33" i="13" s="1"/>
  <c r="FJ42" i="13" s="1"/>
  <c r="DZ23" i="13"/>
  <c r="Y165" i="13" l="1"/>
  <c r="W160" i="13"/>
  <c r="Q33" i="13"/>
  <c r="Q42" i="13" s="1"/>
  <c r="X33" i="13"/>
  <c r="X42" i="13" s="1"/>
  <c r="X83" i="13" s="1"/>
  <c r="P159" i="13"/>
  <c r="Q159" i="13" s="1"/>
  <c r="IP83" i="13"/>
  <c r="BI83" i="13"/>
  <c r="AU65" i="13"/>
  <c r="BB83" i="13"/>
  <c r="BY65" i="13"/>
  <c r="BY73" i="13" s="1"/>
  <c r="IQ83" i="13"/>
  <c r="BY42" i="13"/>
  <c r="BY83" i="13" s="1"/>
  <c r="IU83" i="13"/>
  <c r="BU83" i="13"/>
  <c r="BG135" i="13"/>
  <c r="X165" i="13"/>
  <c r="EP33" i="13"/>
  <c r="EP42" i="13" s="1"/>
  <c r="EP83" i="13" s="1"/>
  <c r="K32" i="15"/>
  <c r="H147" i="13"/>
  <c r="EM165" i="13"/>
  <c r="Q146" i="13"/>
  <c r="BZ29" i="13"/>
  <c r="BZ116" i="13" s="1"/>
  <c r="IJ83" i="13"/>
  <c r="GD165" i="13"/>
  <c r="EC83" i="13"/>
  <c r="DR149" i="13"/>
  <c r="BN145" i="13"/>
  <c r="IG149" i="13"/>
  <c r="GW135" i="13"/>
  <c r="GX135" i="13" s="1"/>
  <c r="FD83" i="13"/>
  <c r="E11" i="15"/>
  <c r="E23" i="15" s="1"/>
  <c r="EY32" i="13"/>
  <c r="EY119" i="13" s="1"/>
  <c r="F56" i="13"/>
  <c r="F69" i="15" s="1"/>
  <c r="I69" i="15" s="1"/>
  <c r="W56" i="13"/>
  <c r="W143" i="13" s="1"/>
  <c r="AE156" i="13"/>
  <c r="BW33" i="13"/>
  <c r="BW42" i="13" s="1"/>
  <c r="FA83" i="13"/>
  <c r="GJ150" i="13"/>
  <c r="FA147" i="13"/>
  <c r="GQ150" i="13"/>
  <c r="DD113" i="13"/>
  <c r="EF115" i="13"/>
  <c r="GX118" i="13"/>
  <c r="FA139" i="13"/>
  <c r="J39" i="15"/>
  <c r="GT83" i="13"/>
  <c r="K64" i="13"/>
  <c r="H65" i="15"/>
  <c r="W23" i="13"/>
  <c r="W110" i="13" s="1"/>
  <c r="HG83" i="13"/>
  <c r="GU33" i="13"/>
  <c r="GU42" i="13" s="1"/>
  <c r="GU83" i="13" s="1"/>
  <c r="FI165" i="13"/>
  <c r="AA33" i="13"/>
  <c r="AA42" i="13" s="1"/>
  <c r="AA83" i="13" s="1"/>
  <c r="HL141" i="13"/>
  <c r="DP23" i="13"/>
  <c r="BZ20" i="13"/>
  <c r="BZ107" i="13" s="1"/>
  <c r="IU165" i="13"/>
  <c r="CB65" i="13"/>
  <c r="CB73" i="13" s="1"/>
  <c r="CB165" i="13" s="1"/>
  <c r="ES59" i="13"/>
  <c r="BC33" i="13"/>
  <c r="BC42" i="13" s="1"/>
  <c r="IR33" i="13"/>
  <c r="IR42" i="13" s="1"/>
  <c r="IR83" i="13" s="1"/>
  <c r="IK83" i="13"/>
  <c r="IU118" i="13"/>
  <c r="DK128" i="13"/>
  <c r="DT33" i="13"/>
  <c r="DT42" i="13" s="1"/>
  <c r="DT83" i="13" s="1"/>
  <c r="CC23" i="13"/>
  <c r="D23" i="15"/>
  <c r="D45" i="15" s="1"/>
  <c r="I12" i="13"/>
  <c r="ET142" i="13"/>
  <c r="CA21" i="13"/>
  <c r="CA108" i="13" s="1"/>
  <c r="CB108" i="13" s="1"/>
  <c r="DD141" i="13"/>
  <c r="DV83" i="13"/>
  <c r="AZ109" i="13"/>
  <c r="CZ83" i="13"/>
  <c r="GQ128" i="13"/>
  <c r="EG83" i="13"/>
  <c r="FO142" i="13"/>
  <c r="J134" i="13"/>
  <c r="V107" i="13"/>
  <c r="X107" i="13" s="1"/>
  <c r="AF165" i="13"/>
  <c r="I16" i="15"/>
  <c r="BF23" i="13"/>
  <c r="BF110" i="13" s="1"/>
  <c r="CA15" i="13"/>
  <c r="CA102" i="13" s="1"/>
  <c r="CB102" i="13" s="1"/>
  <c r="X159" i="13"/>
  <c r="K77" i="15"/>
  <c r="K78" i="15" s="1"/>
  <c r="K86" i="15" s="1"/>
  <c r="BV165" i="13"/>
  <c r="BV83" i="13"/>
  <c r="R165" i="13"/>
  <c r="R83" i="13"/>
  <c r="HC23" i="13"/>
  <c r="HC33" i="13" s="1"/>
  <c r="FM98" i="13"/>
  <c r="S33" i="13"/>
  <c r="S42" i="13" s="1"/>
  <c r="S83" i="13" s="1"/>
  <c r="FS33" i="13"/>
  <c r="FS42" i="13" s="1"/>
  <c r="FS83" i="13" s="1"/>
  <c r="FG107" i="13"/>
  <c r="FH107" i="13" s="1"/>
  <c r="FG23" i="13"/>
  <c r="HQ103" i="13"/>
  <c r="HQ23" i="13"/>
  <c r="CU151" i="13"/>
  <c r="CU65" i="13"/>
  <c r="IM145" i="13"/>
  <c r="IN145" i="13" s="1"/>
  <c r="EE150" i="13"/>
  <c r="EF150" i="13" s="1"/>
  <c r="EE59" i="13"/>
  <c r="EE64" i="13" s="1"/>
  <c r="EE151" i="13" s="1"/>
  <c r="DJ158" i="13"/>
  <c r="DK158" i="13" s="1"/>
  <c r="CA71" i="13"/>
  <c r="CA158" i="13" s="1"/>
  <c r="CB158" i="13" s="1"/>
  <c r="BM156" i="13"/>
  <c r="BN156" i="13" s="1"/>
  <c r="AY69" i="13"/>
  <c r="AY156" i="13" s="1"/>
  <c r="AZ156" i="13" s="1"/>
  <c r="GP112" i="13"/>
  <c r="GQ112" i="13" s="1"/>
  <c r="CA25" i="13"/>
  <c r="CA112" i="13" s="1"/>
  <c r="CB112" i="13" s="1"/>
  <c r="DJ139" i="13"/>
  <c r="DK139" i="13" s="1"/>
  <c r="CA52" i="13"/>
  <c r="CA139" i="13" s="1"/>
  <c r="CB139" i="13" s="1"/>
  <c r="FA99" i="13"/>
  <c r="GW104" i="13"/>
  <c r="GX104" i="13" s="1"/>
  <c r="GW16" i="13"/>
  <c r="GW103" i="13" s="1"/>
  <c r="GX103" i="13" s="1"/>
  <c r="GD83" i="13"/>
  <c r="I30" i="13"/>
  <c r="AW33" i="13"/>
  <c r="AW42" i="13" s="1"/>
  <c r="AR98" i="13"/>
  <c r="AS98" i="13" s="1"/>
  <c r="H24" i="13"/>
  <c r="H111" i="13" s="1"/>
  <c r="AR118" i="13"/>
  <c r="AS118" i="13" s="1"/>
  <c r="AR29" i="13"/>
  <c r="FV149" i="13"/>
  <c r="FN122" i="13"/>
  <c r="FO122" i="13" s="1"/>
  <c r="FN41" i="13"/>
  <c r="FN128" i="13" s="1"/>
  <c r="FO128" i="13" s="1"/>
  <c r="CN107" i="13"/>
  <c r="CP107" i="13" s="1"/>
  <c r="CN23" i="13"/>
  <c r="IT141" i="13"/>
  <c r="IU141" i="13" s="1"/>
  <c r="CA54" i="13"/>
  <c r="GW99" i="13"/>
  <c r="GX99" i="13" s="1"/>
  <c r="GW11" i="13"/>
  <c r="DJ105" i="13"/>
  <c r="DK105" i="13" s="1"/>
  <c r="DJ16" i="13"/>
  <c r="DJ103" i="13" s="1"/>
  <c r="DK103" i="13" s="1"/>
  <c r="FU105" i="13"/>
  <c r="FU16" i="13"/>
  <c r="DS165" i="13"/>
  <c r="DS83" i="13"/>
  <c r="BG83" i="13"/>
  <c r="BG165" i="13"/>
  <c r="CH143" i="13"/>
  <c r="CH65" i="13"/>
  <c r="FV105" i="13"/>
  <c r="AJ146" i="13"/>
  <c r="AJ64" i="13"/>
  <c r="BX42" i="13"/>
  <c r="HJ56" i="13"/>
  <c r="HJ135" i="13"/>
  <c r="HL135" i="13" s="1"/>
  <c r="DK98" i="13"/>
  <c r="BO83" i="13"/>
  <c r="AZ33" i="13"/>
  <c r="GO111" i="13"/>
  <c r="GO32" i="13"/>
  <c r="IF102" i="13"/>
  <c r="IG102" i="13" s="1"/>
  <c r="IF11" i="13"/>
  <c r="IF98" i="13" s="1"/>
  <c r="FT64" i="13"/>
  <c r="FT151" i="13" s="1"/>
  <c r="FT146" i="13"/>
  <c r="I11" i="15"/>
  <c r="Z83" i="13"/>
  <c r="AO33" i="13"/>
  <c r="AO42" i="13" s="1"/>
  <c r="AO83" i="13" s="1"/>
  <c r="CL83" i="13"/>
  <c r="AP33" i="13"/>
  <c r="AP42" i="13" s="1"/>
  <c r="H48" i="13"/>
  <c r="H135" i="13" s="1"/>
  <c r="AR109" i="13"/>
  <c r="AS109" i="13" s="1"/>
  <c r="AR20" i="13"/>
  <c r="AR107" i="13" s="1"/>
  <c r="AS107" i="13" s="1"/>
  <c r="FG148" i="13"/>
  <c r="FH148" i="13" s="1"/>
  <c r="FG59" i="13"/>
  <c r="FG146" i="13" s="1"/>
  <c r="FH146" i="13" s="1"/>
  <c r="FU149" i="13"/>
  <c r="FU59" i="13"/>
  <c r="DX102" i="13"/>
  <c r="DX11" i="13"/>
  <c r="DX98" i="13" s="1"/>
  <c r="DY98" i="13" s="1"/>
  <c r="GB108" i="13"/>
  <c r="GC108" i="13" s="1"/>
  <c r="GB20" i="13"/>
  <c r="GB107" i="13" s="1"/>
  <c r="GC107" i="13" s="1"/>
  <c r="HY20" i="13"/>
  <c r="HY107" i="13" s="1"/>
  <c r="HZ107" i="13" s="1"/>
  <c r="HY108" i="13"/>
  <c r="HZ108" i="13" s="1"/>
  <c r="DI73" i="13"/>
  <c r="DI160" i="13" s="1"/>
  <c r="DI152" i="13"/>
  <c r="ES99" i="13"/>
  <c r="ET99" i="13" s="1"/>
  <c r="ES11" i="13"/>
  <c r="ES98" i="13" s="1"/>
  <c r="ET98" i="13" s="1"/>
  <c r="DK122" i="13"/>
  <c r="GB114" i="13"/>
  <c r="GC114" i="13" s="1"/>
  <c r="GB24" i="13"/>
  <c r="GB111" i="13" s="1"/>
  <c r="GC111" i="13" s="1"/>
  <c r="EZ99" i="13"/>
  <c r="EZ11" i="13"/>
  <c r="EZ98" i="13" s="1"/>
  <c r="FA98" i="13" s="1"/>
  <c r="GH64" i="13"/>
  <c r="GH151" i="13" s="1"/>
  <c r="GH146" i="13"/>
  <c r="HR105" i="13"/>
  <c r="HS105" i="13" s="1"/>
  <c r="HR16" i="13"/>
  <c r="HR103" i="13" s="1"/>
  <c r="CO59" i="13"/>
  <c r="CO64" i="13" s="1"/>
  <c r="ID83" i="13"/>
  <c r="BZ11" i="13"/>
  <c r="BZ98" i="13" s="1"/>
  <c r="AQ146" i="13"/>
  <c r="AQ64" i="13"/>
  <c r="AQ151" i="13" s="1"/>
  <c r="ER146" i="13"/>
  <c r="ER64" i="13"/>
  <c r="HJ64" i="13"/>
  <c r="HJ151" i="13" s="1"/>
  <c r="HJ146" i="13"/>
  <c r="HX64" i="13"/>
  <c r="HX146" i="13"/>
  <c r="HS158" i="13"/>
  <c r="FG113" i="13"/>
  <c r="FH113" i="13" s="1"/>
  <c r="FG24" i="13"/>
  <c r="CW140" i="13"/>
  <c r="HX103" i="13"/>
  <c r="HX23" i="13"/>
  <c r="HX110" i="13" s="1"/>
  <c r="CA47" i="13"/>
  <c r="CA134" i="13" s="1"/>
  <c r="CB134" i="13" s="1"/>
  <c r="DC134" i="13"/>
  <c r="DD134" i="13" s="1"/>
  <c r="CO104" i="13"/>
  <c r="CP104" i="13" s="1"/>
  <c r="CO16" i="13"/>
  <c r="CO103" i="13" s="1"/>
  <c r="CP103" i="13" s="1"/>
  <c r="ET109" i="13"/>
  <c r="CO99" i="13"/>
  <c r="CP99" i="13" s="1"/>
  <c r="CO11" i="13"/>
  <c r="DR105" i="13"/>
  <c r="DC148" i="13"/>
  <c r="DD148" i="13" s="1"/>
  <c r="DC59" i="13"/>
  <c r="DC146" i="13" s="1"/>
  <c r="DD146" i="13" s="1"/>
  <c r="GJ102" i="13"/>
  <c r="HS128" i="13"/>
  <c r="CN146" i="13"/>
  <c r="CN64" i="13"/>
  <c r="CN151" i="13" s="1"/>
  <c r="FO158" i="13"/>
  <c r="DY102" i="13"/>
  <c r="HD104" i="13"/>
  <c r="HD16" i="13"/>
  <c r="HD103" i="13" s="1"/>
  <c r="HE103" i="13" s="1"/>
  <c r="DQ20" i="13"/>
  <c r="DQ107" i="13" s="1"/>
  <c r="DR107" i="13" s="1"/>
  <c r="DQ108" i="13"/>
  <c r="DR108" i="13" s="1"/>
  <c r="FU108" i="13"/>
  <c r="FV108" i="13" s="1"/>
  <c r="FU20" i="13"/>
  <c r="FU107" i="13" s="1"/>
  <c r="FV107" i="13" s="1"/>
  <c r="HK56" i="13"/>
  <c r="HK143" i="13" s="1"/>
  <c r="I26" i="13"/>
  <c r="J26" i="15" s="1"/>
  <c r="E85" i="15"/>
  <c r="BZ48" i="13"/>
  <c r="BZ135" i="13" s="1"/>
  <c r="CH32" i="13"/>
  <c r="BG143" i="13"/>
  <c r="I24" i="15"/>
  <c r="E75" i="13"/>
  <c r="D89" i="15" s="1"/>
  <c r="GY33" i="13"/>
  <c r="GY42" i="13" s="1"/>
  <c r="AU23" i="13"/>
  <c r="AU33" i="13" s="1"/>
  <c r="AU42" i="13" s="1"/>
  <c r="BN128" i="13"/>
  <c r="CA28" i="13"/>
  <c r="CA115" i="13" s="1"/>
  <c r="CB115" i="13" s="1"/>
  <c r="AJ56" i="13"/>
  <c r="GF83" i="13"/>
  <c r="AS138" i="13"/>
  <c r="HY72" i="13"/>
  <c r="HY159" i="13" s="1"/>
  <c r="HZ159" i="13" s="1"/>
  <c r="IN150" i="13"/>
  <c r="HR154" i="13"/>
  <c r="HS154" i="13" s="1"/>
  <c r="HR72" i="13"/>
  <c r="HR159" i="13" s="1"/>
  <c r="HS159" i="13" s="1"/>
  <c r="EM145" i="13"/>
  <c r="HS148" i="13"/>
  <c r="HL113" i="13"/>
  <c r="HE134" i="13"/>
  <c r="GB102" i="13"/>
  <c r="GC102" i="13" s="1"/>
  <c r="GB11" i="13"/>
  <c r="IM109" i="13"/>
  <c r="IN109" i="13" s="1"/>
  <c r="IM20" i="13"/>
  <c r="IM107" i="13" s="1"/>
  <c r="IN107" i="13" s="1"/>
  <c r="HD99" i="13"/>
  <c r="HE99" i="13" s="1"/>
  <c r="HD11" i="13"/>
  <c r="HD98" i="13" s="1"/>
  <c r="HE98" i="13" s="1"/>
  <c r="IM102" i="13"/>
  <c r="IN102" i="13" s="1"/>
  <c r="IM11" i="13"/>
  <c r="HY105" i="13"/>
  <c r="HZ105" i="13" s="1"/>
  <c r="HY16" i="13"/>
  <c r="ES112" i="13"/>
  <c r="ET112" i="13" s="1"/>
  <c r="ES24" i="13"/>
  <c r="ES111" i="13" s="1"/>
  <c r="ET111" i="13" s="1"/>
  <c r="DJ113" i="13"/>
  <c r="DK113" i="13" s="1"/>
  <c r="DJ24" i="13"/>
  <c r="DJ111" i="13" s="1"/>
  <c r="DK111" i="13" s="1"/>
  <c r="ES104" i="13"/>
  <c r="ET104" i="13" s="1"/>
  <c r="ES16" i="13"/>
  <c r="ES103" i="13" s="1"/>
  <c r="ET103" i="13" s="1"/>
  <c r="CA50" i="13"/>
  <c r="CA137" i="13" s="1"/>
  <c r="CB137" i="13" s="1"/>
  <c r="DC24" i="13"/>
  <c r="DC111" i="13" s="1"/>
  <c r="DD111" i="13" s="1"/>
  <c r="CI109" i="13"/>
  <c r="HE104" i="13"/>
  <c r="CC33" i="13"/>
  <c r="CC42" i="13" s="1"/>
  <c r="CC83" i="13" s="1"/>
  <c r="DK115" i="13"/>
  <c r="CH109" i="13"/>
  <c r="CH20" i="13"/>
  <c r="GI102" i="13"/>
  <c r="GI11" i="13"/>
  <c r="GI98" i="13" s="1"/>
  <c r="GJ98" i="13" s="1"/>
  <c r="FN105" i="13"/>
  <c r="FO105" i="13" s="1"/>
  <c r="FN16" i="13"/>
  <c r="FN103" i="13" s="1"/>
  <c r="FO103" i="13" s="1"/>
  <c r="CU23" i="13"/>
  <c r="F32" i="13"/>
  <c r="F32" i="15" s="1"/>
  <c r="I60" i="13"/>
  <c r="AU73" i="13"/>
  <c r="IS32" i="13"/>
  <c r="IS119" i="13" s="1"/>
  <c r="E65" i="13"/>
  <c r="D86" i="15" s="1"/>
  <c r="DO33" i="13"/>
  <c r="DO42" i="13" s="1"/>
  <c r="DO83" i="13" s="1"/>
  <c r="FX83" i="13"/>
  <c r="H59" i="13"/>
  <c r="H146" i="13" s="1"/>
  <c r="I155" i="13"/>
  <c r="J155" i="13" s="1"/>
  <c r="E32" i="15"/>
  <c r="E46" i="15" s="1"/>
  <c r="AZ127" i="13"/>
  <c r="GV23" i="13"/>
  <c r="AC33" i="13"/>
  <c r="AC120" i="13" s="1"/>
  <c r="H11" i="13"/>
  <c r="H98" i="13" s="1"/>
  <c r="GW147" i="13"/>
  <c r="GX147" i="13" s="1"/>
  <c r="GW59" i="13"/>
  <c r="IM150" i="13"/>
  <c r="IM59" i="13"/>
  <c r="IM146" i="13" s="1"/>
  <c r="IN146" i="13" s="1"/>
  <c r="IM117" i="13"/>
  <c r="IN117" i="13" s="1"/>
  <c r="IM29" i="13"/>
  <c r="IM116" i="13" s="1"/>
  <c r="IN116" i="13" s="1"/>
  <c r="IE98" i="13"/>
  <c r="IE23" i="13"/>
  <c r="IE110" i="13" s="1"/>
  <c r="AR72" i="13"/>
  <c r="AR159" i="13" s="1"/>
  <c r="AS159" i="13" s="1"/>
  <c r="CO112" i="13"/>
  <c r="CP112" i="13" s="1"/>
  <c r="CO24" i="13"/>
  <c r="CO111" i="13" s="1"/>
  <c r="CP111" i="13" s="1"/>
  <c r="CV99" i="13"/>
  <c r="CW99" i="13" s="1"/>
  <c r="CV11" i="13"/>
  <c r="CV98" i="13" s="1"/>
  <c r="CW98" i="13" s="1"/>
  <c r="DQ105" i="13"/>
  <c r="DQ16" i="13"/>
  <c r="AD147" i="13"/>
  <c r="AE147" i="13" s="1"/>
  <c r="AD59" i="13"/>
  <c r="EZ104" i="13"/>
  <c r="FA104" i="13" s="1"/>
  <c r="EZ16" i="13"/>
  <c r="EZ103" i="13" s="1"/>
  <c r="FA103" i="13" s="1"/>
  <c r="HF33" i="13"/>
  <c r="HF42" i="13" s="1"/>
  <c r="HF83" i="13" s="1"/>
  <c r="BZ16" i="13"/>
  <c r="BZ103" i="13" s="1"/>
  <c r="HP33" i="13"/>
  <c r="HP42" i="13" s="1"/>
  <c r="HP83" i="13" s="1"/>
  <c r="DG33" i="13"/>
  <c r="DG42" i="13" s="1"/>
  <c r="DG83" i="13" s="1"/>
  <c r="GJ145" i="13"/>
  <c r="HS114" i="13"/>
  <c r="ET118" i="13"/>
  <c r="HZ142" i="13"/>
  <c r="EE102" i="13"/>
  <c r="EF102" i="13" s="1"/>
  <c r="EE11" i="13"/>
  <c r="EE98" i="13" s="1"/>
  <c r="EF98" i="13" s="1"/>
  <c r="CV104" i="13"/>
  <c r="CW104" i="13" s="1"/>
  <c r="CV16" i="13"/>
  <c r="CV103" i="13" s="1"/>
  <c r="CW103" i="13" s="1"/>
  <c r="GA56" i="13"/>
  <c r="GA135" i="13"/>
  <c r="HL165" i="13"/>
  <c r="HL83" i="13"/>
  <c r="L33" i="13"/>
  <c r="L42" i="13" s="1"/>
  <c r="L83" i="13" s="1"/>
  <c r="FV156" i="13"/>
  <c r="GX156" i="13"/>
  <c r="BG150" i="13"/>
  <c r="GC154" i="13"/>
  <c r="BG149" i="13"/>
  <c r="AS150" i="13"/>
  <c r="BA33" i="13"/>
  <c r="BA42" i="13" s="1"/>
  <c r="DK83" i="13"/>
  <c r="DK165" i="13"/>
  <c r="EU83" i="13"/>
  <c r="EU165" i="13"/>
  <c r="H102" i="13"/>
  <c r="H15" i="15"/>
  <c r="H11" i="15" s="1"/>
  <c r="K32" i="13"/>
  <c r="FO115" i="13"/>
  <c r="DR165" i="13"/>
  <c r="DR83" i="13"/>
  <c r="AL83" i="13"/>
  <c r="AL165" i="13"/>
  <c r="FV83" i="13"/>
  <c r="FV165" i="13"/>
  <c r="HF165" i="13"/>
  <c r="AP83" i="13"/>
  <c r="CO156" i="13"/>
  <c r="CP156" i="13" s="1"/>
  <c r="CO72" i="13"/>
  <c r="CO159" i="13" s="1"/>
  <c r="CP159" i="13" s="1"/>
  <c r="DQ156" i="13"/>
  <c r="DR156" i="13" s="1"/>
  <c r="DQ72" i="13"/>
  <c r="DQ159" i="13" s="1"/>
  <c r="DR159" i="13" s="1"/>
  <c r="EE156" i="13"/>
  <c r="EF156" i="13" s="1"/>
  <c r="EE72" i="13"/>
  <c r="EE159" i="13" s="1"/>
  <c r="EF159" i="13" s="1"/>
  <c r="ES156" i="13"/>
  <c r="ET156" i="13" s="1"/>
  <c r="ES72" i="13"/>
  <c r="ES159" i="13" s="1"/>
  <c r="ET159" i="13" s="1"/>
  <c r="GI156" i="13"/>
  <c r="GJ156" i="13" s="1"/>
  <c r="GI72" i="13"/>
  <c r="GI159" i="13" s="1"/>
  <c r="GJ159" i="13" s="1"/>
  <c r="HK156" i="13"/>
  <c r="HL156" i="13" s="1"/>
  <c r="HK72" i="13"/>
  <c r="HK159" i="13" s="1"/>
  <c r="HL159" i="13" s="1"/>
  <c r="IM156" i="13"/>
  <c r="IN156" i="13" s="1"/>
  <c r="IM72" i="13"/>
  <c r="IM159" i="13" s="1"/>
  <c r="IN159" i="13" s="1"/>
  <c r="BH83" i="13"/>
  <c r="BH165" i="13"/>
  <c r="BL116" i="13"/>
  <c r="BL32" i="13"/>
  <c r="BL119" i="13" s="1"/>
  <c r="BM113" i="13"/>
  <c r="BN113" i="13" s="1"/>
  <c r="AY26" i="13"/>
  <c r="AY113" i="13" s="1"/>
  <c r="AZ113" i="13" s="1"/>
  <c r="FG145" i="13"/>
  <c r="FH145" i="13" s="1"/>
  <c r="AK99" i="13"/>
  <c r="AL99" i="13" s="1"/>
  <c r="AK11" i="13"/>
  <c r="BT158" i="13"/>
  <c r="BU158" i="13" s="1"/>
  <c r="BT72" i="13"/>
  <c r="BT159" i="13" s="1"/>
  <c r="BU159" i="13" s="1"/>
  <c r="AX112" i="13"/>
  <c r="AX24" i="13"/>
  <c r="BM24" i="13"/>
  <c r="BM112" i="13"/>
  <c r="BN112" i="13" s="1"/>
  <c r="BE116" i="13"/>
  <c r="BE32" i="13"/>
  <c r="BE119" i="13" s="1"/>
  <c r="CN56" i="13"/>
  <c r="CN135" i="13"/>
  <c r="CP135" i="13" s="1"/>
  <c r="FU135" i="13"/>
  <c r="FU56" i="13"/>
  <c r="FB165" i="13"/>
  <c r="FB83" i="13"/>
  <c r="GJ83" i="13"/>
  <c r="GJ165" i="13"/>
  <c r="GO135" i="13"/>
  <c r="GQ135" i="13" s="1"/>
  <c r="GO56" i="13"/>
  <c r="CG56" i="13"/>
  <c r="CG135" i="13"/>
  <c r="CI135" i="13" s="1"/>
  <c r="ED135" i="13"/>
  <c r="EF135" i="13" s="1"/>
  <c r="ED56" i="13"/>
  <c r="ED143" i="13" s="1"/>
  <c r="DI116" i="13"/>
  <c r="DI32" i="13"/>
  <c r="DI119" i="13" s="1"/>
  <c r="EZ32" i="13"/>
  <c r="EZ119" i="13" s="1"/>
  <c r="FA119" i="13" s="1"/>
  <c r="EZ111" i="13"/>
  <c r="FA111" i="13" s="1"/>
  <c r="ED116" i="13"/>
  <c r="EF116" i="13" s="1"/>
  <c r="ED32" i="13"/>
  <c r="ED119" i="13" s="1"/>
  <c r="HQ32" i="13"/>
  <c r="HQ119" i="13" s="1"/>
  <c r="HQ111" i="13"/>
  <c r="FM111" i="13"/>
  <c r="FM32" i="13"/>
  <c r="FM119" i="13" s="1"/>
  <c r="V64" i="13"/>
  <c r="V151" i="13" s="1"/>
  <c r="X151" i="13" s="1"/>
  <c r="V146" i="13"/>
  <c r="X146" i="13" s="1"/>
  <c r="H17" i="15"/>
  <c r="H16" i="15" s="1"/>
  <c r="H104" i="13"/>
  <c r="H38" i="15"/>
  <c r="H125" i="13"/>
  <c r="J125" i="13" s="1"/>
  <c r="HY32" i="13"/>
  <c r="HY119" i="13" s="1"/>
  <c r="HY111" i="13"/>
  <c r="HZ111" i="13" s="1"/>
  <c r="H30" i="15"/>
  <c r="H117" i="13"/>
  <c r="FY33" i="13"/>
  <c r="FY42" i="13" s="1"/>
  <c r="FY83" i="13" s="1"/>
  <c r="GK33" i="13"/>
  <c r="GK42" i="13" s="1"/>
  <c r="CV109" i="13"/>
  <c r="CV20" i="13"/>
  <c r="DJ109" i="13"/>
  <c r="DK109" i="13" s="1"/>
  <c r="DJ20" i="13"/>
  <c r="EL109" i="13"/>
  <c r="EM109" i="13" s="1"/>
  <c r="EL20" i="13"/>
  <c r="EL107" i="13" s="1"/>
  <c r="EM107" i="13" s="1"/>
  <c r="HD109" i="13"/>
  <c r="HE109" i="13" s="1"/>
  <c r="HD20" i="13"/>
  <c r="DQ114" i="13"/>
  <c r="DQ24" i="13"/>
  <c r="EE114" i="13"/>
  <c r="EF114" i="13" s="1"/>
  <c r="EE24" i="13"/>
  <c r="GW114" i="13"/>
  <c r="GX114" i="13" s="1"/>
  <c r="GW24" i="13"/>
  <c r="HK114" i="13"/>
  <c r="HL114" i="13" s="1"/>
  <c r="HK24" i="13"/>
  <c r="IM114" i="13"/>
  <c r="IN114" i="13" s="1"/>
  <c r="IM24" i="13"/>
  <c r="EL115" i="13"/>
  <c r="EM115" i="13" s="1"/>
  <c r="DC117" i="13"/>
  <c r="DC29" i="13"/>
  <c r="DQ29" i="13"/>
  <c r="DQ116" i="13" s="1"/>
  <c r="DR116" i="13" s="1"/>
  <c r="DQ117" i="13"/>
  <c r="DR117" i="13" s="1"/>
  <c r="ES117" i="13"/>
  <c r="ET117" i="13" s="1"/>
  <c r="ES29" i="13"/>
  <c r="FN118" i="13"/>
  <c r="FO118" i="13" s="1"/>
  <c r="FN29" i="13"/>
  <c r="FN116" i="13" s="1"/>
  <c r="FO116" i="13" s="1"/>
  <c r="GB118" i="13"/>
  <c r="GC118" i="13" s="1"/>
  <c r="GB29" i="13"/>
  <c r="GP118" i="13"/>
  <c r="GQ118" i="13" s="1"/>
  <c r="GP29" i="13"/>
  <c r="GP116" i="13" s="1"/>
  <c r="GQ116" i="13" s="1"/>
  <c r="HR118" i="13"/>
  <c r="HS118" i="13" s="1"/>
  <c r="HR29" i="13"/>
  <c r="HR116" i="13" s="1"/>
  <c r="HS116" i="13" s="1"/>
  <c r="CP140" i="13"/>
  <c r="DR142" i="13"/>
  <c r="EF142" i="13"/>
  <c r="FH142" i="13"/>
  <c r="FV142" i="13"/>
  <c r="IT154" i="13"/>
  <c r="IU154" i="13" s="1"/>
  <c r="IT72" i="13"/>
  <c r="IT159" i="13" s="1"/>
  <c r="IU159" i="13" s="1"/>
  <c r="IT147" i="13"/>
  <c r="IU147" i="13" s="1"/>
  <c r="IT59" i="13"/>
  <c r="H140" i="13"/>
  <c r="H66" i="15"/>
  <c r="H22" i="15"/>
  <c r="H20" i="15" s="1"/>
  <c r="H109" i="13"/>
  <c r="AK112" i="13"/>
  <c r="AL112" i="13" s="1"/>
  <c r="AK24" i="13"/>
  <c r="AK111" i="13" s="1"/>
  <c r="AL154" i="13"/>
  <c r="ES146" i="13"/>
  <c r="ES64" i="13"/>
  <c r="GW72" i="13"/>
  <c r="GW159" i="13" s="1"/>
  <c r="GX159" i="13" s="1"/>
  <c r="HX32" i="13"/>
  <c r="GV32" i="13"/>
  <c r="GV119" i="13" s="1"/>
  <c r="AM33" i="13"/>
  <c r="AM42" i="13" s="1"/>
  <c r="AQ143" i="13"/>
  <c r="AS143" i="13" s="1"/>
  <c r="ET165" i="13"/>
  <c r="FV111" i="13"/>
  <c r="EE107" i="13"/>
  <c r="EF107" i="13" s="1"/>
  <c r="DC107" i="13"/>
  <c r="DD107" i="13" s="1"/>
  <c r="DC23" i="13"/>
  <c r="ER110" i="13"/>
  <c r="BS32" i="13"/>
  <c r="BS119" i="13" s="1"/>
  <c r="AS140" i="13"/>
  <c r="AL111" i="13"/>
  <c r="DB33" i="13"/>
  <c r="E23" i="13"/>
  <c r="E33" i="13" s="1"/>
  <c r="BX65" i="13"/>
  <c r="BX73" i="13" s="1"/>
  <c r="EN83" i="13"/>
  <c r="EN165" i="13"/>
  <c r="AY50" i="13"/>
  <c r="AY137" i="13" s="1"/>
  <c r="AZ137" i="13" s="1"/>
  <c r="BM137" i="13"/>
  <c r="BN137" i="13" s="1"/>
  <c r="BM117" i="13"/>
  <c r="BN117" i="13" s="1"/>
  <c r="BM29" i="13"/>
  <c r="BM116" i="13" s="1"/>
  <c r="AY30" i="13"/>
  <c r="DR145" i="13"/>
  <c r="CV72" i="13"/>
  <c r="CV159" i="13" s="1"/>
  <c r="CW159" i="13" s="1"/>
  <c r="CV154" i="13"/>
  <c r="CW154" i="13" s="1"/>
  <c r="EM154" i="13"/>
  <c r="FA154" i="13"/>
  <c r="AY60" i="13"/>
  <c r="AY147" i="13" s="1"/>
  <c r="AZ147" i="13" s="1"/>
  <c r="BT147" i="13"/>
  <c r="BU147" i="13" s="1"/>
  <c r="BT117" i="13"/>
  <c r="BU117" i="13" s="1"/>
  <c r="BT29" i="13"/>
  <c r="BT116" i="13" s="1"/>
  <c r="BU116" i="13" s="1"/>
  <c r="BM140" i="13"/>
  <c r="BN140" i="13" s="1"/>
  <c r="AY53" i="13"/>
  <c r="AY140" i="13" s="1"/>
  <c r="AZ140" i="13" s="1"/>
  <c r="BN114" i="13"/>
  <c r="BF154" i="13"/>
  <c r="BG154" i="13" s="1"/>
  <c r="AY67" i="13"/>
  <c r="AY154" i="13" s="1"/>
  <c r="AZ154" i="13" s="1"/>
  <c r="AY31" i="13"/>
  <c r="AY118" i="13" s="1"/>
  <c r="AZ118" i="13" s="1"/>
  <c r="BF118" i="13"/>
  <c r="BG118" i="13" s="1"/>
  <c r="BF29" i="13"/>
  <c r="BF116" i="13" s="1"/>
  <c r="GP113" i="13"/>
  <c r="GQ113" i="13" s="1"/>
  <c r="GP24" i="13"/>
  <c r="FT56" i="13"/>
  <c r="FT135" i="13"/>
  <c r="FN135" i="13"/>
  <c r="FN56" i="13"/>
  <c r="FN143" i="13" s="1"/>
  <c r="GO98" i="13"/>
  <c r="GO23" i="13"/>
  <c r="GO110" i="13" s="1"/>
  <c r="EK98" i="13"/>
  <c r="EK23" i="13"/>
  <c r="EF83" i="13"/>
  <c r="EF165" i="13"/>
  <c r="GI135" i="13"/>
  <c r="GJ135" i="13" s="1"/>
  <c r="GI56" i="13"/>
  <c r="GI143" i="13" s="1"/>
  <c r="K15" i="15"/>
  <c r="K11" i="15" s="1"/>
  <c r="K23" i="15" s="1"/>
  <c r="K33" i="15" s="1"/>
  <c r="K42" i="15" s="1"/>
  <c r="J11" i="13"/>
  <c r="HQ135" i="13"/>
  <c r="HS135" i="13" s="1"/>
  <c r="HQ56" i="13"/>
  <c r="FM135" i="13"/>
  <c r="FM56" i="13"/>
  <c r="EK116" i="13"/>
  <c r="EK32" i="13"/>
  <c r="CA26" i="13"/>
  <c r="CA113" i="13" s="1"/>
  <c r="CB113" i="13" s="1"/>
  <c r="CG116" i="13"/>
  <c r="CI116" i="13" s="1"/>
  <c r="CG32" i="13"/>
  <c r="CO116" i="13"/>
  <c r="CP116" i="13" s="1"/>
  <c r="CO32" i="13"/>
  <c r="BU98" i="13"/>
  <c r="BM108" i="13"/>
  <c r="BN108" i="13" s="1"/>
  <c r="BM20" i="13"/>
  <c r="AY21" i="13"/>
  <c r="AY35" i="13"/>
  <c r="AY122" i="13" s="1"/>
  <c r="AZ122" i="13" s="1"/>
  <c r="BM122" i="13"/>
  <c r="BN122" i="13" s="1"/>
  <c r="CA51" i="13"/>
  <c r="CA138" i="13" s="1"/>
  <c r="CB138" i="13" s="1"/>
  <c r="IT138" i="13"/>
  <c r="IU138" i="13" s="1"/>
  <c r="BF59" i="13"/>
  <c r="V111" i="13"/>
  <c r="X111" i="13" s="1"/>
  <c r="V32" i="13"/>
  <c r="V119" i="13" s="1"/>
  <c r="H122" i="13"/>
  <c r="H35" i="15"/>
  <c r="H41" i="15" s="1"/>
  <c r="H148" i="13"/>
  <c r="H74" i="15"/>
  <c r="H72" i="15" s="1"/>
  <c r="H77" i="15" s="1"/>
  <c r="FK33" i="13"/>
  <c r="FK42" i="13" s="1"/>
  <c r="FK83" i="13" s="1"/>
  <c r="EL99" i="13"/>
  <c r="EM99" i="13" s="1"/>
  <c r="EL11" i="13"/>
  <c r="GP99" i="13"/>
  <c r="GQ99" i="13" s="1"/>
  <c r="GP11" i="13"/>
  <c r="CW109" i="13"/>
  <c r="DW107" i="13"/>
  <c r="DY107" i="13" s="1"/>
  <c r="DW23" i="13"/>
  <c r="EZ109" i="13"/>
  <c r="FA109" i="13" s="1"/>
  <c r="EZ20" i="13"/>
  <c r="GI109" i="13"/>
  <c r="GJ109" i="13" s="1"/>
  <c r="GI20" i="13"/>
  <c r="HR109" i="13"/>
  <c r="HS109" i="13" s="1"/>
  <c r="HR20" i="13"/>
  <c r="FN113" i="13"/>
  <c r="FO113" i="13" s="1"/>
  <c r="FN24" i="13"/>
  <c r="HR113" i="13"/>
  <c r="HS113" i="13" s="1"/>
  <c r="HR24" i="13"/>
  <c r="DR114" i="13"/>
  <c r="DD117" i="13"/>
  <c r="FU117" i="13"/>
  <c r="FV117" i="13" s="1"/>
  <c r="FU29" i="13"/>
  <c r="GW117" i="13"/>
  <c r="GX117" i="13" s="1"/>
  <c r="GW29" i="13"/>
  <c r="GW116" i="13" s="1"/>
  <c r="GX116" i="13" s="1"/>
  <c r="DJ118" i="13"/>
  <c r="DK118" i="13" s="1"/>
  <c r="DJ29" i="13"/>
  <c r="DX118" i="13"/>
  <c r="DY118" i="13" s="1"/>
  <c r="DX29" i="13"/>
  <c r="EL118" i="13"/>
  <c r="EM118" i="13" s="1"/>
  <c r="EL29" i="13"/>
  <c r="EL116" i="13" s="1"/>
  <c r="CV142" i="13"/>
  <c r="CW142" i="13" s="1"/>
  <c r="CA55" i="13"/>
  <c r="CA142" i="13" s="1"/>
  <c r="CB142" i="13" s="1"/>
  <c r="CA53" i="13"/>
  <c r="CA140" i="13" s="1"/>
  <c r="CB140" i="13" s="1"/>
  <c r="IT140" i="13"/>
  <c r="IU140" i="13" s="1"/>
  <c r="AK104" i="13"/>
  <c r="AL104" i="13" s="1"/>
  <c r="AK16" i="13"/>
  <c r="AK103" i="13" s="1"/>
  <c r="AL103" i="13" s="1"/>
  <c r="FO83" i="13"/>
  <c r="FO165" i="13"/>
  <c r="FW165" i="13"/>
  <c r="FW83" i="13"/>
  <c r="FU72" i="13"/>
  <c r="FU159" i="13" s="1"/>
  <c r="FV159" i="13" s="1"/>
  <c r="FF143" i="13"/>
  <c r="FH143" i="13" s="1"/>
  <c r="FF65" i="13"/>
  <c r="FT32" i="13"/>
  <c r="FT119" i="13" s="1"/>
  <c r="ER32" i="13"/>
  <c r="ER119" i="13" s="1"/>
  <c r="BE110" i="13"/>
  <c r="BG110" i="13" s="1"/>
  <c r="BE33" i="13"/>
  <c r="BL143" i="13"/>
  <c r="BN143" i="13" s="1"/>
  <c r="BL65" i="13"/>
  <c r="HD32" i="13"/>
  <c r="HD119" i="13" s="1"/>
  <c r="HE119" i="13" s="1"/>
  <c r="P64" i="13"/>
  <c r="P151" i="13" s="1"/>
  <c r="Q151" i="13" s="1"/>
  <c r="V110" i="13"/>
  <c r="HS165" i="13"/>
  <c r="HS83" i="13"/>
  <c r="DB65" i="13"/>
  <c r="J83" i="15"/>
  <c r="I157" i="13"/>
  <c r="J157" i="13" s="1"/>
  <c r="CJ165" i="13"/>
  <c r="CJ83" i="13"/>
  <c r="GI64" i="13"/>
  <c r="GI146" i="13"/>
  <c r="EK73" i="13"/>
  <c r="EK160" i="13" s="1"/>
  <c r="EK152" i="13"/>
  <c r="AC42" i="13"/>
  <c r="AC129" i="13" s="1"/>
  <c r="CA35" i="13"/>
  <c r="CA122" i="13" s="1"/>
  <c r="CB122" i="13" s="1"/>
  <c r="I55" i="13"/>
  <c r="DY156" i="13"/>
  <c r="AS137" i="13"/>
  <c r="AL142" i="13"/>
  <c r="I72" i="15"/>
  <c r="G78" i="15"/>
  <c r="G86" i="15" s="1"/>
  <c r="AV65" i="13"/>
  <c r="AV73" i="13" s="1"/>
  <c r="F23" i="13"/>
  <c r="F23" i="15" s="1"/>
  <c r="M83" i="13"/>
  <c r="AL147" i="13"/>
  <c r="DP152" i="13"/>
  <c r="DP73" i="13"/>
  <c r="DP160" i="13" s="1"/>
  <c r="AX20" i="13"/>
  <c r="AX107" i="13" s="1"/>
  <c r="AI83" i="13"/>
  <c r="CU73" i="13"/>
  <c r="CU160" i="13" s="1"/>
  <c r="CU152" i="13"/>
  <c r="G23" i="15"/>
  <c r="G45" i="15" s="1"/>
  <c r="N33" i="13"/>
  <c r="N42" i="13" s="1"/>
  <c r="J60" i="15"/>
  <c r="J38" i="15"/>
  <c r="I133" i="13"/>
  <c r="J133" i="13" s="1"/>
  <c r="F85" i="15"/>
  <c r="I85" i="15" s="1"/>
  <c r="F64" i="13"/>
  <c r="F77" i="15" s="1"/>
  <c r="I77" i="15" s="1"/>
  <c r="E91" i="15"/>
  <c r="AV42" i="13"/>
  <c r="AQ33" i="13"/>
  <c r="AQ120" i="13" s="1"/>
  <c r="AC152" i="13"/>
  <c r="AC73" i="13"/>
  <c r="F75" i="13"/>
  <c r="E89" i="15" s="1"/>
  <c r="T42" i="13"/>
  <c r="T83" i="13" s="1"/>
  <c r="BW73" i="13"/>
  <c r="D46" i="15"/>
  <c r="D78" i="15"/>
  <c r="J69" i="15"/>
  <c r="CB136" i="13"/>
  <c r="IT135" i="13"/>
  <c r="IU135" i="13" s="1"/>
  <c r="IT56" i="13"/>
  <c r="IT143" i="13" s="1"/>
  <c r="I61" i="15"/>
  <c r="E61" i="15"/>
  <c r="E69" i="15" s="1"/>
  <c r="E78" i="15" s="1"/>
  <c r="I132" i="13"/>
  <c r="J132" i="13" s="1"/>
  <c r="BU165" i="13"/>
  <c r="BD65" i="13"/>
  <c r="BD73" i="13" s="1"/>
  <c r="BD83" i="13" s="1"/>
  <c r="AW56" i="13"/>
  <c r="J57" i="15"/>
  <c r="G91" i="15"/>
  <c r="G75" i="13"/>
  <c r="G89" i="15" s="1"/>
  <c r="AD143" i="13"/>
  <c r="AE143" i="13" s="1"/>
  <c r="AB83" i="13"/>
  <c r="I136" i="13"/>
  <c r="J136" i="13" s="1"/>
  <c r="J62" i="15"/>
  <c r="V143" i="13"/>
  <c r="X143" i="13" s="1"/>
  <c r="I106" i="13"/>
  <c r="J106" i="13" s="1"/>
  <c r="J19" i="15"/>
  <c r="P23" i="13"/>
  <c r="P110" i="13" s="1"/>
  <c r="J73" i="15"/>
  <c r="I147" i="13"/>
  <c r="J147" i="13" s="1"/>
  <c r="J64" i="15"/>
  <c r="I138" i="13"/>
  <c r="J138" i="13" s="1"/>
  <c r="AJ116" i="13"/>
  <c r="H29" i="13"/>
  <c r="H116" i="13" s="1"/>
  <c r="H118" i="13"/>
  <c r="H31" i="15"/>
  <c r="H63" i="15"/>
  <c r="H137" i="13"/>
  <c r="AJ151" i="13"/>
  <c r="H159" i="13"/>
  <c r="H82" i="15"/>
  <c r="H85" i="15" s="1"/>
  <c r="H156" i="13"/>
  <c r="AK72" i="13"/>
  <c r="AK159" i="13" s="1"/>
  <c r="AL159" i="13" s="1"/>
  <c r="AK156" i="13"/>
  <c r="I69" i="13"/>
  <c r="I144" i="13"/>
  <c r="J144" i="13" s="1"/>
  <c r="J70" i="15"/>
  <c r="I124" i="13"/>
  <c r="J124" i="13" s="1"/>
  <c r="J37" i="15"/>
  <c r="P56" i="13"/>
  <c r="P135" i="13"/>
  <c r="Q135" i="13" s="1"/>
  <c r="O110" i="13"/>
  <c r="O33" i="13"/>
  <c r="W32" i="13"/>
  <c r="W119" i="13" s="1"/>
  <c r="U33" i="13"/>
  <c r="Q65" i="13"/>
  <c r="J64" i="13"/>
  <c r="GP146" i="13"/>
  <c r="GQ146" i="13" s="1"/>
  <c r="GP64" i="13"/>
  <c r="GH110" i="13"/>
  <c r="GH33" i="13"/>
  <c r="ED110" i="13"/>
  <c r="DU33" i="13"/>
  <c r="DU42" i="13" s="1"/>
  <c r="DU83" i="13" s="1"/>
  <c r="FM110" i="13"/>
  <c r="FM33" i="13"/>
  <c r="DI110" i="13"/>
  <c r="DI33" i="13"/>
  <c r="GO119" i="13"/>
  <c r="CV32" i="13"/>
  <c r="GA119" i="13"/>
  <c r="GA33" i="13"/>
  <c r="CU33" i="13"/>
  <c r="CU110" i="13"/>
  <c r="AD159" i="13"/>
  <c r="AE159" i="13" s="1"/>
  <c r="I117" i="13"/>
  <c r="J30" i="15"/>
  <c r="AY102" i="13"/>
  <c r="AZ102" i="13" s="1"/>
  <c r="AY11" i="13"/>
  <c r="BS143" i="13"/>
  <c r="BU143" i="13" s="1"/>
  <c r="GC165" i="13"/>
  <c r="BZ111" i="13"/>
  <c r="GW143" i="13"/>
  <c r="GX143" i="13" s="1"/>
  <c r="GH143" i="13"/>
  <c r="GJ103" i="13"/>
  <c r="DX23" i="13"/>
  <c r="DX110" i="13" s="1"/>
  <c r="EY33" i="13"/>
  <c r="EY110" i="13"/>
  <c r="FV98" i="13"/>
  <c r="DP110" i="13"/>
  <c r="DP33" i="13"/>
  <c r="BE151" i="13"/>
  <c r="BE65" i="13"/>
  <c r="I99" i="13"/>
  <c r="J99" i="13" s="1"/>
  <c r="J12" i="15"/>
  <c r="I11" i="13"/>
  <c r="CA99" i="13"/>
  <c r="CB99" i="13" s="1"/>
  <c r="CA11" i="13"/>
  <c r="CH73" i="13"/>
  <c r="CH160" i="13" s="1"/>
  <c r="CH152" i="13"/>
  <c r="EY65" i="13"/>
  <c r="EY143" i="13"/>
  <c r="BZ56" i="13"/>
  <c r="BS110" i="13"/>
  <c r="BS33" i="13"/>
  <c r="IL65" i="13"/>
  <c r="IL151" i="13"/>
  <c r="HY64" i="13"/>
  <c r="HY146" i="13"/>
  <c r="HZ146" i="13" s="1"/>
  <c r="DQ146" i="13"/>
  <c r="DR146" i="13" s="1"/>
  <c r="DQ64" i="13"/>
  <c r="CA141" i="13"/>
  <c r="CB141" i="13" s="1"/>
  <c r="AX72" i="13"/>
  <c r="AX159" i="13" s="1"/>
  <c r="HJ110" i="13"/>
  <c r="HJ33" i="13"/>
  <c r="FF110" i="13"/>
  <c r="FF33" i="13"/>
  <c r="IL110" i="13"/>
  <c r="IL33" i="13"/>
  <c r="FJ83" i="13"/>
  <c r="GB135" i="13"/>
  <c r="GC135" i="13" s="1"/>
  <c r="GB56" i="13"/>
  <c r="HD122" i="13"/>
  <c r="HE122" i="13" s="1"/>
  <c r="HD41" i="13"/>
  <c r="HD128" i="13" s="1"/>
  <c r="HE128" i="13" s="1"/>
  <c r="DX154" i="13"/>
  <c r="DY154" i="13" s="1"/>
  <c r="DX72" i="13"/>
  <c r="DX159" i="13" s="1"/>
  <c r="DY159" i="13" s="1"/>
  <c r="CA67" i="13"/>
  <c r="I67" i="13"/>
  <c r="CV122" i="13"/>
  <c r="CW122" i="13" s="1"/>
  <c r="CV41" i="13"/>
  <c r="CV128" i="13" s="1"/>
  <c r="CW128" i="13" s="1"/>
  <c r="IV73" i="13"/>
  <c r="K65" i="13"/>
  <c r="DJ147" i="13"/>
  <c r="DK147" i="13" s="1"/>
  <c r="DJ59" i="13"/>
  <c r="CA60" i="13"/>
  <c r="DX148" i="13"/>
  <c r="DY148" i="13" s="1"/>
  <c r="DX59" i="13"/>
  <c r="CA61" i="13"/>
  <c r="CA148" i="13" s="1"/>
  <c r="CB148" i="13" s="1"/>
  <c r="GB148" i="13"/>
  <c r="GC148" i="13" s="1"/>
  <c r="GB59" i="13"/>
  <c r="IF148" i="13"/>
  <c r="IG148" i="13" s="1"/>
  <c r="IF59" i="13"/>
  <c r="DJ149" i="13"/>
  <c r="DK149" i="13" s="1"/>
  <c r="CA62" i="13"/>
  <c r="CA149" i="13" s="1"/>
  <c r="CB149" i="13" s="1"/>
  <c r="EL149" i="13"/>
  <c r="EL59" i="13"/>
  <c r="EZ149" i="13"/>
  <c r="FA149" i="13" s="1"/>
  <c r="EZ59" i="13"/>
  <c r="FN149" i="13"/>
  <c r="FN59" i="13"/>
  <c r="HK149" i="13"/>
  <c r="HK59" i="13"/>
  <c r="CV150" i="13"/>
  <c r="CW150" i="13" s="1"/>
  <c r="CV59" i="13"/>
  <c r="HD150" i="13"/>
  <c r="HE150" i="13" s="1"/>
  <c r="HD59" i="13"/>
  <c r="HR150" i="13"/>
  <c r="HS150" i="13" s="1"/>
  <c r="HR59" i="13"/>
  <c r="HD154" i="13"/>
  <c r="HE154" i="13" s="1"/>
  <c r="HD72" i="13"/>
  <c r="HD159" i="13" s="1"/>
  <c r="HE159" i="13" s="1"/>
  <c r="IF154" i="13"/>
  <c r="IG154" i="13" s="1"/>
  <c r="IF72" i="13"/>
  <c r="IF159" i="13" s="1"/>
  <c r="IG159" i="13" s="1"/>
  <c r="GB156" i="13"/>
  <c r="GC156" i="13" s="1"/>
  <c r="GB72" i="13"/>
  <c r="GB159" i="13" s="1"/>
  <c r="GC159" i="13" s="1"/>
  <c r="GP72" i="13"/>
  <c r="GP159" i="13" s="1"/>
  <c r="GQ159" i="13" s="1"/>
  <c r="GP156" i="13"/>
  <c r="GQ156" i="13" s="1"/>
  <c r="IT114" i="13"/>
  <c r="IU114" i="13" s="1"/>
  <c r="I27" i="13"/>
  <c r="IT24" i="13"/>
  <c r="CA27" i="13"/>
  <c r="IT109" i="13"/>
  <c r="IU109" i="13" s="1"/>
  <c r="IT20" i="13"/>
  <c r="I22" i="13"/>
  <c r="CA22" i="13"/>
  <c r="CA109" i="13" s="1"/>
  <c r="CB109" i="13" s="1"/>
  <c r="IT105" i="13"/>
  <c r="IU105" i="13" s="1"/>
  <c r="CA18" i="13"/>
  <c r="CA105" i="13" s="1"/>
  <c r="CB105" i="13" s="1"/>
  <c r="AT165" i="13"/>
  <c r="AT83" i="13"/>
  <c r="AX149" i="13"/>
  <c r="AX59" i="13"/>
  <c r="BT115" i="13"/>
  <c r="AY28" i="13"/>
  <c r="AY115" i="13" s="1"/>
  <c r="AZ115" i="13" s="1"/>
  <c r="I28" i="13"/>
  <c r="BL107" i="13"/>
  <c r="BL23" i="13"/>
  <c r="CA63" i="13"/>
  <c r="CA150" i="13" s="1"/>
  <c r="CB150" i="13" s="1"/>
  <c r="DY165" i="13"/>
  <c r="DY83" i="13"/>
  <c r="HM83" i="13"/>
  <c r="HM165" i="13"/>
  <c r="BT148" i="13"/>
  <c r="BU148" i="13" s="1"/>
  <c r="BT59" i="13"/>
  <c r="BT146" i="13" s="1"/>
  <c r="AY61" i="13"/>
  <c r="I61" i="13"/>
  <c r="BT145" i="13"/>
  <c r="BU145" i="13" s="1"/>
  <c r="AY58" i="13"/>
  <c r="BT138" i="13"/>
  <c r="BU138" i="13" s="1"/>
  <c r="AY51" i="13"/>
  <c r="AY138" i="13" s="1"/>
  <c r="BT112" i="13"/>
  <c r="BU112" i="13" s="1"/>
  <c r="BT24" i="13"/>
  <c r="AY25" i="13"/>
  <c r="BM158" i="13"/>
  <c r="BN158" i="13" s="1"/>
  <c r="AY71" i="13"/>
  <c r="BM72" i="13"/>
  <c r="BM159" i="13" s="1"/>
  <c r="BN159" i="13" s="1"/>
  <c r="BM142" i="13"/>
  <c r="BN142" i="13" s="1"/>
  <c r="AY55" i="13"/>
  <c r="AY142" i="13" s="1"/>
  <c r="AZ142" i="13" s="1"/>
  <c r="AR122" i="13"/>
  <c r="AR41" i="13"/>
  <c r="AR128" i="13" s="1"/>
  <c r="AS128" i="13" s="1"/>
  <c r="I35" i="13"/>
  <c r="I54" i="13"/>
  <c r="AD141" i="13"/>
  <c r="AE141" i="13" s="1"/>
  <c r="H142" i="13"/>
  <c r="H68" i="15"/>
  <c r="CI83" i="13"/>
  <c r="CI165" i="13"/>
  <c r="I20" i="15"/>
  <c r="E41" i="15"/>
  <c r="IT104" i="13"/>
  <c r="IU104" i="13" s="1"/>
  <c r="IT16" i="13"/>
  <c r="IT23" i="13" s="1"/>
  <c r="CA17" i="13"/>
  <c r="I17" i="13"/>
  <c r="I102" i="13"/>
  <c r="J102" i="13" s="1"/>
  <c r="J15" i="15"/>
  <c r="HD135" i="13"/>
  <c r="HE135" i="13" s="1"/>
  <c r="HD56" i="13"/>
  <c r="G32" i="15"/>
  <c r="I29" i="15"/>
  <c r="BZ144" i="13"/>
  <c r="CB144" i="13" s="1"/>
  <c r="BZ64" i="13"/>
  <c r="BZ151" i="13" s="1"/>
  <c r="DC145" i="13"/>
  <c r="DD145" i="13" s="1"/>
  <c r="CA58" i="13"/>
  <c r="EM149" i="13"/>
  <c r="FO149" i="13"/>
  <c r="GC149" i="13"/>
  <c r="HL149" i="13"/>
  <c r="DK150" i="13"/>
  <c r="EM150" i="13"/>
  <c r="FA150" i="13"/>
  <c r="FO150" i="13"/>
  <c r="DJ156" i="13"/>
  <c r="DK156" i="13" s="1"/>
  <c r="DJ72" i="13"/>
  <c r="DJ159" i="13" s="1"/>
  <c r="DK159" i="13" s="1"/>
  <c r="EL156" i="13"/>
  <c r="EM156" i="13" s="1"/>
  <c r="EL72" i="13"/>
  <c r="EL159" i="13" s="1"/>
  <c r="EM159" i="13" s="1"/>
  <c r="EZ156" i="13"/>
  <c r="FA156" i="13" s="1"/>
  <c r="EZ72" i="13"/>
  <c r="EZ159" i="13" s="1"/>
  <c r="FA159" i="13" s="1"/>
  <c r="FN72" i="13"/>
  <c r="FN159" i="13" s="1"/>
  <c r="FO159" i="13" s="1"/>
  <c r="FN156" i="13"/>
  <c r="FO156" i="13" s="1"/>
  <c r="HE156" i="13"/>
  <c r="H27" i="15"/>
  <c r="H24" i="15" s="1"/>
  <c r="H114" i="13"/>
  <c r="AY136" i="13"/>
  <c r="AZ136" i="13" s="1"/>
  <c r="H90" i="15"/>
  <c r="H75" i="13"/>
  <c r="H89" i="15" s="1"/>
  <c r="BT149" i="13"/>
  <c r="BU149" i="13" s="1"/>
  <c r="AY62" i="13"/>
  <c r="AY149" i="13" s="1"/>
  <c r="BU115" i="13"/>
  <c r="BT16" i="13"/>
  <c r="BT104" i="13"/>
  <c r="BU104" i="13" s="1"/>
  <c r="G32" i="13"/>
  <c r="IS110" i="13"/>
  <c r="IS33" i="13"/>
  <c r="BS64" i="13"/>
  <c r="BS151" i="13" s="1"/>
  <c r="BS146" i="13"/>
  <c r="BU142" i="13"/>
  <c r="AX138" i="13"/>
  <c r="AX48" i="13"/>
  <c r="BT114" i="13"/>
  <c r="BU114" i="13" s="1"/>
  <c r="AY27" i="13"/>
  <c r="AY114" i="13" s="1"/>
  <c r="AZ114" i="13" s="1"/>
  <c r="BM150" i="13"/>
  <c r="BN150" i="13" s="1"/>
  <c r="BM59" i="13"/>
  <c r="AY63" i="13"/>
  <c r="AY150" i="13" s="1"/>
  <c r="AZ150" i="13" s="1"/>
  <c r="I63" i="13"/>
  <c r="BF112" i="13"/>
  <c r="BG112" i="13" s="1"/>
  <c r="I25" i="13"/>
  <c r="BF24" i="13"/>
  <c r="AS139" i="13"/>
  <c r="AS122" i="13"/>
  <c r="G64" i="13"/>
  <c r="AD139" i="13"/>
  <c r="AE139" i="13" s="1"/>
  <c r="I52" i="13"/>
  <c r="BC73" i="13"/>
  <c r="BC83" i="13" s="1"/>
  <c r="F65" i="13"/>
  <c r="F41" i="15"/>
  <c r="I41" i="15" s="1"/>
  <c r="I35" i="15"/>
  <c r="IS103" i="13"/>
  <c r="H16" i="13"/>
  <c r="H103" i="13" s="1"/>
  <c r="AD98" i="13"/>
  <c r="AE98" i="13" s="1"/>
  <c r="AD23" i="13"/>
  <c r="P32" i="13"/>
  <c r="P116" i="13"/>
  <c r="Q116" i="13" s="1"/>
  <c r="AK118" i="13"/>
  <c r="AL118" i="13" s="1"/>
  <c r="AK29" i="13"/>
  <c r="I31" i="13"/>
  <c r="AK137" i="13"/>
  <c r="AL137" i="13" s="1"/>
  <c r="I50" i="13"/>
  <c r="AK48" i="13"/>
  <c r="AK145" i="13"/>
  <c r="AL145" i="13" s="1"/>
  <c r="I58" i="13"/>
  <c r="AK149" i="13"/>
  <c r="AL149" i="13" s="1"/>
  <c r="I62" i="13"/>
  <c r="AL156" i="13"/>
  <c r="G56" i="13"/>
  <c r="N65" i="13"/>
  <c r="L23" i="15"/>
  <c r="L33" i="15" s="1"/>
  <c r="L42" i="15" s="1"/>
  <c r="L96" i="15" s="1"/>
  <c r="AY133" i="13"/>
  <c r="AZ133" i="13" s="1"/>
  <c r="O160" i="13"/>
  <c r="O152" i="13"/>
  <c r="H20" i="13"/>
  <c r="H107" i="13" s="1"/>
  <c r="BF159" i="13"/>
  <c r="BG159" i="13" s="1"/>
  <c r="AJ33" i="13"/>
  <c r="AJ119" i="13"/>
  <c r="FN98" i="13"/>
  <c r="FO98" i="13" s="1"/>
  <c r="IF107" i="13"/>
  <c r="IG107" i="13" s="1"/>
  <c r="J21" i="15"/>
  <c r="I108" i="13"/>
  <c r="J108" i="13" s="1"/>
  <c r="EZ143" i="13"/>
  <c r="EE143" i="13"/>
  <c r="EF143" i="13" s="1"/>
  <c r="HQ110" i="13"/>
  <c r="HQ33" i="13"/>
  <c r="IG119" i="13"/>
  <c r="IT116" i="13"/>
  <c r="IU116" i="13" s="1"/>
  <c r="CA117" i="13"/>
  <c r="CB117" i="13" s="1"/>
  <c r="CA29" i="13"/>
  <c r="CA116" i="13" s="1"/>
  <c r="AY17" i="13"/>
  <c r="BK65" i="13"/>
  <c r="HK98" i="13"/>
  <c r="HL98" i="13" s="1"/>
  <c r="HK23" i="13"/>
  <c r="CA69" i="13"/>
  <c r="CA156" i="13" s="1"/>
  <c r="CB156" i="13" s="1"/>
  <c r="CH119" i="13"/>
  <c r="IM143" i="13"/>
  <c r="IN143" i="13" s="1"/>
  <c r="GV110" i="13"/>
  <c r="FT110" i="13"/>
  <c r="DR98" i="13"/>
  <c r="AK59" i="13"/>
  <c r="AK64" i="13" s="1"/>
  <c r="AK151" i="13" s="1"/>
  <c r="I53" i="13"/>
  <c r="IT98" i="13"/>
  <c r="IU98" i="13" s="1"/>
  <c r="AJ65" i="13"/>
  <c r="AJ143" i="13"/>
  <c r="I18" i="13"/>
  <c r="ED151" i="13"/>
  <c r="ED65" i="13"/>
  <c r="IE143" i="13"/>
  <c r="IG143" i="13" s="1"/>
  <c r="IE65" i="13"/>
  <c r="DB42" i="13"/>
  <c r="DB120" i="13"/>
  <c r="AX103" i="13"/>
  <c r="IE33" i="13"/>
  <c r="IS143" i="13"/>
  <c r="IS65" i="13"/>
  <c r="DC143" i="13"/>
  <c r="DD143" i="13" s="1"/>
  <c r="HC143" i="13"/>
  <c r="HC65" i="13"/>
  <c r="DW143" i="13"/>
  <c r="DY143" i="13" s="1"/>
  <c r="DW65" i="13"/>
  <c r="AR146" i="13"/>
  <c r="AS146" i="13" s="1"/>
  <c r="AR64" i="13"/>
  <c r="DB152" i="13"/>
  <c r="DB73" i="13"/>
  <c r="DB160" i="13" s="1"/>
  <c r="HZ33" i="13"/>
  <c r="J23" i="13"/>
  <c r="HH33" i="13"/>
  <c r="IH165" i="13"/>
  <c r="IH83" i="13"/>
  <c r="I142" i="13"/>
  <c r="J142" i="13" s="1"/>
  <c r="J68" i="15"/>
  <c r="AZ42" i="13"/>
  <c r="DZ33" i="13"/>
  <c r="K23" i="13"/>
  <c r="HT33" i="13"/>
  <c r="HB33" i="13"/>
  <c r="G23" i="13"/>
  <c r="DL165" i="13"/>
  <c r="DL83" i="13"/>
  <c r="IN73" i="13"/>
  <c r="FP165" i="13"/>
  <c r="FP83" i="13"/>
  <c r="AS165" i="13"/>
  <c r="AS83" i="13"/>
  <c r="BN83" i="13"/>
  <c r="BN165" i="13"/>
  <c r="CB83" i="13" l="1"/>
  <c r="X110" i="13"/>
  <c r="D33" i="15"/>
  <c r="D42" i="15" s="1"/>
  <c r="AV83" i="13"/>
  <c r="AU83" i="13"/>
  <c r="CB116" i="13"/>
  <c r="X119" i="13"/>
  <c r="CO146" i="13"/>
  <c r="CP146" i="13" s="1"/>
  <c r="FO135" i="13"/>
  <c r="EE23" i="13"/>
  <c r="EE110" i="13" s="1"/>
  <c r="EF110" i="13" s="1"/>
  <c r="HS103" i="13"/>
  <c r="BW83" i="13"/>
  <c r="AL151" i="13"/>
  <c r="BZ32" i="13"/>
  <c r="BZ119" i="13" s="1"/>
  <c r="AR23" i="13"/>
  <c r="AR110" i="13" s="1"/>
  <c r="AS110" i="13" s="1"/>
  <c r="GX110" i="13"/>
  <c r="FN23" i="13"/>
  <c r="FN33" i="13" s="1"/>
  <c r="DC64" i="13"/>
  <c r="H29" i="15"/>
  <c r="V65" i="13"/>
  <c r="V152" i="13" s="1"/>
  <c r="X152" i="13" s="1"/>
  <c r="BZ23" i="13"/>
  <c r="BZ110" i="13" s="1"/>
  <c r="GY165" i="13"/>
  <c r="GY83" i="13"/>
  <c r="HJ143" i="13"/>
  <c r="HL143" i="13" s="1"/>
  <c r="HJ65" i="13"/>
  <c r="FG32" i="13"/>
  <c r="FG119" i="13" s="1"/>
  <c r="FH119" i="13" s="1"/>
  <c r="FG111" i="13"/>
  <c r="FH111" i="13" s="1"/>
  <c r="IM98" i="13"/>
  <c r="IN98" i="13" s="1"/>
  <c r="IM23" i="13"/>
  <c r="IM110" i="13" s="1"/>
  <c r="DQ103" i="13"/>
  <c r="DR103" i="13" s="1"/>
  <c r="DQ23" i="13"/>
  <c r="DQ110" i="13" s="1"/>
  <c r="GW146" i="13"/>
  <c r="GX146" i="13" s="1"/>
  <c r="GW64" i="13"/>
  <c r="GW98" i="13"/>
  <c r="GX98" i="13" s="1"/>
  <c r="GW23" i="13"/>
  <c r="GW110" i="13" s="1"/>
  <c r="IM64" i="13"/>
  <c r="EF151" i="13"/>
  <c r="FT33" i="13"/>
  <c r="FG110" i="13"/>
  <c r="FH110" i="13" s="1"/>
  <c r="FG33" i="13"/>
  <c r="H23" i="13"/>
  <c r="H110" i="13" s="1"/>
  <c r="HC110" i="13"/>
  <c r="E86" i="15"/>
  <c r="EE146" i="13"/>
  <c r="EF146" i="13" s="1"/>
  <c r="ET146" i="13"/>
  <c r="FG64" i="13"/>
  <c r="FG65" i="13" s="1"/>
  <c r="CH23" i="13"/>
  <c r="CH107" i="13"/>
  <c r="CI107" i="13" s="1"/>
  <c r="CO98" i="13"/>
  <c r="CP98" i="13" s="1"/>
  <c r="CO23" i="13"/>
  <c r="CO110" i="13" s="1"/>
  <c r="HX151" i="13"/>
  <c r="HX65" i="13"/>
  <c r="AY48" i="13"/>
  <c r="AY135" i="13" s="1"/>
  <c r="I113" i="13"/>
  <c r="J113" i="13" s="1"/>
  <c r="H32" i="15"/>
  <c r="GH65" i="13"/>
  <c r="GH152" i="13" s="1"/>
  <c r="GJ146" i="13"/>
  <c r="BN116" i="13"/>
  <c r="H23" i="15"/>
  <c r="AR116" i="13"/>
  <c r="AS116" i="13" s="1"/>
  <c r="AR32" i="13"/>
  <c r="AR119" i="13" s="1"/>
  <c r="AS119" i="13" s="1"/>
  <c r="IN110" i="13"/>
  <c r="GV33" i="13"/>
  <c r="GV42" i="13" s="1"/>
  <c r="CC165" i="13"/>
  <c r="AQ65" i="13"/>
  <c r="IG98" i="13"/>
  <c r="FU146" i="13"/>
  <c r="FV146" i="13" s="1"/>
  <c r="FU64" i="13"/>
  <c r="FU151" i="13" s="1"/>
  <c r="FV151" i="13" s="1"/>
  <c r="FU103" i="13"/>
  <c r="FV103" i="13" s="1"/>
  <c r="FU23" i="13"/>
  <c r="FU110" i="13" s="1"/>
  <c r="FV110" i="13" s="1"/>
  <c r="AD146" i="13"/>
  <c r="AE146" i="13" s="1"/>
  <c r="AD64" i="13"/>
  <c r="IF23" i="13"/>
  <c r="AY41" i="13"/>
  <c r="AY128" i="13" s="1"/>
  <c r="AZ128" i="13" s="1"/>
  <c r="ES23" i="13"/>
  <c r="ES110" i="13" s="1"/>
  <c r="ET110" i="13" s="1"/>
  <c r="V33" i="13"/>
  <c r="BX83" i="13"/>
  <c r="GA143" i="13"/>
  <c r="GA65" i="13"/>
  <c r="HY103" i="13"/>
  <c r="HZ103" i="13" s="1"/>
  <c r="HY23" i="13"/>
  <c r="HY110" i="13" s="1"/>
  <c r="HZ110" i="13" s="1"/>
  <c r="GB98" i="13"/>
  <c r="GC98" i="13" s="1"/>
  <c r="GB23" i="13"/>
  <c r="GB110" i="13" s="1"/>
  <c r="GC110" i="13" s="1"/>
  <c r="ER151" i="13"/>
  <c r="ER65" i="13"/>
  <c r="CN110" i="13"/>
  <c r="CP110" i="13" s="1"/>
  <c r="CN33" i="13"/>
  <c r="BA165" i="13"/>
  <c r="BA83" i="13"/>
  <c r="BL73" i="13"/>
  <c r="BL160" i="13" s="1"/>
  <c r="BL152" i="13"/>
  <c r="BE42" i="13"/>
  <c r="BE129" i="13" s="1"/>
  <c r="BE120" i="13"/>
  <c r="FF73" i="13"/>
  <c r="FF160" i="13" s="1"/>
  <c r="FF152" i="13"/>
  <c r="DX116" i="13"/>
  <c r="DY116" i="13" s="1"/>
  <c r="DX32" i="13"/>
  <c r="DX119" i="13" s="1"/>
  <c r="DY119" i="13" s="1"/>
  <c r="DJ116" i="13"/>
  <c r="DJ32" i="13"/>
  <c r="DJ119" i="13" s="1"/>
  <c r="DK119" i="13" s="1"/>
  <c r="FU116" i="13"/>
  <c r="FV116" i="13" s="1"/>
  <c r="FU32" i="13"/>
  <c r="HR111" i="13"/>
  <c r="HS111" i="13" s="1"/>
  <c r="HR32" i="13"/>
  <c r="HR119" i="13" s="1"/>
  <c r="HS119" i="13" s="1"/>
  <c r="FN111" i="13"/>
  <c r="FO111" i="13" s="1"/>
  <c r="FN32" i="13"/>
  <c r="FN119" i="13" s="1"/>
  <c r="HR107" i="13"/>
  <c r="HS107" i="13" s="1"/>
  <c r="HR23" i="13"/>
  <c r="DW110" i="13"/>
  <c r="DY110" i="13" s="1"/>
  <c r="DW33" i="13"/>
  <c r="AY108" i="13"/>
  <c r="AZ108" i="13" s="1"/>
  <c r="AY20" i="13"/>
  <c r="AY107" i="13" s="1"/>
  <c r="EK119" i="13"/>
  <c r="EH33" i="13"/>
  <c r="EH42" i="13" s="1"/>
  <c r="EH83" i="13" s="1"/>
  <c r="FM143" i="13"/>
  <c r="FO143" i="13" s="1"/>
  <c r="FM65" i="13"/>
  <c r="HQ143" i="13"/>
  <c r="HS143" i="13" s="1"/>
  <c r="HQ65" i="13"/>
  <c r="EK110" i="13"/>
  <c r="EK33" i="13"/>
  <c r="FT143" i="13"/>
  <c r="FT65" i="13"/>
  <c r="AY117" i="13"/>
  <c r="AZ117" i="13" s="1"/>
  <c r="AY29" i="13"/>
  <c r="AY116" i="13" s="1"/>
  <c r="AZ116" i="13" s="1"/>
  <c r="ER33" i="13"/>
  <c r="DC110" i="13"/>
  <c r="DD110" i="13" s="1"/>
  <c r="AM165" i="13"/>
  <c r="AM83" i="13"/>
  <c r="HX119" i="13"/>
  <c r="HZ119" i="13" s="1"/>
  <c r="HX33" i="13"/>
  <c r="ES65" i="13"/>
  <c r="ES151" i="13"/>
  <c r="ET151" i="13" s="1"/>
  <c r="ES116" i="13"/>
  <c r="ET116" i="13" s="1"/>
  <c r="ES32" i="13"/>
  <c r="DC116" i="13"/>
  <c r="DD116" i="13" s="1"/>
  <c r="DC32" i="13"/>
  <c r="DC119" i="13" s="1"/>
  <c r="DD119" i="13" s="1"/>
  <c r="EL32" i="13"/>
  <c r="IM32" i="13"/>
  <c r="IM111" i="13"/>
  <c r="IN111" i="13" s="1"/>
  <c r="HK32" i="13"/>
  <c r="HK119" i="13" s="1"/>
  <c r="HL119" i="13" s="1"/>
  <c r="HK111" i="13"/>
  <c r="HL111" i="13" s="1"/>
  <c r="GW32" i="13"/>
  <c r="GW111" i="13"/>
  <c r="GX111" i="13" s="1"/>
  <c r="EE32" i="13"/>
  <c r="EE119" i="13" s="1"/>
  <c r="EF119" i="13" s="1"/>
  <c r="EE111" i="13"/>
  <c r="EF111" i="13" s="1"/>
  <c r="DQ111" i="13"/>
  <c r="DR111" i="13" s="1"/>
  <c r="DQ32" i="13"/>
  <c r="FO119" i="13"/>
  <c r="CG143" i="13"/>
  <c r="CI143" i="13" s="1"/>
  <c r="CG65" i="13"/>
  <c r="CN143" i="13"/>
  <c r="CP143" i="13" s="1"/>
  <c r="CN65" i="13"/>
  <c r="AX111" i="13"/>
  <c r="AX32" i="13"/>
  <c r="AX119" i="13" s="1"/>
  <c r="AK98" i="13"/>
  <c r="AL98" i="13" s="1"/>
  <c r="AK23" i="13"/>
  <c r="AK110" i="13" s="1"/>
  <c r="AL110" i="13" s="1"/>
  <c r="H32" i="13"/>
  <c r="H119" i="13" s="1"/>
  <c r="H56" i="13"/>
  <c r="H143" i="13" s="1"/>
  <c r="AQ42" i="13"/>
  <c r="CA48" i="13"/>
  <c r="CA56" i="13" s="1"/>
  <c r="I98" i="13"/>
  <c r="J98" i="13" s="1"/>
  <c r="DX33" i="13"/>
  <c r="DX42" i="13" s="1"/>
  <c r="GJ143" i="13"/>
  <c r="J117" i="13"/>
  <c r="GO33" i="13"/>
  <c r="ED33" i="13"/>
  <c r="CA41" i="13"/>
  <c r="CA128" i="13" s="1"/>
  <c r="CB128" i="13" s="1"/>
  <c r="AZ107" i="13"/>
  <c r="GI107" i="13"/>
  <c r="GJ107" i="13" s="1"/>
  <c r="GI23" i="13"/>
  <c r="EZ107" i="13"/>
  <c r="FA107" i="13" s="1"/>
  <c r="EZ23" i="13"/>
  <c r="GP98" i="13"/>
  <c r="GQ98" i="13" s="1"/>
  <c r="GP23" i="13"/>
  <c r="EL98" i="13"/>
  <c r="EL23" i="13"/>
  <c r="BF146" i="13"/>
  <c r="BG146" i="13" s="1"/>
  <c r="BF64" i="13"/>
  <c r="BM107" i="13"/>
  <c r="BN107" i="13" s="1"/>
  <c r="BM23" i="13"/>
  <c r="CO119" i="13"/>
  <c r="CP119" i="13" s="1"/>
  <c r="CO33" i="13"/>
  <c r="CG33" i="13"/>
  <c r="CG119" i="13"/>
  <c r="CI119" i="13" s="1"/>
  <c r="EM116" i="13"/>
  <c r="EM98" i="13"/>
  <c r="FV135" i="13"/>
  <c r="GP32" i="13"/>
  <c r="GP119" i="13" s="1"/>
  <c r="GQ119" i="13" s="1"/>
  <c r="GP111" i="13"/>
  <c r="GQ111" i="13" s="1"/>
  <c r="BG116" i="13"/>
  <c r="AQ152" i="13"/>
  <c r="AQ73" i="13"/>
  <c r="AQ160" i="13" s="1"/>
  <c r="IT64" i="13"/>
  <c r="IT151" i="13" s="1"/>
  <c r="IU151" i="13" s="1"/>
  <c r="IT146" i="13"/>
  <c r="IU146" i="13" s="1"/>
  <c r="GB116" i="13"/>
  <c r="GC116" i="13" s="1"/>
  <c r="GB32" i="13"/>
  <c r="HD23" i="13"/>
  <c r="HD107" i="13"/>
  <c r="HE107" i="13" s="1"/>
  <c r="DJ107" i="13"/>
  <c r="DK107" i="13" s="1"/>
  <c r="DJ23" i="13"/>
  <c r="CV107" i="13"/>
  <c r="CW107" i="13" s="1"/>
  <c r="CV23" i="13"/>
  <c r="CV110" i="13" s="1"/>
  <c r="CW110" i="13" s="1"/>
  <c r="GK83" i="13"/>
  <c r="GK165" i="13"/>
  <c r="DK116" i="13"/>
  <c r="GO143" i="13"/>
  <c r="GQ143" i="13" s="1"/>
  <c r="GO65" i="13"/>
  <c r="FU143" i="13"/>
  <c r="FU65" i="13"/>
  <c r="BM32" i="13"/>
  <c r="BM119" i="13" s="1"/>
  <c r="BN119" i="13" s="1"/>
  <c r="BM111" i="13"/>
  <c r="BN111" i="13" s="1"/>
  <c r="FG151" i="13"/>
  <c r="FH151" i="13" s="1"/>
  <c r="HY33" i="13"/>
  <c r="HY42" i="13" s="1"/>
  <c r="CO151" i="13"/>
  <c r="CP151" i="13" s="1"/>
  <c r="CO65" i="13"/>
  <c r="GI65" i="13"/>
  <c r="GI151" i="13"/>
  <c r="GJ151" i="13" s="1"/>
  <c r="IU143" i="13"/>
  <c r="AX23" i="13"/>
  <c r="AX110" i="13" s="1"/>
  <c r="EE65" i="13"/>
  <c r="EE152" i="13" s="1"/>
  <c r="BU146" i="13"/>
  <c r="BT64" i="13"/>
  <c r="BT65" i="13" s="1"/>
  <c r="FA143" i="13"/>
  <c r="F89" i="15"/>
  <c r="F46" i="15"/>
  <c r="AC160" i="13"/>
  <c r="AC83" i="13"/>
  <c r="D44" i="15"/>
  <c r="D96" i="15"/>
  <c r="E83" i="13"/>
  <c r="K96" i="15"/>
  <c r="Q110" i="13"/>
  <c r="AR151" i="13"/>
  <c r="AS151" i="13" s="1"/>
  <c r="AR65" i="13"/>
  <c r="DW73" i="13"/>
  <c r="DW152" i="13"/>
  <c r="HC73" i="13"/>
  <c r="HC160" i="13" s="1"/>
  <c r="HC152" i="13"/>
  <c r="IS73" i="13"/>
  <c r="IS152" i="13"/>
  <c r="IE120" i="13"/>
  <c r="IE42" i="13"/>
  <c r="AQ129" i="13"/>
  <c r="DB83" i="13"/>
  <c r="DB129" i="13"/>
  <c r="IE73" i="13"/>
  <c r="IE160" i="13" s="1"/>
  <c r="IE152" i="13"/>
  <c r="IT110" i="13"/>
  <c r="IU110" i="13" s="1"/>
  <c r="J66" i="15"/>
  <c r="I140" i="13"/>
  <c r="J140" i="13" s="1"/>
  <c r="HK110" i="13"/>
  <c r="HL110" i="13" s="1"/>
  <c r="BK73" i="13"/>
  <c r="AW65" i="13"/>
  <c r="HQ120" i="13"/>
  <c r="HQ42" i="13"/>
  <c r="EE73" i="13"/>
  <c r="IF110" i="13"/>
  <c r="IG110" i="13" s="1"/>
  <c r="IF33" i="13"/>
  <c r="N83" i="13"/>
  <c r="G65" i="13"/>
  <c r="AK56" i="13"/>
  <c r="AK135" i="13"/>
  <c r="AL135" i="13" s="1"/>
  <c r="AK116" i="13"/>
  <c r="AL116" i="13" s="1"/>
  <c r="AK32" i="13"/>
  <c r="AD110" i="13"/>
  <c r="AE110" i="13" s="1"/>
  <c r="I112" i="13"/>
  <c r="J112" i="13" s="1"/>
  <c r="J25" i="15"/>
  <c r="CA145" i="13"/>
  <c r="CB145" i="13" s="1"/>
  <c r="I32" i="15"/>
  <c r="G46" i="15"/>
  <c r="J17" i="15"/>
  <c r="I104" i="13"/>
  <c r="J104" i="13" s="1"/>
  <c r="I16" i="13"/>
  <c r="I103" i="13" s="1"/>
  <c r="J103" i="13" s="1"/>
  <c r="IT103" i="13"/>
  <c r="IU103" i="13" s="1"/>
  <c r="E45" i="15"/>
  <c r="E33" i="15"/>
  <c r="I141" i="13"/>
  <c r="J141" i="13" s="1"/>
  <c r="J67" i="15"/>
  <c r="BT111" i="13"/>
  <c r="BU111" i="13" s="1"/>
  <c r="BT32" i="13"/>
  <c r="BT119" i="13" s="1"/>
  <c r="BU119" i="13" s="1"/>
  <c r="AZ138" i="13"/>
  <c r="BT151" i="13"/>
  <c r="BU151" i="13" s="1"/>
  <c r="AY59" i="13"/>
  <c r="AY146" i="13" s="1"/>
  <c r="AY148" i="13"/>
  <c r="AZ148" i="13" s="1"/>
  <c r="J28" i="15"/>
  <c r="I115" i="13"/>
  <c r="J115" i="13" s="1"/>
  <c r="I109" i="13"/>
  <c r="J109" i="13" s="1"/>
  <c r="J22" i="15"/>
  <c r="J20" i="15" s="1"/>
  <c r="IT32" i="13"/>
  <c r="IT111" i="13"/>
  <c r="IU111" i="13" s="1"/>
  <c r="I24" i="13"/>
  <c r="I111" i="13" s="1"/>
  <c r="J111" i="13" s="1"/>
  <c r="HR64" i="13"/>
  <c r="HR146" i="13"/>
  <c r="HS146" i="13" s="1"/>
  <c r="HD146" i="13"/>
  <c r="HE146" i="13" s="1"/>
  <c r="HD64" i="13"/>
  <c r="HD151" i="13" s="1"/>
  <c r="HE151" i="13" s="1"/>
  <c r="CV146" i="13"/>
  <c r="CW146" i="13" s="1"/>
  <c r="CV64" i="13"/>
  <c r="HK64" i="13"/>
  <c r="HK146" i="13"/>
  <c r="HL146" i="13" s="1"/>
  <c r="FN146" i="13"/>
  <c r="FO146" i="13" s="1"/>
  <c r="FN64" i="13"/>
  <c r="EZ146" i="13"/>
  <c r="FA146" i="13" s="1"/>
  <c r="EZ64" i="13"/>
  <c r="EL146" i="13"/>
  <c r="EM146" i="13" s="1"/>
  <c r="EL64" i="13"/>
  <c r="IF64" i="13"/>
  <c r="IF146" i="13"/>
  <c r="IG146" i="13" s="1"/>
  <c r="GB146" i="13"/>
  <c r="GC146" i="13" s="1"/>
  <c r="GB64" i="13"/>
  <c r="GB151" i="13" s="1"/>
  <c r="GC151" i="13" s="1"/>
  <c r="DJ146" i="13"/>
  <c r="DK146" i="13" s="1"/>
  <c r="DJ64" i="13"/>
  <c r="IV83" i="13"/>
  <c r="IV165" i="13"/>
  <c r="CA154" i="13"/>
  <c r="CB154" i="13" s="1"/>
  <c r="CA72" i="13"/>
  <c r="CA159" i="13" s="1"/>
  <c r="CB159" i="13" s="1"/>
  <c r="IL120" i="13"/>
  <c r="IL42" i="13"/>
  <c r="HY151" i="13"/>
  <c r="HZ151" i="13" s="1"/>
  <c r="HY65" i="13"/>
  <c r="IL152" i="13"/>
  <c r="IL73" i="13"/>
  <c r="IL160" i="13" s="1"/>
  <c r="J11" i="15"/>
  <c r="BE73" i="13"/>
  <c r="BE152" i="13"/>
  <c r="DP42" i="13"/>
  <c r="DP120" i="13"/>
  <c r="EY120" i="13"/>
  <c r="EY42" i="13"/>
  <c r="GH73" i="13"/>
  <c r="GH160" i="13" s="1"/>
  <c r="BS65" i="13"/>
  <c r="CU120" i="13"/>
  <c r="CU42" i="13"/>
  <c r="HC42" i="13"/>
  <c r="HC120" i="13"/>
  <c r="ED42" i="13"/>
  <c r="ED120" i="13"/>
  <c r="GH42" i="13"/>
  <c r="GH120" i="13"/>
  <c r="GP151" i="13"/>
  <c r="GQ151" i="13" s="1"/>
  <c r="GP65" i="13"/>
  <c r="U42" i="13"/>
  <c r="W33" i="13"/>
  <c r="W120" i="13" s="1"/>
  <c r="O120" i="13"/>
  <c r="O42" i="13"/>
  <c r="I48" i="13"/>
  <c r="I135" i="13" s="1"/>
  <c r="J135" i="13" s="1"/>
  <c r="P143" i="13"/>
  <c r="Q143" i="13" s="1"/>
  <c r="P65" i="13"/>
  <c r="P73" i="13" s="1"/>
  <c r="I56" i="13"/>
  <c r="I143" i="13" s="1"/>
  <c r="J143" i="13" s="1"/>
  <c r="H64" i="13"/>
  <c r="H151" i="13" s="1"/>
  <c r="K73" i="13"/>
  <c r="L101" i="15" s="1"/>
  <c r="ED152" i="13"/>
  <c r="ED73" i="13"/>
  <c r="ED160" i="13" s="1"/>
  <c r="I105" i="13"/>
  <c r="J105" i="13" s="1"/>
  <c r="J18" i="15"/>
  <c r="AJ73" i="13"/>
  <c r="AJ160" i="13" s="1"/>
  <c r="AJ152" i="13"/>
  <c r="AK146" i="13"/>
  <c r="AL146" i="13" s="1"/>
  <c r="I59" i="13"/>
  <c r="I146" i="13" s="1"/>
  <c r="J146" i="13" s="1"/>
  <c r="FT42" i="13"/>
  <c r="FT120" i="13"/>
  <c r="GV120" i="13"/>
  <c r="AY104" i="13"/>
  <c r="AZ104" i="13" s="1"/>
  <c r="AY16" i="13"/>
  <c r="AY103" i="13" s="1"/>
  <c r="AZ103" i="13" s="1"/>
  <c r="AJ120" i="13"/>
  <c r="AJ42" i="13"/>
  <c r="I149" i="13"/>
  <c r="J149" i="13" s="1"/>
  <c r="J75" i="15"/>
  <c r="I145" i="13"/>
  <c r="J145" i="13" s="1"/>
  <c r="J71" i="15"/>
  <c r="J63" i="15"/>
  <c r="I137" i="13"/>
  <c r="J137" i="13" s="1"/>
  <c r="I118" i="13"/>
  <c r="J118" i="13" s="1"/>
  <c r="J31" i="15"/>
  <c r="J29" i="15" s="1"/>
  <c r="P119" i="13"/>
  <c r="Q119" i="13" s="1"/>
  <c r="P33" i="13"/>
  <c r="F78" i="15"/>
  <c r="I139" i="13"/>
  <c r="J139" i="13" s="1"/>
  <c r="J65" i="15"/>
  <c r="BF111" i="13"/>
  <c r="BG111" i="13" s="1"/>
  <c r="BF32" i="13"/>
  <c r="I150" i="13"/>
  <c r="J150" i="13" s="1"/>
  <c r="J76" i="15"/>
  <c r="BM64" i="13"/>
  <c r="BM146" i="13"/>
  <c r="BN146" i="13" s="1"/>
  <c r="AX135" i="13"/>
  <c r="AX56" i="13"/>
  <c r="IS120" i="13"/>
  <c r="IS42" i="13"/>
  <c r="BT103" i="13"/>
  <c r="BU103" i="13" s="1"/>
  <c r="BT23" i="13"/>
  <c r="AZ149" i="13"/>
  <c r="HD143" i="13"/>
  <c r="HE143" i="13" s="1"/>
  <c r="CA104" i="13"/>
  <c r="CB104" i="13" s="1"/>
  <c r="CA16" i="13"/>
  <c r="CA103" i="13" s="1"/>
  <c r="CB103" i="13" s="1"/>
  <c r="I122" i="13"/>
  <c r="J122" i="13" s="1"/>
  <c r="J35" i="15"/>
  <c r="J41" i="15" s="1"/>
  <c r="AY158" i="13"/>
  <c r="AZ158" i="13" s="1"/>
  <c r="AY72" i="13"/>
  <c r="AY159" i="13" s="1"/>
  <c r="AZ159" i="13" s="1"/>
  <c r="AY112" i="13"/>
  <c r="AZ112" i="13" s="1"/>
  <c r="AY24" i="13"/>
  <c r="AY145" i="13"/>
  <c r="AZ145" i="13" s="1"/>
  <c r="J74" i="15"/>
  <c r="I148" i="13"/>
  <c r="J148" i="13" s="1"/>
  <c r="BL33" i="13"/>
  <c r="BL110" i="13"/>
  <c r="AX146" i="13"/>
  <c r="AX64" i="13"/>
  <c r="AX151" i="13" s="1"/>
  <c r="IT107" i="13"/>
  <c r="IU107" i="13" s="1"/>
  <c r="I20" i="13"/>
  <c r="I107" i="13" s="1"/>
  <c r="J107" i="13" s="1"/>
  <c r="CA114" i="13"/>
  <c r="CB114" i="13" s="1"/>
  <c r="CA24" i="13"/>
  <c r="I114" i="13"/>
  <c r="J114" i="13" s="1"/>
  <c r="J27" i="15"/>
  <c r="DX146" i="13"/>
  <c r="DY146" i="13" s="1"/>
  <c r="DX64" i="13"/>
  <c r="CA59" i="13"/>
  <c r="CA146" i="13" s="1"/>
  <c r="CB146" i="13" s="1"/>
  <c r="CA147" i="13"/>
  <c r="CB147" i="13" s="1"/>
  <c r="I154" i="13"/>
  <c r="J154" i="13" s="1"/>
  <c r="J80" i="15"/>
  <c r="GB143" i="13"/>
  <c r="GC143" i="13" s="1"/>
  <c r="GB65" i="13"/>
  <c r="FF42" i="13"/>
  <c r="FF120" i="13"/>
  <c r="HJ120" i="13"/>
  <c r="HJ42" i="13"/>
  <c r="CA135" i="13"/>
  <c r="CB135" i="13" s="1"/>
  <c r="DQ65" i="13"/>
  <c r="DQ151" i="13"/>
  <c r="DR151" i="13" s="1"/>
  <c r="BS42" i="13"/>
  <c r="BS120" i="13"/>
  <c r="BZ143" i="13"/>
  <c r="BZ65" i="13"/>
  <c r="EY152" i="13"/>
  <c r="EY73" i="13"/>
  <c r="EY160" i="13" s="1"/>
  <c r="BZ33" i="13"/>
  <c r="CA98" i="13"/>
  <c r="CB98" i="13" s="1"/>
  <c r="DR110" i="13"/>
  <c r="AY98" i="13"/>
  <c r="AZ98" i="13" s="1"/>
  <c r="AY23" i="13"/>
  <c r="I159" i="13"/>
  <c r="J159" i="13" s="1"/>
  <c r="GA42" i="13"/>
  <c r="GA120" i="13"/>
  <c r="CV119" i="13"/>
  <c r="CW119" i="13" s="1"/>
  <c r="GO42" i="13"/>
  <c r="GO120" i="13"/>
  <c r="DI42" i="13"/>
  <c r="DI120" i="13"/>
  <c r="FM120" i="13"/>
  <c r="FM42" i="13"/>
  <c r="CA20" i="13"/>
  <c r="CA107" i="13" s="1"/>
  <c r="CB107" i="13" s="1"/>
  <c r="Q73" i="13"/>
  <c r="Q83" i="13" s="1"/>
  <c r="J65" i="13"/>
  <c r="J82" i="15"/>
  <c r="I156" i="13"/>
  <c r="J156" i="13" s="1"/>
  <c r="H61" i="15"/>
  <c r="H69" i="15" s="1"/>
  <c r="G33" i="15"/>
  <c r="IN165" i="13"/>
  <c r="IN83" i="13"/>
  <c r="HB42" i="13"/>
  <c r="HB83" i="13" s="1"/>
  <c r="G33" i="13"/>
  <c r="HT42" i="13"/>
  <c r="AZ83" i="13"/>
  <c r="AZ165" i="13"/>
  <c r="HH42" i="13"/>
  <c r="HH83" i="13" s="1"/>
  <c r="DZ42" i="13"/>
  <c r="K33" i="13"/>
  <c r="K42" i="13" s="1"/>
  <c r="I23" i="15"/>
  <c r="F45" i="15"/>
  <c r="HZ42" i="13"/>
  <c r="HY120" i="13"/>
  <c r="H33" i="15" l="1"/>
  <c r="H42" i="15" s="1"/>
  <c r="AY56" i="13"/>
  <c r="AZ135" i="13"/>
  <c r="FN110" i="13"/>
  <c r="FO110" i="13" s="1"/>
  <c r="V120" i="13"/>
  <c r="V42" i="13"/>
  <c r="CH33" i="13"/>
  <c r="CH110" i="13"/>
  <c r="CI110" i="13" s="1"/>
  <c r="FG42" i="13"/>
  <c r="FG129" i="13" s="1"/>
  <c r="FG120" i="13"/>
  <c r="FH120" i="13" s="1"/>
  <c r="H46" i="15"/>
  <c r="GW151" i="13"/>
  <c r="GX151" i="13" s="1"/>
  <c r="GW65" i="13"/>
  <c r="HJ73" i="13"/>
  <c r="HJ160" i="13" s="1"/>
  <c r="HJ152" i="13"/>
  <c r="DC151" i="13"/>
  <c r="DD151" i="13" s="1"/>
  <c r="DC65" i="13"/>
  <c r="ER73" i="13"/>
  <c r="ER160" i="13" s="1"/>
  <c r="ER152" i="13"/>
  <c r="H65" i="13"/>
  <c r="H152" i="13" s="1"/>
  <c r="V73" i="13"/>
  <c r="V160" i="13" s="1"/>
  <c r="X160" i="13" s="1"/>
  <c r="AX33" i="13"/>
  <c r="HX73" i="13"/>
  <c r="HX160" i="13" s="1"/>
  <c r="HX152" i="13"/>
  <c r="X120" i="13"/>
  <c r="CN42" i="13"/>
  <c r="CN129" i="13" s="1"/>
  <c r="CN120" i="13"/>
  <c r="GA152" i="13"/>
  <c r="GA73" i="13"/>
  <c r="GA160" i="13" s="1"/>
  <c r="AD151" i="13"/>
  <c r="AE151" i="13" s="1"/>
  <c r="AD65" i="13"/>
  <c r="IM151" i="13"/>
  <c r="IN151" i="13" s="1"/>
  <c r="IM65" i="13"/>
  <c r="DX120" i="13"/>
  <c r="IT65" i="13"/>
  <c r="IT73" i="13" s="1"/>
  <c r="IT160" i="13" s="1"/>
  <c r="AR33" i="13"/>
  <c r="AQ83" i="13"/>
  <c r="FV143" i="13"/>
  <c r="FG152" i="13"/>
  <c r="FH152" i="13" s="1"/>
  <c r="FG73" i="13"/>
  <c r="FU73" i="13"/>
  <c r="FU160" i="13" s="1"/>
  <c r="FU152" i="13"/>
  <c r="GO73" i="13"/>
  <c r="GO160" i="13" s="1"/>
  <c r="GO152" i="13"/>
  <c r="DJ110" i="13"/>
  <c r="DK110" i="13" s="1"/>
  <c r="DJ33" i="13"/>
  <c r="GB33" i="13"/>
  <c r="GB119" i="13"/>
  <c r="GC119" i="13" s="1"/>
  <c r="CO120" i="13"/>
  <c r="CO42" i="13"/>
  <c r="CO129" i="13" s="1"/>
  <c r="CP129" i="13" s="1"/>
  <c r="BM33" i="13"/>
  <c r="BM110" i="13"/>
  <c r="BN110" i="13" s="1"/>
  <c r="BF151" i="13"/>
  <c r="BG151" i="13" s="1"/>
  <c r="BF65" i="13"/>
  <c r="EL33" i="13"/>
  <c r="EL110" i="13"/>
  <c r="EM110" i="13" s="1"/>
  <c r="GP33" i="13"/>
  <c r="GP110" i="13"/>
  <c r="GQ110" i="13" s="1"/>
  <c r="EZ33" i="13"/>
  <c r="EZ110" i="13"/>
  <c r="FA110" i="13" s="1"/>
  <c r="GI110" i="13"/>
  <c r="GJ110" i="13" s="1"/>
  <c r="GI33" i="13"/>
  <c r="CN73" i="13"/>
  <c r="CN152" i="13"/>
  <c r="CG152" i="13"/>
  <c r="CI152" i="13" s="1"/>
  <c r="CG73" i="13"/>
  <c r="CG160" i="13" s="1"/>
  <c r="CI160" i="13" s="1"/>
  <c r="GW119" i="13"/>
  <c r="GX119" i="13" s="1"/>
  <c r="GW33" i="13"/>
  <c r="IM119" i="13"/>
  <c r="IN119" i="13" s="1"/>
  <c r="IM33" i="13"/>
  <c r="ES119" i="13"/>
  <c r="ET119" i="13" s="1"/>
  <c r="ES33" i="13"/>
  <c r="HX120" i="13"/>
  <c r="HZ120" i="13" s="1"/>
  <c r="HX42" i="13"/>
  <c r="EE33" i="13"/>
  <c r="DC33" i="13"/>
  <c r="ER42" i="13"/>
  <c r="ER120" i="13"/>
  <c r="CV33" i="13"/>
  <c r="CV120" i="13" s="1"/>
  <c r="CW120" i="13" s="1"/>
  <c r="H33" i="13"/>
  <c r="H120" i="13" s="1"/>
  <c r="CA64" i="13"/>
  <c r="CA151" i="13" s="1"/>
  <c r="CB151" i="13" s="1"/>
  <c r="HK33" i="13"/>
  <c r="HK120" i="13" s="1"/>
  <c r="HL120" i="13" s="1"/>
  <c r="HD110" i="13"/>
  <c r="HE110" i="13" s="1"/>
  <c r="HD33" i="13"/>
  <c r="CG42" i="13"/>
  <c r="CG120" i="13"/>
  <c r="DQ119" i="13"/>
  <c r="DR119" i="13" s="1"/>
  <c r="DQ33" i="13"/>
  <c r="EL119" i="13"/>
  <c r="EM119" i="13" s="1"/>
  <c r="EI33" i="13"/>
  <c r="ES73" i="13"/>
  <c r="ES160" i="13" s="1"/>
  <c r="ET160" i="13" s="1"/>
  <c r="ES152" i="13"/>
  <c r="FT73" i="13"/>
  <c r="FT160" i="13" s="1"/>
  <c r="FT152" i="13"/>
  <c r="EK42" i="13"/>
  <c r="EK120" i="13"/>
  <c r="HQ152" i="13"/>
  <c r="HQ73" i="13"/>
  <c r="HQ160" i="13" s="1"/>
  <c r="FM73" i="13"/>
  <c r="FM160" i="13" s="1"/>
  <c r="FM152" i="13"/>
  <c r="DW42" i="13"/>
  <c r="DW129" i="13" s="1"/>
  <c r="DW120" i="13"/>
  <c r="HR110" i="13"/>
  <c r="HS110" i="13" s="1"/>
  <c r="HR33" i="13"/>
  <c r="FU119" i="13"/>
  <c r="FV119" i="13" s="1"/>
  <c r="FU33" i="13"/>
  <c r="EF152" i="13"/>
  <c r="CO152" i="13"/>
  <c r="CO73" i="13"/>
  <c r="AZ146" i="13"/>
  <c r="AY64" i="13"/>
  <c r="AY151" i="13" s="1"/>
  <c r="AZ151" i="13" s="1"/>
  <c r="HD65" i="13"/>
  <c r="HD152" i="13" s="1"/>
  <c r="HE152" i="13" s="1"/>
  <c r="GI73" i="13"/>
  <c r="GI160" i="13" s="1"/>
  <c r="GJ160" i="13" s="1"/>
  <c r="GI152" i="13"/>
  <c r="GJ152" i="13" s="1"/>
  <c r="J16" i="15"/>
  <c r="J23" i="15" s="1"/>
  <c r="G81" i="13"/>
  <c r="J85" i="15"/>
  <c r="J72" i="15"/>
  <c r="J77" i="15" s="1"/>
  <c r="J61" i="15"/>
  <c r="G42" i="15"/>
  <c r="G96" i="15" s="1"/>
  <c r="G44" i="15"/>
  <c r="FM129" i="13"/>
  <c r="BZ152" i="13"/>
  <c r="BZ73" i="13"/>
  <c r="BZ160" i="13" s="1"/>
  <c r="CA143" i="13"/>
  <c r="CB143" i="13" s="1"/>
  <c r="HJ83" i="13"/>
  <c r="HJ129" i="13"/>
  <c r="GB73" i="13"/>
  <c r="GB152" i="13"/>
  <c r="GC152" i="13" s="1"/>
  <c r="DX151" i="13"/>
  <c r="DY151" i="13" s="1"/>
  <c r="DX65" i="13"/>
  <c r="CA32" i="13"/>
  <c r="CA111" i="13"/>
  <c r="CB111" i="13" s="1"/>
  <c r="AY32" i="13"/>
  <c r="AY119" i="13" s="1"/>
  <c r="AZ119" i="13" s="1"/>
  <c r="AY111" i="13"/>
  <c r="AZ111" i="13" s="1"/>
  <c r="I128" i="13"/>
  <c r="J128" i="13" s="1"/>
  <c r="BT110" i="13"/>
  <c r="BU110" i="13" s="1"/>
  <c r="BT33" i="13"/>
  <c r="AX143" i="13"/>
  <c r="AX65" i="13"/>
  <c r="BF119" i="13"/>
  <c r="BG119" i="13" s="1"/>
  <c r="BF33" i="13"/>
  <c r="AJ129" i="13"/>
  <c r="AJ83" i="13"/>
  <c r="O83" i="13"/>
  <c r="O129" i="13"/>
  <c r="GP73" i="13"/>
  <c r="GP160" i="13" s="1"/>
  <c r="GP152" i="13"/>
  <c r="GQ152" i="13" s="1"/>
  <c r="HC129" i="13"/>
  <c r="HC83" i="13"/>
  <c r="IF65" i="13"/>
  <c r="IF151" i="13"/>
  <c r="IG151" i="13" s="1"/>
  <c r="HK65" i="13"/>
  <c r="HK151" i="13"/>
  <c r="HL151" i="13" s="1"/>
  <c r="HR151" i="13"/>
  <c r="HS151" i="13" s="1"/>
  <c r="HR65" i="13"/>
  <c r="BT152" i="13"/>
  <c r="BT73" i="13"/>
  <c r="AK119" i="13"/>
  <c r="AL119" i="13" s="1"/>
  <c r="AK33" i="13"/>
  <c r="IF42" i="13"/>
  <c r="IF120" i="13"/>
  <c r="IG120" i="13" s="1"/>
  <c r="EE160" i="13"/>
  <c r="EF160" i="13" s="1"/>
  <c r="HQ129" i="13"/>
  <c r="HQ83" i="13"/>
  <c r="I23" i="13"/>
  <c r="I110" i="13" s="1"/>
  <c r="J110" i="13" s="1"/>
  <c r="IS160" i="13"/>
  <c r="DW160" i="13"/>
  <c r="DW83" i="13"/>
  <c r="H78" i="15"/>
  <c r="H45" i="15"/>
  <c r="Q165" i="13"/>
  <c r="Q79" i="13"/>
  <c r="J73" i="13"/>
  <c r="K101" i="15" s="1"/>
  <c r="DI129" i="13"/>
  <c r="DI83" i="13"/>
  <c r="GO129" i="13"/>
  <c r="GA83" i="13"/>
  <c r="GA129" i="13"/>
  <c r="AY110" i="13"/>
  <c r="AZ110" i="13" s="1"/>
  <c r="CA23" i="13"/>
  <c r="CA110" i="13" s="1"/>
  <c r="CB110" i="13" s="1"/>
  <c r="BZ120" i="13"/>
  <c r="BZ42" i="13"/>
  <c r="BS129" i="13"/>
  <c r="DQ73" i="13"/>
  <c r="DQ160" i="13" s="1"/>
  <c r="DR160" i="13" s="1"/>
  <c r="DQ152" i="13"/>
  <c r="DR152" i="13" s="1"/>
  <c r="FF129" i="13"/>
  <c r="FF83" i="13"/>
  <c r="BL120" i="13"/>
  <c r="BL42" i="13"/>
  <c r="HD73" i="13"/>
  <c r="HD160" i="13" s="1"/>
  <c r="HE160" i="13" s="1"/>
  <c r="IS83" i="13"/>
  <c r="IS129" i="13"/>
  <c r="BM151" i="13"/>
  <c r="BN151" i="13" s="1"/>
  <c r="BM65" i="13"/>
  <c r="F86" i="15"/>
  <c r="I86" i="15" s="1"/>
  <c r="I78" i="15"/>
  <c r="P120" i="13"/>
  <c r="Q120" i="13" s="1"/>
  <c r="P42" i="13"/>
  <c r="AY143" i="13"/>
  <c r="FN120" i="13"/>
  <c r="FO120" i="13" s="1"/>
  <c r="FN42" i="13"/>
  <c r="GV129" i="13"/>
  <c r="GV83" i="13"/>
  <c r="FT129" i="13"/>
  <c r="I64" i="13"/>
  <c r="I151" i="13" s="1"/>
  <c r="J151" i="13" s="1"/>
  <c r="P152" i="13"/>
  <c r="Q152" i="13" s="1"/>
  <c r="U83" i="13"/>
  <c r="W42" i="13"/>
  <c r="GH129" i="13"/>
  <c r="GH83" i="13"/>
  <c r="ED129" i="13"/>
  <c r="ED83" i="13"/>
  <c r="CU129" i="13"/>
  <c r="CU83" i="13"/>
  <c r="BS152" i="13"/>
  <c r="BS73" i="13"/>
  <c r="BS160" i="13" s="1"/>
  <c r="EY129" i="13"/>
  <c r="EY83" i="13"/>
  <c r="DP129" i="13"/>
  <c r="DP83" i="13"/>
  <c r="BE160" i="13"/>
  <c r="BE83" i="13"/>
  <c r="HY73" i="13"/>
  <c r="HY152" i="13"/>
  <c r="IL83" i="13"/>
  <c r="IL129" i="13"/>
  <c r="DJ151" i="13"/>
  <c r="DK151" i="13" s="1"/>
  <c r="DJ65" i="13"/>
  <c r="EL151" i="13"/>
  <c r="EM151" i="13" s="1"/>
  <c r="EL65" i="13"/>
  <c r="EZ151" i="13"/>
  <c r="FA151" i="13" s="1"/>
  <c r="EZ65" i="13"/>
  <c r="FN151" i="13"/>
  <c r="FO151" i="13" s="1"/>
  <c r="FN65" i="13"/>
  <c r="CV151" i="13"/>
  <c r="CW151" i="13" s="1"/>
  <c r="CV65" i="13"/>
  <c r="IT33" i="13"/>
  <c r="IT119" i="13"/>
  <c r="IU119" i="13" s="1"/>
  <c r="E42" i="15"/>
  <c r="E96" i="15" s="1"/>
  <c r="E44" i="15"/>
  <c r="J24" i="15"/>
  <c r="J32" i="15" s="1"/>
  <c r="AK65" i="13"/>
  <c r="AK143" i="13"/>
  <c r="AL143" i="13" s="1"/>
  <c r="AW73" i="13"/>
  <c r="AW83" i="13" s="1"/>
  <c r="BK83" i="13"/>
  <c r="HK42" i="13"/>
  <c r="AX42" i="13"/>
  <c r="AX120" i="13"/>
  <c r="IE83" i="13"/>
  <c r="IE129" i="13"/>
  <c r="AR73" i="13"/>
  <c r="AR160" i="13" s="1"/>
  <c r="AS160" i="13" s="1"/>
  <c r="AR152" i="13"/>
  <c r="AS152" i="13" s="1"/>
  <c r="K83" i="13"/>
  <c r="K79" i="13"/>
  <c r="L102" i="15"/>
  <c r="DZ165" i="13"/>
  <c r="DZ83" i="13"/>
  <c r="DX129" i="13"/>
  <c r="HT83" i="13"/>
  <c r="HT165" i="13"/>
  <c r="HZ165" i="13"/>
  <c r="HY129" i="13"/>
  <c r="HZ83" i="13"/>
  <c r="H98" i="15"/>
  <c r="BT160" i="13" l="1"/>
  <c r="CA65" i="13"/>
  <c r="CA73" i="13" s="1"/>
  <c r="CA160" i="13" s="1"/>
  <c r="CB160" i="13" s="1"/>
  <c r="GO83" i="13"/>
  <c r="CP120" i="13"/>
  <c r="IM152" i="13"/>
  <c r="IN152" i="13" s="1"/>
  <c r="IM73" i="13"/>
  <c r="IM160" i="13" s="1"/>
  <c r="IN160" i="13" s="1"/>
  <c r="DC152" i="13"/>
  <c r="DD152" i="13" s="1"/>
  <c r="DC73" i="13"/>
  <c r="DC160" i="13" s="1"/>
  <c r="DD160" i="13" s="1"/>
  <c r="GQ160" i="13"/>
  <c r="AD152" i="13"/>
  <c r="AE152" i="13" s="1"/>
  <c r="AD73" i="13"/>
  <c r="AD160" i="13" s="1"/>
  <c r="AE160" i="13" s="1"/>
  <c r="HZ152" i="13"/>
  <c r="H42" i="13"/>
  <c r="H102" i="15" s="1"/>
  <c r="DY120" i="13"/>
  <c r="CH120" i="13"/>
  <c r="CI120" i="13" s="1"/>
  <c r="CH42" i="13"/>
  <c r="IU160" i="13"/>
  <c r="FV160" i="13"/>
  <c r="GW73" i="13"/>
  <c r="GW160" i="13" s="1"/>
  <c r="GX160" i="13" s="1"/>
  <c r="GW152" i="13"/>
  <c r="GX152" i="13" s="1"/>
  <c r="V129" i="13"/>
  <c r="V83" i="13"/>
  <c r="FH129" i="13"/>
  <c r="AY33" i="13"/>
  <c r="AY42" i="13" s="1"/>
  <c r="CV42" i="13"/>
  <c r="IT152" i="13"/>
  <c r="IU152" i="13" s="1"/>
  <c r="CP152" i="13"/>
  <c r="ET152" i="13"/>
  <c r="AR42" i="13"/>
  <c r="AR129" i="13" s="1"/>
  <c r="AS129" i="13" s="1"/>
  <c r="AR120" i="13"/>
  <c r="AS120" i="13" s="1"/>
  <c r="EK129" i="13"/>
  <c r="EK83" i="13"/>
  <c r="CG129" i="13"/>
  <c r="CG83" i="13"/>
  <c r="DC42" i="13"/>
  <c r="DC120" i="13"/>
  <c r="DD120" i="13" s="1"/>
  <c r="HX83" i="13"/>
  <c r="HX129" i="13"/>
  <c r="ES120" i="13"/>
  <c r="ET120" i="13" s="1"/>
  <c r="ES42" i="13"/>
  <c r="IM42" i="13"/>
  <c r="IM120" i="13"/>
  <c r="IN120" i="13" s="1"/>
  <c r="GW120" i="13"/>
  <c r="GX120" i="13" s="1"/>
  <c r="GW42" i="13"/>
  <c r="GI120" i="13"/>
  <c r="GJ120" i="13" s="1"/>
  <c r="GI42" i="13"/>
  <c r="BF152" i="13"/>
  <c r="BG152" i="13" s="1"/>
  <c r="BF73" i="13"/>
  <c r="BF160" i="13" s="1"/>
  <c r="BG160" i="13" s="1"/>
  <c r="DJ42" i="13"/>
  <c r="DJ129" i="13" s="1"/>
  <c r="DJ120" i="13"/>
  <c r="DK120" i="13" s="1"/>
  <c r="FG160" i="13"/>
  <c r="FH160" i="13" s="1"/>
  <c r="FG83" i="13"/>
  <c r="FG165" i="13"/>
  <c r="HZ129" i="13"/>
  <c r="DY129" i="13"/>
  <c r="FT83" i="13"/>
  <c r="P83" i="13"/>
  <c r="H73" i="13"/>
  <c r="H160" i="13" s="1"/>
  <c r="FM83" i="13"/>
  <c r="FU120" i="13"/>
  <c r="FV120" i="13" s="1"/>
  <c r="FU42" i="13"/>
  <c r="HR42" i="13"/>
  <c r="HR129" i="13" s="1"/>
  <c r="HS129" i="13" s="1"/>
  <c r="HR120" i="13"/>
  <c r="HS120" i="13" s="1"/>
  <c r="FV152" i="13"/>
  <c r="EI42" i="13"/>
  <c r="EI83" i="13" s="1"/>
  <c r="F33" i="13"/>
  <c r="DQ42" i="13"/>
  <c r="DQ129" i="13" s="1"/>
  <c r="DQ120" i="13"/>
  <c r="DR120" i="13" s="1"/>
  <c r="HD42" i="13"/>
  <c r="HD120" i="13"/>
  <c r="HE120" i="13" s="1"/>
  <c r="ER129" i="13"/>
  <c r="ER83" i="13"/>
  <c r="EE120" i="13"/>
  <c r="EF120" i="13" s="1"/>
  <c r="EE42" i="13"/>
  <c r="CN160" i="13"/>
  <c r="CN83" i="13"/>
  <c r="EZ42" i="13"/>
  <c r="EZ129" i="13" s="1"/>
  <c r="FA129" i="13" s="1"/>
  <c r="EZ120" i="13"/>
  <c r="FA120" i="13" s="1"/>
  <c r="GP42" i="13"/>
  <c r="GP129" i="13" s="1"/>
  <c r="GQ129" i="13" s="1"/>
  <c r="GP120" i="13"/>
  <c r="GQ120" i="13" s="1"/>
  <c r="EL120" i="13"/>
  <c r="EM120" i="13" s="1"/>
  <c r="EL42" i="13"/>
  <c r="EL129" i="13" s="1"/>
  <c r="BM120" i="13"/>
  <c r="BN120" i="13" s="1"/>
  <c r="BM42" i="13"/>
  <c r="BM129" i="13" s="1"/>
  <c r="GB42" i="13"/>
  <c r="GB129" i="13" s="1"/>
  <c r="GC129" i="13" s="1"/>
  <c r="GB120" i="13"/>
  <c r="GC120" i="13" s="1"/>
  <c r="CO160" i="13"/>
  <c r="CP160" i="13" s="1"/>
  <c r="CO83" i="13"/>
  <c r="CO165" i="13"/>
  <c r="AY65" i="13"/>
  <c r="AY73" i="13" s="1"/>
  <c r="AY160" i="13" s="1"/>
  <c r="BS83" i="13"/>
  <c r="I65" i="13"/>
  <c r="I152" i="13" s="1"/>
  <c r="J152" i="13" s="1"/>
  <c r="BU152" i="13"/>
  <c r="FN73" i="13"/>
  <c r="FN160" i="13" s="1"/>
  <c r="FO160" i="13" s="1"/>
  <c r="FN152" i="13"/>
  <c r="FO152" i="13" s="1"/>
  <c r="DJ152" i="13"/>
  <c r="DK152" i="13" s="1"/>
  <c r="DJ73" i="13"/>
  <c r="DK129" i="13"/>
  <c r="AK120" i="13"/>
  <c r="AL120" i="13" s="1"/>
  <c r="AK42" i="13"/>
  <c r="HR73" i="13"/>
  <c r="HR152" i="13"/>
  <c r="HS152" i="13" s="1"/>
  <c r="J33" i="15"/>
  <c r="J42" i="15" s="1"/>
  <c r="BF120" i="13"/>
  <c r="BG120" i="13" s="1"/>
  <c r="BF42" i="13"/>
  <c r="AX152" i="13"/>
  <c r="AX73" i="13"/>
  <c r="AX160" i="13" s="1"/>
  <c r="BT42" i="13"/>
  <c r="BT120" i="13"/>
  <c r="BU120" i="13" s="1"/>
  <c r="DX73" i="13"/>
  <c r="DX152" i="13"/>
  <c r="DY152" i="13" s="1"/>
  <c r="CA152" i="13"/>
  <c r="CB152" i="13" s="1"/>
  <c r="DR129" i="13"/>
  <c r="AX129" i="13"/>
  <c r="HK129" i="13"/>
  <c r="HL129" i="13" s="1"/>
  <c r="AK152" i="13"/>
  <c r="AL152" i="13" s="1"/>
  <c r="AK73" i="13"/>
  <c r="AK160" i="13" s="1"/>
  <c r="AL160" i="13" s="1"/>
  <c r="CV73" i="13"/>
  <c r="CV160" i="13" s="1"/>
  <c r="CW160" i="13" s="1"/>
  <c r="CV152" i="13"/>
  <c r="CW152" i="13" s="1"/>
  <c r="EZ73" i="13"/>
  <c r="EZ152" i="13"/>
  <c r="FA152" i="13" s="1"/>
  <c r="EL73" i="13"/>
  <c r="EL152" i="13"/>
  <c r="EM152" i="13" s="1"/>
  <c r="BL129" i="13"/>
  <c r="BL83" i="13"/>
  <c r="IT42" i="13"/>
  <c r="IT120" i="13"/>
  <c r="IU120" i="13" s="1"/>
  <c r="HY160" i="13"/>
  <c r="HZ160" i="13" s="1"/>
  <c r="HY165" i="13"/>
  <c r="HY83" i="13"/>
  <c r="HD165" i="13"/>
  <c r="BU160" i="13"/>
  <c r="W83" i="13"/>
  <c r="W165" i="13"/>
  <c r="W129" i="13"/>
  <c r="X129" i="13" s="1"/>
  <c r="P160" i="13"/>
  <c r="Q160" i="13" s="1"/>
  <c r="FN129" i="13"/>
  <c r="FO129" i="13" s="1"/>
  <c r="P129" i="13"/>
  <c r="Q129" i="13" s="1"/>
  <c r="P165" i="13"/>
  <c r="P79" i="13"/>
  <c r="BM152" i="13"/>
  <c r="BN152" i="13" s="1"/>
  <c r="BM73" i="13"/>
  <c r="I73" i="13" s="1"/>
  <c r="BZ129" i="13"/>
  <c r="BZ83" i="13"/>
  <c r="H86" i="15"/>
  <c r="H44" i="15"/>
  <c r="IF129" i="13"/>
  <c r="IG129" i="13" s="1"/>
  <c r="HK152" i="13"/>
  <c r="HL152" i="13" s="1"/>
  <c r="HK73" i="13"/>
  <c r="HK160" i="13" s="1"/>
  <c r="HL160" i="13" s="1"/>
  <c r="IF73" i="13"/>
  <c r="IF160" i="13" s="1"/>
  <c r="IG160" i="13" s="1"/>
  <c r="IF152" i="13"/>
  <c r="IG152" i="13" s="1"/>
  <c r="AZ143" i="13"/>
  <c r="CA33" i="13"/>
  <c r="CA119" i="13"/>
  <c r="CB119" i="13" s="1"/>
  <c r="GB160" i="13"/>
  <c r="GC160" i="13" s="1"/>
  <c r="GB165" i="13"/>
  <c r="CV129" i="13"/>
  <c r="CW129" i="13" s="1"/>
  <c r="BN129" i="13" l="1"/>
  <c r="AY152" i="13"/>
  <c r="H129" i="13"/>
  <c r="AR165" i="13"/>
  <c r="AR83" i="13"/>
  <c r="CV165" i="13"/>
  <c r="CH83" i="13"/>
  <c r="CH165" i="13"/>
  <c r="CH129" i="13"/>
  <c r="CI129" i="13" s="1"/>
  <c r="FN83" i="13"/>
  <c r="GP165" i="13"/>
  <c r="AY120" i="13"/>
  <c r="AZ120" i="13" s="1"/>
  <c r="GP83" i="13"/>
  <c r="IF165" i="13"/>
  <c r="HD83" i="13"/>
  <c r="HD129" i="13"/>
  <c r="HE129" i="13" s="1"/>
  <c r="GI129" i="13"/>
  <c r="GJ129" i="13" s="1"/>
  <c r="GI165" i="13"/>
  <c r="GW129" i="13"/>
  <c r="GX129" i="13" s="1"/>
  <c r="GW83" i="13"/>
  <c r="GW165" i="13"/>
  <c r="ES83" i="13"/>
  <c r="ES129" i="13"/>
  <c r="ET129" i="13" s="1"/>
  <c r="ES165" i="13"/>
  <c r="DQ165" i="13"/>
  <c r="GB83" i="13"/>
  <c r="DQ83" i="13"/>
  <c r="H83" i="13"/>
  <c r="GI83" i="13"/>
  <c r="EE129" i="13"/>
  <c r="EF129" i="13" s="1"/>
  <c r="EE83" i="13"/>
  <c r="EE165" i="13"/>
  <c r="F33" i="15"/>
  <c r="FU129" i="13"/>
  <c r="FV129" i="13" s="1"/>
  <c r="FU83" i="13"/>
  <c r="FU165" i="13"/>
  <c r="IM129" i="13"/>
  <c r="IN129" i="13" s="1"/>
  <c r="IM83" i="13"/>
  <c r="IM165" i="13"/>
  <c r="DC129" i="13"/>
  <c r="DD129" i="13" s="1"/>
  <c r="DC83" i="13"/>
  <c r="DC165" i="13"/>
  <c r="EM129" i="13"/>
  <c r="CV83" i="13"/>
  <c r="J78" i="15"/>
  <c r="J86" i="15" s="1"/>
  <c r="AZ160" i="13"/>
  <c r="CA42" i="13"/>
  <c r="CA120" i="13"/>
  <c r="CB120" i="13" s="1"/>
  <c r="BM160" i="13"/>
  <c r="BN160" i="13" s="1"/>
  <c r="BM83" i="13"/>
  <c r="BM165" i="13"/>
  <c r="IT129" i="13"/>
  <c r="IU129" i="13" s="1"/>
  <c r="IT83" i="13"/>
  <c r="IT165" i="13"/>
  <c r="HK83" i="13"/>
  <c r="BF129" i="13"/>
  <c r="BG129" i="13" s="1"/>
  <c r="BF83" i="13"/>
  <c r="BF165" i="13"/>
  <c r="HR160" i="13"/>
  <c r="HS160" i="13" s="1"/>
  <c r="HR165" i="13"/>
  <c r="HR83" i="13"/>
  <c r="IF83" i="13"/>
  <c r="H101" i="15"/>
  <c r="H96" i="15"/>
  <c r="FN165" i="13"/>
  <c r="I160" i="13"/>
  <c r="J160" i="13" s="1"/>
  <c r="EL160" i="13"/>
  <c r="EM160" i="13" s="1"/>
  <c r="EL83" i="13"/>
  <c r="EL165" i="13"/>
  <c r="EZ160" i="13"/>
  <c r="FA160" i="13" s="1"/>
  <c r="EZ83" i="13"/>
  <c r="EZ165" i="13"/>
  <c r="HK165" i="13"/>
  <c r="AX83" i="13"/>
  <c r="DX160" i="13"/>
  <c r="DY160" i="13" s="1"/>
  <c r="DX83" i="13"/>
  <c r="DX165" i="13"/>
  <c r="BT165" i="13"/>
  <c r="BT83" i="13"/>
  <c r="BT129" i="13"/>
  <c r="BU129" i="13" s="1"/>
  <c r="AZ152" i="13"/>
  <c r="AK165" i="13"/>
  <c r="AK83" i="13"/>
  <c r="AK129" i="13"/>
  <c r="AL129" i="13" s="1"/>
  <c r="AY165" i="13"/>
  <c r="AY83" i="13"/>
  <c r="AY129" i="13"/>
  <c r="AZ129" i="13" s="1"/>
  <c r="DJ160" i="13"/>
  <c r="DK160" i="13" s="1"/>
  <c r="DJ83" i="13"/>
  <c r="DJ165" i="13"/>
  <c r="J96" i="15" l="1"/>
  <c r="J101" i="15"/>
  <c r="F83" i="13"/>
  <c r="F42" i="15"/>
  <c r="I42" i="15" s="1"/>
  <c r="F44" i="15"/>
  <c r="I33" i="15"/>
  <c r="CA129" i="13"/>
  <c r="CB129" i="13" s="1"/>
  <c r="CA165" i="13"/>
  <c r="CA83" i="13"/>
  <c r="AD29" i="13"/>
  <c r="AD32" i="13" s="1"/>
  <c r="J29" i="13"/>
  <c r="AE32" i="13"/>
  <c r="AE33" i="13" s="1"/>
  <c r="J32" i="13"/>
  <c r="AD116" i="13" l="1"/>
  <c r="AE116" i="13" s="1"/>
  <c r="I29" i="13"/>
  <c r="I116" i="13" s="1"/>
  <c r="J116" i="13" s="1"/>
  <c r="AE42" i="13"/>
  <c r="J33" i="13"/>
  <c r="J42" i="13" s="1"/>
  <c r="AD33" i="13"/>
  <c r="AD119" i="13"/>
  <c r="AE119" i="13" s="1"/>
  <c r="I32" i="13"/>
  <c r="I119" i="13" s="1"/>
  <c r="J119" i="13" s="1"/>
  <c r="AD42" i="13" l="1"/>
  <c r="I33" i="13"/>
  <c r="I42" i="13" s="1"/>
  <c r="AD120" i="13"/>
  <c r="AE120" i="13" s="1"/>
  <c r="K102" i="15"/>
  <c r="J79" i="13"/>
  <c r="AE165" i="13"/>
  <c r="AE83" i="13"/>
  <c r="I120" i="13" l="1"/>
  <c r="J120" i="13" s="1"/>
  <c r="AD83" i="13"/>
  <c r="AD129" i="13"/>
  <c r="AE129" i="13" s="1"/>
  <c r="AD165" i="13"/>
  <c r="I79" i="13" l="1"/>
  <c r="I129" i="13"/>
  <c r="J129" i="13" s="1"/>
  <c r="J102" i="15"/>
</calcChain>
</file>

<file path=xl/sharedStrings.xml><?xml version="1.0" encoding="utf-8"?>
<sst xmlns="http://schemas.openxmlformats.org/spreadsheetml/2006/main" count="656" uniqueCount="179">
  <si>
    <t>Dologi kiadások</t>
  </si>
  <si>
    <t>KIADÁSOK</t>
  </si>
  <si>
    <t>BEVÉTELEK</t>
  </si>
  <si>
    <t>Ellátottak pénzbeli juttatásai</t>
  </si>
  <si>
    <t>BEVÉTELEK MINDÖSSZESEN</t>
  </si>
  <si>
    <t>Egyéb működési célú kiadások</t>
  </si>
  <si>
    <t>KIADÁSOK MINDÖSSZESEN</t>
  </si>
  <si>
    <t>Személyi juttatások</t>
  </si>
  <si>
    <t>elvonások és befizetések</t>
  </si>
  <si>
    <t>tartalékok</t>
  </si>
  <si>
    <t>Beruházások</t>
  </si>
  <si>
    <t>Felújítások</t>
  </si>
  <si>
    <t>Egyéb felhalmozási célú kiadások</t>
  </si>
  <si>
    <t>Finanszírozási kiadások</t>
  </si>
  <si>
    <t>elvonások és befizetések bevételei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</si>
  <si>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</si>
  <si>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</si>
  <si>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</si>
  <si>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</si>
  <si>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</si>
  <si>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</si>
  <si>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Működési kiadások összesen (1+…+5)</t>
  </si>
  <si>
    <t>hitelek, kölcsönök törlesztése</t>
  </si>
  <si>
    <t>értékpapírok vásárlása</t>
  </si>
  <si>
    <t>pénzeszközök betétként való elhelyezése</t>
  </si>
  <si>
    <t>helyi önkormányzatok működési támogatásai</t>
  </si>
  <si>
    <t>helyi önkormányzatok felhalmozási támogatásai</t>
  </si>
  <si>
    <t>KÖLTSÉGVETÉSI KIADÁSOK ÖSSZESEN</t>
  </si>
  <si>
    <t>FINANSZÍROZÁSI KIADÁSOK ÖSSZESEN</t>
  </si>
  <si>
    <t>értékpapírok kibocsátása, beváltása, értékesítése</t>
  </si>
  <si>
    <t>FINANSZÍROZÁSI BEVÉTELEK ÖSSZESEN</t>
  </si>
  <si>
    <t>KÖLTSÉGVETÉSI BEVÉTELEK ÖSSZESEN</t>
  </si>
  <si>
    <t>betét megszüntetése, visszautalása</t>
  </si>
  <si>
    <t>államháztartáson belüli megelőlegezések visszafizetése</t>
  </si>
  <si>
    <t>ELŐIRÁNYZATOK MEGNEVEZÉSE</t>
  </si>
  <si>
    <t>ZUGLÓI EGÉSZSÉGÜGYI SZOLGÁLAT</t>
  </si>
  <si>
    <t>ZUGLÓI INTÉZMÉNYGAZDÁLKODÁSI KÖZPONT</t>
  </si>
  <si>
    <t>ZUGLÓI ÖNKORMÁNYZATI RENDÉSZET</t>
  </si>
  <si>
    <t>ZUGLÓI EGYESÍTETT BÖLCSŐDÉK</t>
  </si>
  <si>
    <t>ZUGLÓI CSALÁD- ÉS GYERMEKJÓLÉTI KÖZPONT</t>
  </si>
  <si>
    <t>ZUGLÓI SZOCIÁLIS SZOLGÁLTATÓ KÖZPONT</t>
  </si>
  <si>
    <t>ZUGLÓI BÓBITA ÓVODA</t>
  </si>
  <si>
    <t>ZUGLÓI CSEPEREDŐ ÓVODA</t>
  </si>
  <si>
    <t>ZUGLÓI CSICSERGŐ ÓVODA</t>
  </si>
  <si>
    <t>ZUGLÓI NAPKÖZIOTTHONOS ÓVODA</t>
  </si>
  <si>
    <t>ZUGLÓI HERMINKA ÓVODA</t>
  </si>
  <si>
    <t>ZUGLÓI HÉTSZÍNVIRÁG ÓVODA</t>
  </si>
  <si>
    <t>ZUGLÓI JÁTÉKSZÍN ÓVODA</t>
  </si>
  <si>
    <t>ZUGLÓI KERÉKGYÁRTÓ ÓVODA</t>
  </si>
  <si>
    <t>ZUGLÓI KINCSKERESŐ ÓVODA</t>
  </si>
  <si>
    <t>ZUGLÓI MÁLYVA ÓVODA</t>
  </si>
  <si>
    <t>ZUGLÓI MESEHÁZ ÓVODA</t>
  </si>
  <si>
    <t>ZUGLÓI MÓKAVÁR ÓVODA</t>
  </si>
  <si>
    <t>ZUGLÓI NAPRAFORGÓ ÓVODA</t>
  </si>
  <si>
    <t>ZUGLÓI NAPSUGÁR ÓVODA</t>
  </si>
  <si>
    <t>ZUGLÓI NARANCS ÓVODA</t>
  </si>
  <si>
    <t>ZUGLÓI ÓPERENCIÁS ÓVODA</t>
  </si>
  <si>
    <t>ZUGLÓI ÖRÖKZÖLD ÓVODA</t>
  </si>
  <si>
    <t>ZUGLÓI RÓZSAVÁR ÓVODA</t>
  </si>
  <si>
    <t>ZUGLÓI TIHANY ÓVODA</t>
  </si>
  <si>
    <t>ZUGLÓI TÜCSÖKTANYA ÓVODA</t>
  </si>
  <si>
    <t>ZUGLÓI TÜNDÉRKERT ÓVODA</t>
  </si>
  <si>
    <t>ZUGLÓI ZÖLD LURKÓK ÓVODA</t>
  </si>
  <si>
    <t>ZUGLÓI APRÓFALVA ÓVODA</t>
  </si>
  <si>
    <t>BUDAPEST FŐVÁROS XIV. KERÜLET ZUGLÓ ÖNKORMÁNYZATA</t>
  </si>
  <si>
    <t>BUDAPEST FŐVÁROS XIV. KERÜLET ZUGLÓI POLGÁRMESTERI HIVATAL</t>
  </si>
  <si>
    <t>irányító szervi támogatás folyósítása (kerület összesenből kihagyva duplázódás miatt-konszolidálás)</t>
  </si>
  <si>
    <t>irányító szervi támogatás (kerület összesenből kihagyva duplázódás miatt-konszolidálás)</t>
  </si>
  <si>
    <t>helyi önkormányzatok előző évi elszámolásából  származó kiadások</t>
  </si>
  <si>
    <t>SZOCIÁLIS ÁGAZAT ÖSSZESEN</t>
  </si>
  <si>
    <t>ÓVODÁK ÖSSZESEN</t>
  </si>
  <si>
    <t>összes bevétel-működési kiadások</t>
  </si>
  <si>
    <t>kötelező</t>
  </si>
  <si>
    <t>adatok eFt-ban</t>
  </si>
  <si>
    <t>ELLENŐRZÉS</t>
  </si>
  <si>
    <t>Költségvetési egyenleg</t>
  </si>
  <si>
    <t>Működési egyenleg (finanszírozási műveletekkel  együtt)</t>
  </si>
  <si>
    <t>Felhalmozási egyenleg (finanszírozási műveletekkel  együtt)</t>
  </si>
  <si>
    <t>2. Cím</t>
  </si>
  <si>
    <t>3. Cím</t>
  </si>
  <si>
    <t>4. Cím</t>
  </si>
  <si>
    <t>5. Cím</t>
  </si>
  <si>
    <t>6. Cím</t>
  </si>
  <si>
    <t>7. Cím</t>
  </si>
  <si>
    <t>8. Cím</t>
  </si>
  <si>
    <t>9. Cím</t>
  </si>
  <si>
    <t>10. Cím</t>
  </si>
  <si>
    <t>11. Cím</t>
  </si>
  <si>
    <t>12. Cím</t>
  </si>
  <si>
    <t>13. Cím</t>
  </si>
  <si>
    <t>14. Cím</t>
  </si>
  <si>
    <t>15. Cím</t>
  </si>
  <si>
    <t>16. Cím</t>
  </si>
  <si>
    <t>17. Cím</t>
  </si>
  <si>
    <t>18. Cím</t>
  </si>
  <si>
    <t>19. Cím</t>
  </si>
  <si>
    <t>20. Cím</t>
  </si>
  <si>
    <t>21. Cím</t>
  </si>
  <si>
    <t>22. Cím</t>
  </si>
  <si>
    <t>23. Cím</t>
  </si>
  <si>
    <t>24. Cím</t>
  </si>
  <si>
    <t>25. Cím</t>
  </si>
  <si>
    <t>26. Cím</t>
  </si>
  <si>
    <t>27. Cím</t>
  </si>
  <si>
    <t>28. Cím</t>
  </si>
  <si>
    <t>29. Cím</t>
  </si>
  <si>
    <t>30. Cím</t>
  </si>
  <si>
    <t>31. Cím</t>
  </si>
  <si>
    <t>32. Cím</t>
  </si>
  <si>
    <t>1. Cím</t>
  </si>
  <si>
    <t>Irányítószervi támogatás összesen:</t>
  </si>
  <si>
    <t xml:space="preserve"> - irányítószervi támogatásból állami  támogatás</t>
  </si>
  <si>
    <t xml:space="preserve"> - irányítószervi támogatásból önkormányzati támogatás</t>
  </si>
  <si>
    <t>bevétel kiadás viszonya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</si>
  <si>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</si>
  <si>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</si>
  <si>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</si>
  <si>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</si>
  <si>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</si>
  <si>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</si>
  <si>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</si>
  <si>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</si>
  <si>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</si>
  <si>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</si>
  <si>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10.</t>
  </si>
  <si>
    <t>a)</t>
  </si>
  <si>
    <t>b)</t>
  </si>
  <si>
    <t>c)</t>
  </si>
  <si>
    <t>d)</t>
  </si>
  <si>
    <t>e)</t>
  </si>
  <si>
    <t>f)</t>
  </si>
  <si>
    <t>önként vállalt</t>
  </si>
  <si>
    <t>állam-           igazgatási</t>
  </si>
  <si>
    <t>2. melléklet  a 11/2017. (III.16) önkormányzati rendelethez</t>
  </si>
  <si>
    <t>3. melléklet  a 11/2017. (III.16) önkormányzati rendelethez</t>
  </si>
  <si>
    <t>4/1. melléklet  a 11/2017. (III.16) önkormányzati rendelethez</t>
  </si>
  <si>
    <t>Működési bevételek összesen (1+2+3+4)</t>
  </si>
  <si>
    <t>Felhalmozási bevételek összesen (6+7+8)</t>
  </si>
  <si>
    <t>Felhalmozási kiadások összesen (7+8+9)</t>
  </si>
  <si>
    <t>Felhalmozási célú támogatások államháztartáson belülről</t>
  </si>
  <si>
    <t>Működési célú támogatások államháztartáson belülről</t>
  </si>
  <si>
    <t>államháztartáson belüli megelőlegezések bevétele</t>
  </si>
  <si>
    <t>2016. évi teljesítés</t>
  </si>
  <si>
    <t>államigazgatási</t>
  </si>
  <si>
    <t>Teljesítés %-a</t>
  </si>
  <si>
    <t>ZUGLÓI PÖTTÖM PARK ÓVODA</t>
  </si>
  <si>
    <t>INTÉZMÉNY MEGNEVEZÉSE</t>
  </si>
  <si>
    <t>visszatérítendő támogatás, kölcsön visszatérülése, igénybevétele államháztartáson belülről</t>
  </si>
  <si>
    <t>egyéb támogatások bevételei államháztartáson belülről</t>
  </si>
  <si>
    <t>adók (helyi, központi átengedett)</t>
  </si>
  <si>
    <t>egyéb közhatalmi bevételek</t>
  </si>
  <si>
    <t>visszatérítendő támogatás, kölcsön visszatérülése államháztartáson kívűlről</t>
  </si>
  <si>
    <t>egyéb átvett pénzeszköz államháztartáson kívülről</t>
  </si>
  <si>
    <t>hitelek, kölcsönök felvétele (folyószámla hitelkeret)</t>
  </si>
  <si>
    <t>előző évek költségvetési maradványának igénybevétele</t>
  </si>
  <si>
    <t>Munkaadókat terhelő járulékok és szociális hozzájárulási adó</t>
  </si>
  <si>
    <t>visszatérítendő támogatás, kölcsön nyújtása, törlesztése államháztatáson belülre</t>
  </si>
  <si>
    <t>visszatérítendő támogatás, kölcsön nyújtása, törlesztése államháztartáson kívülre</t>
  </si>
  <si>
    <t>egyéb támogatás nyújtása államháztartáson kívülre</t>
  </si>
  <si>
    <t>visszatérítendő támogatás, kölcsön nyújtása törlesztése államháztartáson belülre</t>
  </si>
  <si>
    <t>egyéb támogatás nyújtása államháztartáson belülre</t>
  </si>
  <si>
    <t>visszatérítendő támogatás, kölcsön visszatérülése államháztartáson kívülről</t>
  </si>
  <si>
    <t>visszatér. tám., kölcs. nyújtása, törlesztése államháztartáson belülre</t>
  </si>
  <si>
    <t>ZUGLÓI EGYESÍTETT ÓVODA</t>
  </si>
  <si>
    <t>2022. évi eredeti előirányzat</t>
  </si>
  <si>
    <t xml:space="preserve">2022. évi módosított előirányzat  </t>
  </si>
  <si>
    <t>2022. évi teljesítés</t>
  </si>
  <si>
    <t>-</t>
  </si>
  <si>
    <t xml:space="preserve">KERÜLET ÖSSZESEN </t>
  </si>
  <si>
    <t xml:space="preserve">
Budapest Főváros XIV. Kerület Zugló Önkormányzata 
2024. évi bevételei és kiadásai intézményenként</t>
  </si>
  <si>
    <t>2024. évi eredeti előirányzat</t>
  </si>
  <si>
    <t xml:space="preserve">2024. évi módosított előirányzat  </t>
  </si>
  <si>
    <t>2024. évi teljesítés</t>
  </si>
  <si>
    <t>4. melléklet  a .../2025. (… ....)önkormányzati rendelethez</t>
  </si>
  <si>
    <t>Budapest Főváros XIV. Kerület Zugló Önkormányzata 2024. évi bevételei</t>
  </si>
  <si>
    <t>2024. évi módosított előirányzat</t>
  </si>
  <si>
    <t>Budapest Főváros XIV. Kerület Zugló Önkormányzata 2024. évi kiadásai</t>
  </si>
  <si>
    <t>2. melléklet  a …./2025. (….. …..) önkormányzati rendelethez</t>
  </si>
  <si>
    <t>3. melléklet  a …./2025. (….. ....)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</si>
</sst>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_ ;[Red]\-#,##0\ "/>
  </numFmts>
  <fonts count="4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2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family val="1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912">
    <xf numFmtId="0" fontId="0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2" fillId="0" borderId="0"/>
    <xf numFmtId="0" fontId="4" fillId="0" borderId="0"/>
    <xf numFmtId="0" fontId="15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8" fillId="0" borderId="0"/>
    <xf numFmtId="0" fontId="4" fillId="0" borderId="0"/>
    <xf numFmtId="0" fontId="5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/>
    <xf numFmtId="0" fontId="4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5" fillId="0" borderId="0"/>
    <xf numFmtId="0" fontId="2" fillId="0" borderId="0"/>
    <xf numFmtId="0" fontId="12" fillId="0" borderId="0"/>
    <xf numFmtId="0" fontId="15" fillId="0" borderId="0"/>
    <xf numFmtId="0" fontId="2" fillId="0" borderId="0"/>
    <xf numFmtId="0" fontId="12" fillId="0" borderId="0"/>
    <xf numFmtId="0" fontId="15" fillId="0" borderId="0"/>
    <xf numFmtId="0" fontId="2" fillId="0" borderId="0"/>
    <xf numFmtId="0" fontId="15" fillId="0" borderId="0"/>
    <xf numFmtId="0" fontId="1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2" fillId="0" borderId="0"/>
    <xf numFmtId="0" fontId="2" fillId="0" borderId="0"/>
    <xf numFmtId="0" fontId="2" fillId="0" borderId="0"/>
    <xf numFmtId="0" fontId="15" fillId="0" borderId="0"/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5" fillId="0" borderId="0"/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/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" fillId="0" borderId="0"/>
    <xf numFmtId="0" fontId="12" fillId="0" borderId="0"/>
    <xf numFmtId="0" fontId="15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2" fillId="0" borderId="0"/>
    <xf numFmtId="0" fontId="12" fillId="0" borderId="0"/>
    <xf numFmtId="0" fontId="2" fillId="0" borderId="0"/>
    <xf numFmtId="0" fontId="15" fillId="0" borderId="0"/>
    <xf numFmtId="0" fontId="15" fillId="0" borderId="0"/>
    <xf numFmtId="0" fontId="12" fillId="0" borderId="0"/>
    <xf numFmtId="0" fontId="2" fillId="0" borderId="0"/>
    <xf numFmtId="0" fontId="12" fillId="0" borderId="0"/>
    <xf numFmtId="0" fontId="15" fillId="0" borderId="0"/>
    <xf numFmtId="0" fontId="1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2" fillId="0" borderId="0"/>
    <xf numFmtId="0" fontId="15" fillId="0" borderId="0"/>
    <xf numFmtId="0" fontId="12" fillId="0" borderId="0"/>
    <xf numFmtId="0" fontId="2" fillId="0" borderId="0"/>
    <xf numFmtId="0" fontId="15" fillId="0" borderId="0"/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5" fillId="0" borderId="0"/>
    <xf numFmtId="0" fontId="15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40" fillId="13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6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36" fillId="18" borderId="0" applyNumberFormat="0" applyBorder="0" applyAlignment="0" applyProtection="0"/>
    <xf numFmtId="0" fontId="38" fillId="5" borderId="60" applyNumberFormat="0" applyAlignment="0" applyProtection="0"/>
    <xf numFmtId="0" fontId="41" fillId="19" borderId="61" applyNumberFormat="0" applyAlignment="0" applyProtection="0"/>
    <xf numFmtId="0" fontId="3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2" fillId="20" borderId="0" applyNumberFormat="0" applyBorder="0" applyAlignment="0" applyProtection="0"/>
    <xf numFmtId="0" fontId="27" fillId="0" borderId="62" applyNumberFormat="0" applyFill="0" applyAlignment="0" applyProtection="0"/>
    <xf numFmtId="0" fontId="28" fillId="0" borderId="63" applyNumberFormat="0" applyFill="0" applyAlignment="0" applyProtection="0"/>
    <xf numFmtId="0" fontId="29" fillId="0" borderId="64" applyNumberFormat="0" applyFill="0" applyAlignment="0" applyProtection="0"/>
    <xf numFmtId="0" fontId="29" fillId="0" borderId="0" applyNumberFormat="0" applyFill="0" applyBorder="0" applyAlignment="0" applyProtection="0"/>
    <xf numFmtId="0" fontId="25" fillId="6" borderId="60" applyNumberFormat="0" applyAlignment="0" applyProtection="0"/>
    <xf numFmtId="0" fontId="31" fillId="0" borderId="65" applyNumberFormat="0" applyFill="0" applyAlignment="0" applyProtection="0"/>
    <xf numFmtId="0" fontId="37" fillId="11" borderId="0" applyNumberFormat="0" applyBorder="0" applyAlignment="0" applyProtection="0"/>
    <xf numFmtId="0" fontId="12" fillId="0" borderId="0"/>
    <xf numFmtId="0" fontId="2" fillId="0" borderId="0"/>
    <xf numFmtId="0" fontId="7" fillId="0" borderId="0"/>
    <xf numFmtId="0" fontId="12" fillId="0" borderId="0"/>
    <xf numFmtId="0" fontId="39" fillId="0" borderId="0"/>
    <xf numFmtId="0" fontId="42" fillId="0" borderId="0"/>
    <xf numFmtId="0" fontId="6" fillId="7" borderId="66" applyNumberFormat="0" applyFont="0" applyAlignment="0" applyProtection="0"/>
    <xf numFmtId="0" fontId="33" fillId="5" borderId="67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5" fillId="0" borderId="68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37">
    <xf numFmtId="0" fontId="0" fillId="0" borderId="0" xfId="0"/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top"/>
    </xf>
    <xf numFmtId="3" fontId="10" fillId="0" borderId="1" xfId="0" applyNumberFormat="1" applyFont="1" applyBorder="1" applyAlignment="1">
      <alignment vertical="top"/>
    </xf>
    <xf numFmtId="3" fontId="9" fillId="0" borderId="2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10" fillId="0" borderId="2" xfId="0" applyNumberFormat="1" applyFont="1" applyBorder="1" applyAlignment="1">
      <alignment vertical="top"/>
    </xf>
    <xf numFmtId="3" fontId="10" fillId="0" borderId="3" xfId="0" applyNumberFormat="1" applyFont="1" applyBorder="1" applyAlignment="1">
      <alignment vertical="top"/>
    </xf>
    <xf numFmtId="0" fontId="9" fillId="0" borderId="1" xfId="0" applyFont="1" applyBorder="1" applyAlignment="1">
      <alignment vertical="top"/>
    </xf>
    <xf numFmtId="3" fontId="9" fillId="0" borderId="2" xfId="0" applyNumberFormat="1" applyFont="1" applyBorder="1" applyAlignment="1">
      <alignment vertical="top"/>
    </xf>
    <xf numFmtId="3" fontId="9" fillId="0" borderId="1" xfId="0" applyNumberFormat="1" applyFont="1" applyBorder="1" applyAlignment="1">
      <alignment vertical="top"/>
    </xf>
    <xf numFmtId="0" fontId="9" fillId="0" borderId="1" xfId="0" applyFont="1" applyBorder="1"/>
    <xf numFmtId="3" fontId="9" fillId="0" borderId="2" xfId="0" applyNumberFormat="1" applyFont="1" applyBorder="1"/>
    <xf numFmtId="3" fontId="9" fillId="0" borderId="1" xfId="0" applyNumberFormat="1" applyFont="1" applyBorder="1"/>
    <xf numFmtId="3" fontId="9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9" fillId="0" borderId="4" xfId="0" applyNumberFormat="1" applyFont="1" applyBorder="1" applyAlignment="1">
      <alignment vertical="top"/>
    </xf>
    <xf numFmtId="3" fontId="10" fillId="0" borderId="4" xfId="0" applyNumberFormat="1" applyFont="1" applyBorder="1" applyAlignment="1">
      <alignment vertical="top"/>
    </xf>
    <xf numFmtId="3" fontId="9" fillId="0" borderId="4" xfId="0" applyNumberFormat="1" applyFont="1" applyBorder="1"/>
    <xf numFmtId="3" fontId="3" fillId="0" borderId="5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3" fontId="9" fillId="0" borderId="5" xfId="0" applyNumberFormat="1" applyFont="1" applyBorder="1"/>
    <xf numFmtId="3" fontId="10" fillId="0" borderId="5" xfId="0" applyNumberFormat="1" applyFont="1" applyBorder="1" applyAlignment="1">
      <alignment vertical="top"/>
    </xf>
    <xf numFmtId="3" fontId="9" fillId="0" borderId="6" xfId="0" applyNumberFormat="1" applyFont="1" applyBorder="1" applyAlignment="1">
      <alignment vertical="center"/>
    </xf>
    <xf numFmtId="3" fontId="9" fillId="0" borderId="6" xfId="0" applyNumberFormat="1" applyFont="1" applyBorder="1"/>
    <xf numFmtId="3" fontId="3" fillId="0" borderId="6" xfId="0" applyNumberFormat="1" applyFont="1" applyBorder="1" applyAlignment="1">
      <alignment vertical="center"/>
    </xf>
    <xf numFmtId="3" fontId="10" fillId="0" borderId="6" xfId="0" applyNumberFormat="1" applyFont="1" applyBorder="1" applyAlignment="1">
      <alignment vertical="top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10" fillId="0" borderId="3" xfId="0" applyFont="1" applyBorder="1" applyAlignment="1">
      <alignment vertical="top"/>
    </xf>
    <xf numFmtId="0" fontId="9" fillId="0" borderId="3" xfId="0" applyFont="1" applyBorder="1" applyAlignment="1">
      <alignment vertical="center"/>
    </xf>
    <xf numFmtId="0" fontId="9" fillId="0" borderId="3" xfId="0" applyFont="1" applyBorder="1"/>
    <xf numFmtId="0" fontId="9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1" fillId="0" borderId="0" xfId="0" applyFont="1"/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11" xfId="0" applyFont="1" applyBorder="1"/>
    <xf numFmtId="0" fontId="3" fillId="0" borderId="7" xfId="0" applyFont="1" applyBorder="1"/>
    <xf numFmtId="0" fontId="3" fillId="0" borderId="8" xfId="0" applyFont="1" applyBorder="1"/>
    <xf numFmtId="3" fontId="3" fillId="0" borderId="12" xfId="0" applyNumberFormat="1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164" fontId="3" fillId="0" borderId="0" xfId="434" applyNumberFormat="1" applyFont="1" applyFill="1" applyAlignment="1">
      <alignment horizontal="center"/>
    </xf>
    <xf numFmtId="164" fontId="3" fillId="0" borderId="0" xfId="434" applyNumberFormat="1" applyFont="1" applyFill="1"/>
    <xf numFmtId="164" fontId="20" fillId="0" borderId="0" xfId="434" applyNumberFormat="1" applyFont="1" applyFill="1" applyAlignment="1">
      <alignment horizontal="right"/>
    </xf>
    <xf numFmtId="164" fontId="9" fillId="0" borderId="0" xfId="434" applyNumberFormat="1" applyFont="1" applyFill="1" applyBorder="1"/>
    <xf numFmtId="164" fontId="9" fillId="0" borderId="0" xfId="434" applyNumberFormat="1" applyFont="1" applyFill="1"/>
    <xf numFmtId="164" fontId="15" fillId="0" borderId="0" xfId="434" applyNumberFormat="1" applyFont="1" applyFill="1" applyAlignment="1">
      <alignment horizontal="right" vertical="top"/>
    </xf>
    <xf numFmtId="3" fontId="3" fillId="0" borderId="16" xfId="0" applyNumberFormat="1" applyFont="1" applyBorder="1"/>
    <xf numFmtId="3" fontId="9" fillId="0" borderId="13" xfId="0" applyNumberFormat="1" applyFont="1" applyBorder="1"/>
    <xf numFmtId="3" fontId="9" fillId="0" borderId="14" xfId="0" applyNumberFormat="1" applyFont="1" applyBorder="1"/>
    <xf numFmtId="3" fontId="9" fillId="0" borderId="15" xfId="0" applyNumberFormat="1" applyFont="1" applyBorder="1"/>
    <xf numFmtId="3" fontId="9" fillId="0" borderId="16" xfId="0" applyNumberFormat="1" applyFont="1" applyBorder="1"/>
    <xf numFmtId="3" fontId="9" fillId="0" borderId="0" xfId="0" applyNumberFormat="1" applyFont="1"/>
    <xf numFmtId="3" fontId="9" fillId="0" borderId="12" xfId="0" applyNumberFormat="1" applyFont="1" applyBorder="1"/>
    <xf numFmtId="3" fontId="3" fillId="0" borderId="13" xfId="0" applyNumberFormat="1" applyFont="1" applyBorder="1"/>
    <xf numFmtId="164" fontId="3" fillId="0" borderId="0" xfId="434" applyNumberFormat="1" applyFont="1" applyFill="1" applyBorder="1" applyAlignment="1">
      <alignment horizontal="center"/>
    </xf>
    <xf numFmtId="164" fontId="3" fillId="0" borderId="0" xfId="434" applyNumberFormat="1" applyFont="1" applyFill="1" applyBorder="1"/>
    <xf numFmtId="164" fontId="15" fillId="0" borderId="0" xfId="434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164" fontId="3" fillId="0" borderId="0" xfId="434" applyNumberFormat="1" applyFont="1" applyFill="1" applyAlignment="1">
      <alignment horizontal="right"/>
    </xf>
    <xf numFmtId="164" fontId="9" fillId="0" borderId="0" xfId="434" applyNumberFormat="1" applyFont="1" applyFill="1" applyAlignment="1">
      <alignment horizontal="right"/>
    </xf>
    <xf numFmtId="164" fontId="14" fillId="0" borderId="0" xfId="0" applyNumberFormat="1" applyFont="1" applyAlignment="1">
      <alignment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right"/>
    </xf>
    <xf numFmtId="3" fontId="3" fillId="0" borderId="1" xfId="0" applyNumberFormat="1" applyFont="1" applyBorder="1"/>
    <xf numFmtId="0" fontId="4" fillId="0" borderId="0" xfId="0" applyFont="1"/>
    <xf numFmtId="3" fontId="19" fillId="0" borderId="0" xfId="0" applyNumberFormat="1" applyFont="1"/>
    <xf numFmtId="3" fontId="21" fillId="0" borderId="0" xfId="0" applyNumberFormat="1" applyFont="1"/>
    <xf numFmtId="3" fontId="11" fillId="0" borderId="0" xfId="0" applyNumberFormat="1" applyFont="1"/>
    <xf numFmtId="4" fontId="9" fillId="0" borderId="17" xfId="0" applyNumberFormat="1" applyFont="1" applyBorder="1"/>
    <xf numFmtId="4" fontId="3" fillId="0" borderId="17" xfId="0" applyNumberFormat="1" applyFont="1" applyBorder="1" applyAlignment="1">
      <alignment vertical="center"/>
    </xf>
    <xf numFmtId="4" fontId="9" fillId="0" borderId="17" xfId="0" applyNumberFormat="1" applyFont="1" applyBorder="1" applyAlignment="1">
      <alignment vertical="center"/>
    </xf>
    <xf numFmtId="4" fontId="9" fillId="0" borderId="17" xfId="0" applyNumberFormat="1" applyFont="1" applyBorder="1" applyAlignment="1">
      <alignment vertical="top"/>
    </xf>
    <xf numFmtId="4" fontId="10" fillId="0" borderId="17" xfId="0" applyNumberFormat="1" applyFont="1" applyBorder="1" applyAlignment="1">
      <alignment vertical="top"/>
    </xf>
    <xf numFmtId="3" fontId="10" fillId="0" borderId="6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9" fillId="0" borderId="18" xfId="0" applyNumberFormat="1" applyFont="1" applyBorder="1" applyAlignment="1">
      <alignment vertical="center"/>
    </xf>
    <xf numFmtId="10" fontId="10" fillId="0" borderId="1" xfId="555" applyNumberFormat="1" applyFont="1" applyFill="1" applyBorder="1" applyAlignment="1" applyProtection="1">
      <alignment vertical="top"/>
    </xf>
    <xf numFmtId="10" fontId="9" fillId="0" borderId="1" xfId="555" applyNumberFormat="1" applyFont="1" applyFill="1" applyBorder="1" applyAlignment="1" applyProtection="1">
      <alignment vertical="top"/>
    </xf>
    <xf numFmtId="10" fontId="9" fillId="0" borderId="1" xfId="555" applyNumberFormat="1" applyFont="1" applyFill="1" applyBorder="1" applyAlignment="1" applyProtection="1">
      <alignment vertical="center"/>
    </xf>
    <xf numFmtId="10" fontId="3" fillId="0" borderId="1" xfId="555" applyNumberFormat="1" applyFont="1" applyFill="1" applyBorder="1" applyAlignment="1" applyProtection="1">
      <alignment vertical="center"/>
    </xf>
    <xf numFmtId="3" fontId="9" fillId="0" borderId="18" xfId="0" applyNumberFormat="1" applyFont="1" applyBorder="1"/>
    <xf numFmtId="3" fontId="3" fillId="0" borderId="18" xfId="0" applyNumberFormat="1" applyFont="1" applyBorder="1" applyAlignment="1">
      <alignment vertical="center"/>
    </xf>
    <xf numFmtId="3" fontId="10" fillId="0" borderId="18" xfId="0" applyNumberFormat="1" applyFont="1" applyBorder="1" applyAlignment="1">
      <alignment vertical="top"/>
    </xf>
    <xf numFmtId="3" fontId="3" fillId="0" borderId="6" xfId="0" applyNumberFormat="1" applyFont="1" applyBorder="1"/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9" fillId="0" borderId="18" xfId="0" applyNumberFormat="1" applyFont="1" applyBorder="1" applyAlignment="1">
      <alignment vertical="top"/>
    </xf>
    <xf numFmtId="3" fontId="3" fillId="0" borderId="1" xfId="499" applyNumberFormat="1" applyFont="1" applyBorder="1" applyAlignment="1">
      <alignment vertical="center"/>
    </xf>
    <xf numFmtId="3" fontId="9" fillId="0" borderId="1" xfId="499" applyNumberFormat="1" applyFont="1" applyBorder="1" applyAlignment="1">
      <alignment vertical="top"/>
    </xf>
    <xf numFmtId="3" fontId="9" fillId="0" borderId="1" xfId="499" applyNumberFormat="1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vertical="center"/>
    </xf>
    <xf numFmtId="0" fontId="14" fillId="3" borderId="23" xfId="0" applyFont="1" applyFill="1" applyBorder="1" applyAlignment="1">
      <alignment vertical="center"/>
    </xf>
    <xf numFmtId="0" fontId="14" fillId="3" borderId="24" xfId="0" applyFont="1" applyFill="1" applyBorder="1" applyAlignment="1">
      <alignment vertical="center"/>
    </xf>
    <xf numFmtId="3" fontId="14" fillId="3" borderId="10" xfId="0" applyNumberFormat="1" applyFont="1" applyFill="1" applyBorder="1" applyAlignment="1">
      <alignment vertical="center"/>
    </xf>
    <xf numFmtId="3" fontId="14" fillId="3" borderId="25" xfId="0" applyNumberFormat="1" applyFont="1" applyFill="1" applyBorder="1" applyAlignment="1">
      <alignment vertical="center"/>
    </xf>
    <xf numFmtId="3" fontId="14" fillId="3" borderId="26" xfId="0" applyNumberFormat="1" applyFont="1" applyFill="1" applyBorder="1" applyAlignment="1">
      <alignment vertical="center"/>
    </xf>
    <xf numFmtId="3" fontId="14" fillId="3" borderId="27" xfId="0" applyNumberFormat="1" applyFont="1" applyFill="1" applyBorder="1" applyAlignment="1">
      <alignment vertical="center"/>
    </xf>
    <xf numFmtId="3" fontId="14" fillId="3" borderId="28" xfId="0" applyNumberFormat="1" applyFont="1" applyFill="1" applyBorder="1" applyAlignment="1">
      <alignment vertical="center"/>
    </xf>
    <xf numFmtId="3" fontId="14" fillId="3" borderId="29" xfId="0" applyNumberFormat="1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1" fillId="3" borderId="0" xfId="0" applyFont="1" applyFill="1"/>
    <xf numFmtId="4" fontId="14" fillId="4" borderId="30" xfId="0" applyNumberFormat="1" applyFont="1" applyFill="1" applyBorder="1" applyAlignment="1">
      <alignment horizontal="center" vertical="center"/>
    </xf>
    <xf numFmtId="3" fontId="14" fillId="4" borderId="31" xfId="0" applyNumberFormat="1" applyFont="1" applyFill="1" applyBorder="1" applyAlignment="1">
      <alignment vertical="center"/>
    </xf>
    <xf numFmtId="3" fontId="14" fillId="4" borderId="32" xfId="0" applyNumberFormat="1" applyFont="1" applyFill="1" applyBorder="1" applyAlignment="1">
      <alignment vertical="center"/>
    </xf>
    <xf numFmtId="3" fontId="14" fillId="4" borderId="33" xfId="0" applyNumberFormat="1" applyFont="1" applyFill="1" applyBorder="1" applyAlignment="1">
      <alignment vertical="center"/>
    </xf>
    <xf numFmtId="3" fontId="14" fillId="4" borderId="34" xfId="0" applyNumberFormat="1" applyFont="1" applyFill="1" applyBorder="1" applyAlignment="1">
      <alignment vertical="center"/>
    </xf>
    <xf numFmtId="3" fontId="14" fillId="4" borderId="19" xfId="0" applyNumberFormat="1" applyFont="1" applyFill="1" applyBorder="1" applyAlignment="1">
      <alignment vertical="center"/>
    </xf>
    <xf numFmtId="3" fontId="14" fillId="4" borderId="20" xfId="0" applyNumberFormat="1" applyFont="1" applyFill="1" applyBorder="1" applyAlignment="1">
      <alignment vertical="center"/>
    </xf>
    <xf numFmtId="3" fontId="14" fillId="4" borderId="35" xfId="0" applyNumberFormat="1" applyFont="1" applyFill="1" applyBorder="1" applyAlignment="1">
      <alignment vertical="center"/>
    </xf>
    <xf numFmtId="3" fontId="14" fillId="4" borderId="21" xfId="0" applyNumberFormat="1" applyFont="1" applyFill="1" applyBorder="1" applyAlignment="1">
      <alignment vertical="center"/>
    </xf>
    <xf numFmtId="3" fontId="14" fillId="4" borderId="2" xfId="0" applyNumberFormat="1" applyFont="1" applyFill="1" applyBorder="1" applyAlignment="1">
      <alignment vertical="center"/>
    </xf>
    <xf numFmtId="3" fontId="14" fillId="4" borderId="1" xfId="0" applyNumberFormat="1" applyFont="1" applyFill="1" applyBorder="1" applyAlignment="1">
      <alignment vertical="center"/>
    </xf>
    <xf numFmtId="3" fontId="14" fillId="4" borderId="5" xfId="0" applyNumberFormat="1" applyFont="1" applyFill="1" applyBorder="1" applyAlignment="1">
      <alignment vertical="center"/>
    </xf>
    <xf numFmtId="3" fontId="14" fillId="4" borderId="6" xfId="0" applyNumberFormat="1" applyFont="1" applyFill="1" applyBorder="1" applyAlignment="1">
      <alignment vertical="center"/>
    </xf>
    <xf numFmtId="3" fontId="14" fillId="4" borderId="4" xfId="0" applyNumberFormat="1" applyFont="1" applyFill="1" applyBorder="1" applyAlignment="1">
      <alignment vertical="center"/>
    </xf>
    <xf numFmtId="3" fontId="14" fillId="4" borderId="18" xfId="0" applyNumberFormat="1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4" fontId="10" fillId="4" borderId="17" xfId="0" applyNumberFormat="1" applyFont="1" applyFill="1" applyBorder="1" applyAlignment="1">
      <alignment vertical="center"/>
    </xf>
    <xf numFmtId="3" fontId="10" fillId="4" borderId="2" xfId="0" applyNumberFormat="1" applyFont="1" applyFill="1" applyBorder="1" applyAlignment="1">
      <alignment vertical="center"/>
    </xf>
    <xf numFmtId="3" fontId="10" fillId="4" borderId="1" xfId="0" applyNumberFormat="1" applyFont="1" applyFill="1" applyBorder="1" applyAlignment="1">
      <alignment vertical="center"/>
    </xf>
    <xf numFmtId="3" fontId="10" fillId="4" borderId="18" xfId="0" applyNumberFormat="1" applyFont="1" applyFill="1" applyBorder="1" applyAlignment="1">
      <alignment vertical="center"/>
    </xf>
    <xf numFmtId="3" fontId="10" fillId="4" borderId="6" xfId="0" applyNumberFormat="1" applyFont="1" applyFill="1" applyBorder="1" applyAlignment="1">
      <alignment vertical="center"/>
    </xf>
    <xf numFmtId="3" fontId="10" fillId="4" borderId="4" xfId="0" applyNumberFormat="1" applyFont="1" applyFill="1" applyBorder="1" applyAlignment="1">
      <alignment vertical="center"/>
    </xf>
    <xf numFmtId="3" fontId="10" fillId="4" borderId="5" xfId="0" applyNumberFormat="1" applyFont="1" applyFill="1" applyBorder="1" applyAlignment="1">
      <alignment vertical="center"/>
    </xf>
    <xf numFmtId="3" fontId="10" fillId="4" borderId="3" xfId="0" applyNumberFormat="1" applyFont="1" applyFill="1" applyBorder="1" applyAlignment="1">
      <alignment vertical="center"/>
    </xf>
    <xf numFmtId="0" fontId="10" fillId="4" borderId="0" xfId="0" applyFont="1" applyFill="1" applyAlignment="1">
      <alignment vertical="center"/>
    </xf>
    <xf numFmtId="0" fontId="10" fillId="4" borderId="2" xfId="0" applyFont="1" applyFill="1" applyBorder="1" applyAlignment="1">
      <alignment horizontal="left" vertical="center"/>
    </xf>
    <xf numFmtId="4" fontId="14" fillId="3" borderId="24" xfId="0" applyNumberFormat="1" applyFont="1" applyFill="1" applyBorder="1" applyAlignment="1">
      <alignment horizontal="left" vertical="center"/>
    </xf>
    <xf numFmtId="4" fontId="14" fillId="3" borderId="36" xfId="0" applyNumberFormat="1" applyFont="1" applyFill="1" applyBorder="1" applyAlignment="1">
      <alignment horizontal="center" vertical="center"/>
    </xf>
    <xf numFmtId="3" fontId="14" fillId="3" borderId="31" xfId="0" applyNumberFormat="1" applyFont="1" applyFill="1" applyBorder="1" applyAlignment="1">
      <alignment vertical="center"/>
    </xf>
    <xf numFmtId="3" fontId="14" fillId="3" borderId="32" xfId="0" applyNumberFormat="1" applyFont="1" applyFill="1" applyBorder="1" applyAlignment="1">
      <alignment vertical="center"/>
    </xf>
    <xf numFmtId="3" fontId="14" fillId="3" borderId="34" xfId="0" applyNumberFormat="1" applyFont="1" applyFill="1" applyBorder="1" applyAlignment="1">
      <alignment vertical="center"/>
    </xf>
    <xf numFmtId="3" fontId="14" fillId="3" borderId="37" xfId="0" applyNumberFormat="1" applyFont="1" applyFill="1" applyBorder="1" applyAlignment="1">
      <alignment vertical="center"/>
    </xf>
    <xf numFmtId="3" fontId="14" fillId="3" borderId="20" xfId="0" applyNumberFormat="1" applyFont="1" applyFill="1" applyBorder="1" applyAlignment="1">
      <alignment vertical="center"/>
    </xf>
    <xf numFmtId="3" fontId="14" fillId="3" borderId="35" xfId="0" applyNumberFormat="1" applyFont="1" applyFill="1" applyBorder="1" applyAlignment="1">
      <alignment vertical="center"/>
    </xf>
    <xf numFmtId="3" fontId="14" fillId="3" borderId="38" xfId="0" applyNumberFormat="1" applyFont="1" applyFill="1" applyBorder="1" applyAlignment="1">
      <alignment vertical="center"/>
    </xf>
    <xf numFmtId="3" fontId="14" fillId="3" borderId="19" xfId="0" applyNumberFormat="1" applyFont="1" applyFill="1" applyBorder="1" applyAlignment="1">
      <alignment vertical="center"/>
    </xf>
    <xf numFmtId="3" fontId="3" fillId="3" borderId="33" xfId="0" applyNumberFormat="1" applyFont="1" applyFill="1" applyBorder="1" applyAlignment="1">
      <alignment vertical="center"/>
    </xf>
    <xf numFmtId="3" fontId="14" fillId="3" borderId="39" xfId="0" applyNumberFormat="1" applyFont="1" applyFill="1" applyBorder="1" applyAlignment="1">
      <alignment vertical="center"/>
    </xf>
    <xf numFmtId="3" fontId="9" fillId="4" borderId="1" xfId="0" applyNumberFormat="1" applyFont="1" applyFill="1" applyBorder="1" applyAlignment="1">
      <alignment vertical="center"/>
    </xf>
    <xf numFmtId="3" fontId="21" fillId="4" borderId="6" xfId="0" applyNumberFormat="1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4" fontId="14" fillId="4" borderId="40" xfId="0" applyNumberFormat="1" applyFont="1" applyFill="1" applyBorder="1" applyAlignment="1">
      <alignment vertical="center"/>
    </xf>
    <xf numFmtId="4" fontId="14" fillId="4" borderId="20" xfId="0" applyNumberFormat="1" applyFont="1" applyFill="1" applyBorder="1" applyAlignment="1">
      <alignment vertical="center"/>
    </xf>
    <xf numFmtId="10" fontId="14" fillId="4" borderId="20" xfId="555" applyNumberFormat="1" applyFont="1" applyFill="1" applyBorder="1" applyAlignment="1" applyProtection="1">
      <alignment vertical="center"/>
    </xf>
    <xf numFmtId="4" fontId="14" fillId="4" borderId="4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0" fontId="10" fillId="4" borderId="1" xfId="555" applyNumberFormat="1" applyFont="1" applyFill="1" applyBorder="1" applyAlignment="1" applyProtection="1">
      <alignment vertical="center"/>
    </xf>
    <xf numFmtId="10" fontId="10" fillId="3" borderId="10" xfId="555" applyNumberFormat="1" applyFont="1" applyFill="1" applyBorder="1" applyAlignment="1" applyProtection="1">
      <alignment vertical="center"/>
    </xf>
    <xf numFmtId="0" fontId="11" fillId="0" borderId="0" xfId="0" applyFont="1" applyAlignment="1">
      <alignment horizontal="right"/>
    </xf>
    <xf numFmtId="0" fontId="9" fillId="4" borderId="10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vertical="center"/>
    </xf>
    <xf numFmtId="0" fontId="14" fillId="4" borderId="37" xfId="0" applyFont="1" applyFill="1" applyBorder="1" applyAlignment="1">
      <alignment vertical="center"/>
    </xf>
    <xf numFmtId="0" fontId="14" fillId="4" borderId="20" xfId="0" applyFont="1" applyFill="1" applyBorder="1" applyAlignment="1">
      <alignment vertical="center"/>
    </xf>
    <xf numFmtId="0" fontId="14" fillId="4" borderId="38" xfId="0" applyFont="1" applyFill="1" applyBorder="1" applyAlignment="1">
      <alignment vertical="center"/>
    </xf>
    <xf numFmtId="3" fontId="10" fillId="4" borderId="17" xfId="0" applyNumberFormat="1" applyFont="1" applyFill="1" applyBorder="1" applyAlignment="1">
      <alignment vertical="center"/>
    </xf>
    <xf numFmtId="3" fontId="14" fillId="3" borderId="24" xfId="0" applyNumberFormat="1" applyFont="1" applyFill="1" applyBorder="1" applyAlignment="1">
      <alignment vertical="center"/>
    </xf>
    <xf numFmtId="0" fontId="14" fillId="3" borderId="28" xfId="0" applyFont="1" applyFill="1" applyBorder="1" applyAlignment="1">
      <alignment horizontal="left" vertical="center"/>
    </xf>
    <xf numFmtId="4" fontId="19" fillId="0" borderId="0" xfId="0" applyNumberFormat="1" applyFont="1"/>
    <xf numFmtId="4" fontId="21" fillId="0" borderId="0" xfId="0" applyNumberFormat="1" applyFont="1"/>
    <xf numFmtId="4" fontId="21" fillId="0" borderId="0" xfId="0" applyNumberFormat="1" applyFont="1" applyAlignment="1">
      <alignment horizontal="right"/>
    </xf>
    <xf numFmtId="4" fontId="3" fillId="0" borderId="0" xfId="0" applyNumberFormat="1" applyFont="1"/>
    <xf numFmtId="4" fontId="9" fillId="0" borderId="10" xfId="0" applyNumberFormat="1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center" wrapText="1"/>
    </xf>
    <xf numFmtId="4" fontId="9" fillId="0" borderId="18" xfId="0" applyNumberFormat="1" applyFont="1" applyBorder="1"/>
    <xf numFmtId="4" fontId="9" fillId="0" borderId="1" xfId="0" applyNumberFormat="1" applyFont="1" applyBorder="1"/>
    <xf numFmtId="4" fontId="3" fillId="0" borderId="18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9" fillId="0" borderId="18" xfId="0" applyNumberFormat="1" applyFont="1" applyBorder="1" applyAlignment="1">
      <alignment vertical="center"/>
    </xf>
    <xf numFmtId="4" fontId="9" fillId="0" borderId="2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4" fontId="10" fillId="0" borderId="18" xfId="0" applyNumberFormat="1" applyFont="1" applyBorder="1" applyAlignment="1">
      <alignment vertical="top"/>
    </xf>
    <xf numFmtId="4" fontId="10" fillId="0" borderId="1" xfId="0" applyNumberFormat="1" applyFont="1" applyBorder="1" applyAlignment="1">
      <alignment vertical="top"/>
    </xf>
    <xf numFmtId="4" fontId="10" fillId="4" borderId="18" xfId="0" applyNumberFormat="1" applyFont="1" applyFill="1" applyBorder="1" applyAlignment="1">
      <alignment vertical="center"/>
    </xf>
    <xf numFmtId="4" fontId="10" fillId="4" borderId="1" xfId="0" applyNumberFormat="1" applyFont="1" applyFill="1" applyBorder="1" applyAlignment="1">
      <alignment vertical="center"/>
    </xf>
    <xf numFmtId="4" fontId="14" fillId="3" borderId="25" xfId="0" applyNumberFormat="1" applyFont="1" applyFill="1" applyBorder="1" applyAlignment="1">
      <alignment vertical="center"/>
    </xf>
    <xf numFmtId="4" fontId="14" fillId="3" borderId="10" xfId="0" applyNumberFormat="1" applyFont="1" applyFill="1" applyBorder="1" applyAlignment="1">
      <alignment vertical="center"/>
    </xf>
    <xf numFmtId="4" fontId="14" fillId="3" borderId="37" xfId="0" applyNumberFormat="1" applyFont="1" applyFill="1" applyBorder="1" applyAlignment="1">
      <alignment vertical="center"/>
    </xf>
    <xf numFmtId="4" fontId="14" fillId="3" borderId="20" xfId="0" applyNumberFormat="1" applyFont="1" applyFill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4" fontId="3" fillId="0" borderId="11" xfId="0" applyNumberFormat="1" applyFont="1" applyBorder="1"/>
    <xf numFmtId="4" fontId="3" fillId="0" borderId="7" xfId="0" applyNumberFormat="1" applyFont="1" applyBorder="1"/>
    <xf numFmtId="4" fontId="3" fillId="0" borderId="8" xfId="0" applyNumberFormat="1" applyFont="1" applyBorder="1"/>
    <xf numFmtId="4" fontId="3" fillId="0" borderId="16" xfId="0" applyNumberFormat="1" applyFont="1" applyBorder="1"/>
    <xf numFmtId="4" fontId="3" fillId="0" borderId="12" xfId="0" applyNumberFormat="1" applyFont="1" applyBorder="1"/>
    <xf numFmtId="4" fontId="9" fillId="0" borderId="13" xfId="0" applyNumberFormat="1" applyFont="1" applyBorder="1"/>
    <xf numFmtId="4" fontId="9" fillId="0" borderId="14" xfId="0" applyNumberFormat="1" applyFont="1" applyBorder="1"/>
    <xf numFmtId="4" fontId="9" fillId="0" borderId="15" xfId="0" applyNumberFormat="1" applyFont="1" applyBorder="1"/>
    <xf numFmtId="4" fontId="9" fillId="0" borderId="16" xfId="0" applyNumberFormat="1" applyFont="1" applyBorder="1"/>
    <xf numFmtId="4" fontId="9" fillId="0" borderId="0" xfId="0" applyNumberFormat="1" applyFont="1"/>
    <xf numFmtId="4" fontId="9" fillId="0" borderId="12" xfId="0" applyNumberFormat="1" applyFont="1" applyBorder="1"/>
    <xf numFmtId="4" fontId="3" fillId="0" borderId="13" xfId="0" applyNumberFormat="1" applyFont="1" applyBorder="1"/>
    <xf numFmtId="4" fontId="3" fillId="0" borderId="14" xfId="0" applyNumberFormat="1" applyFont="1" applyBorder="1"/>
    <xf numFmtId="4" fontId="3" fillId="0" borderId="15" xfId="0" applyNumberFormat="1" applyFont="1" applyBorder="1"/>
    <xf numFmtId="3" fontId="21" fillId="0" borderId="0" xfId="0" applyNumberFormat="1" applyFont="1" applyAlignment="1">
      <alignment horizontal="right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right"/>
    </xf>
    <xf numFmtId="3" fontId="3" fillId="0" borderId="11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3" fontId="3" fillId="0" borderId="14" xfId="0" applyNumberFormat="1" applyFont="1" applyBorder="1"/>
    <xf numFmtId="3" fontId="3" fillId="0" borderId="15" xfId="0" applyNumberFormat="1" applyFont="1" applyBorder="1"/>
    <xf numFmtId="4" fontId="19" fillId="0" borderId="0" xfId="0" applyNumberFormat="1" applyFont="1" applyAlignment="1">
      <alignment horizontal="right"/>
    </xf>
    <xf numFmtId="4" fontId="14" fillId="4" borderId="19" xfId="0" applyNumberFormat="1" applyFont="1" applyFill="1" applyBorder="1" applyAlignment="1">
      <alignment vertical="center"/>
    </xf>
    <xf numFmtId="4" fontId="14" fillId="4" borderId="21" xfId="0" applyNumberFormat="1" applyFont="1" applyFill="1" applyBorder="1" applyAlignment="1">
      <alignment vertical="center"/>
    </xf>
    <xf numFmtId="4" fontId="9" fillId="0" borderId="2" xfId="0" applyNumberFormat="1" applyFont="1" applyBorder="1"/>
    <xf numFmtId="4" fontId="3" fillId="0" borderId="2" xfId="0" applyNumberFormat="1" applyFont="1" applyBorder="1" applyAlignment="1">
      <alignment vertical="center"/>
    </xf>
    <xf numFmtId="4" fontId="10" fillId="0" borderId="2" xfId="0" applyNumberFormat="1" applyFont="1" applyBorder="1" applyAlignment="1">
      <alignment vertical="top"/>
    </xf>
    <xf numFmtId="4" fontId="10" fillId="4" borderId="2" xfId="0" applyNumberFormat="1" applyFont="1" applyFill="1" applyBorder="1" applyAlignment="1">
      <alignment vertical="center"/>
    </xf>
    <xf numFmtId="4" fontId="14" fillId="3" borderId="28" xfId="0" applyNumberFormat="1" applyFont="1" applyFill="1" applyBorder="1" applyAlignment="1">
      <alignment vertical="center"/>
    </xf>
    <xf numFmtId="4" fontId="14" fillId="3" borderId="19" xfId="0" applyNumberFormat="1" applyFont="1" applyFill="1" applyBorder="1" applyAlignment="1">
      <alignment vertical="center"/>
    </xf>
    <xf numFmtId="4" fontId="14" fillId="4" borderId="1" xfId="0" applyNumberFormat="1" applyFont="1" applyFill="1" applyBorder="1" applyAlignment="1">
      <alignment vertical="center"/>
    </xf>
    <xf numFmtId="4" fontId="14" fillId="4" borderId="37" xfId="0" applyNumberFormat="1" applyFont="1" applyFill="1" applyBorder="1" applyAlignment="1">
      <alignment vertical="center"/>
    </xf>
    <xf numFmtId="4" fontId="9" fillId="0" borderId="3" xfId="0" applyNumberFormat="1" applyFont="1" applyBorder="1"/>
    <xf numFmtId="4" fontId="10" fillId="0" borderId="3" xfId="0" applyNumberFormat="1" applyFont="1" applyBorder="1" applyAlignment="1">
      <alignment vertical="top"/>
    </xf>
    <xf numFmtId="4" fontId="10" fillId="4" borderId="3" xfId="0" applyNumberFormat="1" applyFont="1" applyFill="1" applyBorder="1" applyAlignment="1">
      <alignment vertical="center"/>
    </xf>
    <xf numFmtId="4" fontId="14" fillId="3" borderId="23" xfId="0" applyNumberFormat="1" applyFont="1" applyFill="1" applyBorder="1" applyAlignment="1">
      <alignment vertical="center"/>
    </xf>
    <xf numFmtId="4" fontId="14" fillId="3" borderId="21" xfId="0" applyNumberFormat="1" applyFont="1" applyFill="1" applyBorder="1" applyAlignment="1">
      <alignment vertical="center"/>
    </xf>
    <xf numFmtId="3" fontId="11" fillId="2" borderId="11" xfId="0" applyNumberFormat="1" applyFont="1" applyFill="1" applyBorder="1" applyAlignment="1">
      <alignment vertical="center" wrapText="1"/>
    </xf>
    <xf numFmtId="3" fontId="11" fillId="2" borderId="7" xfId="0" applyNumberFormat="1" applyFont="1" applyFill="1" applyBorder="1" applyAlignment="1">
      <alignment vertical="center" wrapText="1"/>
    </xf>
    <xf numFmtId="3" fontId="11" fillId="2" borderId="8" xfId="0" applyNumberFormat="1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/>
    </xf>
    <xf numFmtId="3" fontId="9" fillId="0" borderId="17" xfId="0" applyNumberFormat="1" applyFont="1" applyBorder="1" applyAlignment="1">
      <alignment vertical="center"/>
    </xf>
    <xf numFmtId="3" fontId="3" fillId="0" borderId="2" xfId="495" applyNumberFormat="1" applyFont="1" applyBorder="1" applyAlignment="1">
      <alignment vertical="center"/>
    </xf>
    <xf numFmtId="10" fontId="3" fillId="0" borderId="1" xfId="555" applyNumberFormat="1" applyFont="1" applyFill="1" applyBorder="1" applyAlignment="1" applyProtection="1"/>
    <xf numFmtId="10" fontId="9" fillId="0" borderId="1" xfId="555" applyNumberFormat="1" applyFont="1" applyFill="1" applyBorder="1" applyAlignment="1" applyProtection="1"/>
    <xf numFmtId="10" fontId="9" fillId="4" borderId="1" xfId="555" applyNumberFormat="1" applyFont="1" applyFill="1" applyBorder="1" applyAlignment="1" applyProtection="1">
      <alignment vertical="center"/>
    </xf>
    <xf numFmtId="3" fontId="19" fillId="0" borderId="0" xfId="0" applyNumberFormat="1" applyFont="1" applyAlignment="1">
      <alignment horizontal="right"/>
    </xf>
    <xf numFmtId="3" fontId="3" fillId="0" borderId="18" xfId="495" applyNumberFormat="1" applyFont="1" applyBorder="1" applyAlignment="1">
      <alignment vertical="center"/>
    </xf>
    <xf numFmtId="3" fontId="3" fillId="0" borderId="1" xfId="565" applyNumberFormat="1" applyFont="1" applyBorder="1" applyAlignment="1">
      <alignment vertical="center"/>
    </xf>
    <xf numFmtId="3" fontId="3" fillId="0" borderId="1" xfId="565" applyNumberFormat="1" applyFont="1" applyBorder="1" applyAlignment="1">
      <alignment vertical="center"/>
    </xf>
    <xf numFmtId="3" fontId="9" fillId="0" borderId="1" xfId="565" applyNumberFormat="1" applyFont="1" applyBorder="1" applyAlignment="1">
      <alignment vertical="top"/>
    </xf>
    <xf numFmtId="3" fontId="3" fillId="0" borderId="1" xfId="565" applyNumberFormat="1" applyFont="1" applyBorder="1" applyAlignment="1">
      <alignment vertical="center"/>
    </xf>
    <xf numFmtId="3" fontId="3" fillId="0" borderId="1" xfId="565" applyNumberFormat="1" applyFont="1" applyBorder="1" applyAlignment="1">
      <alignment vertical="center"/>
    </xf>
    <xf numFmtId="3" fontId="9" fillId="0" borderId="1" xfId="565" applyNumberFormat="1" applyFont="1" applyBorder="1" applyAlignment="1">
      <alignment vertical="center"/>
    </xf>
    <xf numFmtId="3" fontId="3" fillId="0" borderId="1" xfId="565" applyNumberFormat="1" applyFont="1" applyBorder="1" applyAlignment="1">
      <alignment vertical="center"/>
    </xf>
    <xf numFmtId="3" fontId="3" fillId="0" borderId="1" xfId="565" applyNumberFormat="1" applyFont="1" applyBorder="1" applyAlignment="1">
      <alignment vertical="center"/>
    </xf>
    <xf numFmtId="3" fontId="9" fillId="0" borderId="1" xfId="565" applyNumberFormat="1" applyFont="1" applyBorder="1" applyAlignment="1">
      <alignment vertical="center"/>
    </xf>
    <xf numFmtId="3" fontId="3" fillId="0" borderId="1" xfId="565" applyNumberFormat="1" applyFont="1" applyBorder="1" applyAlignment="1">
      <alignment vertical="center"/>
    </xf>
    <xf numFmtId="3" fontId="9" fillId="0" borderId="1" xfId="565" applyNumberFormat="1" applyFont="1" applyBorder="1" applyAlignment="1">
      <alignment vertical="center"/>
    </xf>
    <xf numFmtId="3" fontId="3" fillId="0" borderId="1" xfId="565" applyNumberFormat="1" applyFont="1" applyBorder="1" applyAlignment="1">
      <alignment vertical="center"/>
    </xf>
    <xf numFmtId="3" fontId="3" fillId="0" borderId="1" xfId="565" applyNumberFormat="1" applyFont="1" applyBorder="1" applyAlignment="1">
      <alignment vertical="center"/>
    </xf>
    <xf numFmtId="3" fontId="9" fillId="0" borderId="1" xfId="565" applyNumberFormat="1" applyFont="1" applyBorder="1" applyAlignment="1">
      <alignment vertical="top"/>
    </xf>
    <xf numFmtId="3" fontId="3" fillId="0" borderId="1" xfId="565" applyNumberFormat="1" applyFont="1" applyBorder="1" applyAlignment="1">
      <alignment vertical="center"/>
    </xf>
    <xf numFmtId="3" fontId="9" fillId="0" borderId="1" xfId="565" applyNumberFormat="1" applyFont="1" applyBorder="1" applyAlignment="1">
      <alignment vertical="center"/>
    </xf>
    <xf numFmtId="3" fontId="9" fillId="0" borderId="1" xfId="565" applyNumberFormat="1" applyFont="1" applyBorder="1" applyAlignment="1">
      <alignment vertical="center"/>
    </xf>
    <xf numFmtId="3" fontId="3" fillId="0" borderId="1" xfId="565" applyNumberFormat="1" applyFont="1" applyBorder="1" applyAlignment="1">
      <alignment vertical="center"/>
    </xf>
    <xf numFmtId="3" fontId="9" fillId="0" borderId="1" xfId="565" applyNumberFormat="1" applyFont="1" applyBorder="1" applyAlignment="1">
      <alignment vertical="top"/>
    </xf>
    <xf numFmtId="3" fontId="3" fillId="0" borderId="1" xfId="565" applyNumberFormat="1" applyFont="1" applyBorder="1" applyAlignment="1">
      <alignment vertical="center"/>
    </xf>
    <xf numFmtId="3" fontId="9" fillId="0" borderId="1" xfId="565" applyNumberFormat="1" applyFont="1" applyBorder="1" applyAlignment="1">
      <alignment vertical="center"/>
    </xf>
    <xf numFmtId="3" fontId="9" fillId="0" borderId="1" xfId="565" applyNumberFormat="1" applyFont="1" applyBorder="1" applyAlignment="1">
      <alignment vertical="center"/>
    </xf>
    <xf numFmtId="3" fontId="3" fillId="0" borderId="1" xfId="565" applyNumberFormat="1" applyFont="1" applyBorder="1" applyAlignment="1">
      <alignment vertical="center"/>
    </xf>
    <xf numFmtId="3" fontId="9" fillId="0" borderId="1" xfId="565" applyNumberFormat="1" applyFont="1" applyBorder="1" applyAlignment="1">
      <alignment vertical="center"/>
    </xf>
    <xf numFmtId="3" fontId="9" fillId="0" borderId="1" xfId="565" applyNumberFormat="1" applyFont="1" applyBorder="1" applyAlignment="1">
      <alignment vertical="top"/>
    </xf>
    <xf numFmtId="3" fontId="3" fillId="0" borderId="1" xfId="565" applyNumberFormat="1" applyFont="1" applyBorder="1" applyAlignment="1">
      <alignment vertical="center"/>
    </xf>
    <xf numFmtId="3" fontId="9" fillId="0" borderId="1" xfId="565" applyNumberFormat="1" applyFont="1" applyBorder="1" applyAlignment="1">
      <alignment vertical="center"/>
    </xf>
    <xf numFmtId="3" fontId="3" fillId="0" borderId="1" xfId="565" applyNumberFormat="1" applyFont="1" applyBorder="1" applyAlignment="1">
      <alignment vertical="center"/>
    </xf>
    <xf numFmtId="3" fontId="9" fillId="0" borderId="1" xfId="565" applyNumberFormat="1" applyFont="1" applyBorder="1" applyAlignment="1">
      <alignment vertical="center"/>
    </xf>
    <xf numFmtId="3" fontId="9" fillId="0" borderId="1" xfId="565" applyNumberFormat="1" applyFont="1" applyBorder="1" applyAlignment="1">
      <alignment vertical="top"/>
    </xf>
    <xf numFmtId="3" fontId="3" fillId="0" borderId="1" xfId="565" applyNumberFormat="1" applyFont="1" applyBorder="1" applyAlignment="1">
      <alignment vertical="center"/>
    </xf>
    <xf numFmtId="3" fontId="9" fillId="0" borderId="1" xfId="565" applyNumberFormat="1" applyFont="1" applyBorder="1" applyAlignment="1">
      <alignment vertical="center"/>
    </xf>
    <xf numFmtId="3" fontId="9" fillId="0" borderId="1" xfId="565" applyNumberFormat="1" applyFont="1" applyBorder="1" applyAlignment="1">
      <alignment vertical="center"/>
    </xf>
    <xf numFmtId="3" fontId="3" fillId="0" borderId="1" xfId="565" applyNumberFormat="1" applyFont="1" applyBorder="1" applyAlignment="1">
      <alignment vertical="center"/>
    </xf>
    <xf numFmtId="3" fontId="9" fillId="0" borderId="1" xfId="565" applyNumberFormat="1" applyFont="1" applyBorder="1" applyAlignment="1">
      <alignment vertical="center"/>
    </xf>
    <xf numFmtId="3" fontId="9" fillId="0" borderId="31" xfId="0" applyNumberFormat="1" applyFont="1" applyBorder="1"/>
    <xf numFmtId="3" fontId="9" fillId="0" borderId="32" xfId="0" applyNumberFormat="1" applyFont="1" applyBorder="1"/>
    <xf numFmtId="3" fontId="9" fillId="0" borderId="34" xfId="0" applyNumberFormat="1" applyFont="1" applyBorder="1"/>
    <xf numFmtId="0" fontId="11" fillId="3" borderId="42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3" fillId="0" borderId="16" xfId="0" applyFont="1" applyBorder="1" applyAlignment="1">
      <alignment horizontal="right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/>
    <xf numFmtId="0" fontId="9" fillId="0" borderId="3" xfId="0" applyFont="1" applyBorder="1"/>
    <xf numFmtId="0" fontId="10" fillId="0" borderId="1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9" fillId="4" borderId="46" xfId="0" applyFont="1" applyFill="1" applyBorder="1" applyAlignment="1">
      <alignment horizontal="center" vertical="center" wrapText="1"/>
    </xf>
    <xf numFmtId="0" fontId="9" fillId="4" borderId="47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9" fillId="4" borderId="45" xfId="0" applyFont="1" applyFill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0" fillId="4" borderId="45" xfId="0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0" fillId="0" borderId="45" xfId="0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23" xfId="0" applyFont="1" applyFill="1" applyBorder="1" applyAlignment="1">
      <alignment vertical="center"/>
    </xf>
    <xf numFmtId="0" fontId="11" fillId="2" borderId="42" xfId="0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3" fontId="9" fillId="0" borderId="44" xfId="0" applyNumberFormat="1" applyFont="1" applyBorder="1" applyAlignment="1">
      <alignment horizontal="center" vertical="center" wrapText="1"/>
    </xf>
    <xf numFmtId="3" fontId="9" fillId="0" borderId="45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3" fontId="11" fillId="2" borderId="42" xfId="0" applyNumberFormat="1" applyFont="1" applyFill="1" applyBorder="1" applyAlignment="1">
      <alignment horizontal="center" vertical="center" wrapText="1"/>
    </xf>
    <xf numFmtId="3" fontId="11" fillId="2" borderId="22" xfId="0" applyNumberFormat="1" applyFont="1" applyFill="1" applyBorder="1" applyAlignment="1">
      <alignment horizontal="center" vertical="center" wrapText="1"/>
    </xf>
    <xf numFmtId="3" fontId="11" fillId="2" borderId="43" xfId="0" applyNumberFormat="1" applyFont="1" applyFill="1" applyBorder="1" applyAlignment="1">
      <alignment horizontal="center" vertical="center" wrapText="1"/>
    </xf>
    <xf numFmtId="3" fontId="9" fillId="0" borderId="35" xfId="0" applyNumberFormat="1" applyFont="1" applyBorder="1" applyAlignment="1">
      <alignment horizontal="center" vertical="center" wrapText="1"/>
    </xf>
    <xf numFmtId="3" fontId="9" fillId="0" borderId="36" xfId="0" applyNumberFormat="1" applyFont="1" applyBorder="1" applyAlignment="1">
      <alignment horizontal="center" vertical="center" wrapText="1"/>
    </xf>
    <xf numFmtId="3" fontId="9" fillId="0" borderId="38" xfId="0" applyNumberFormat="1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right" wrapText="1"/>
    </xf>
    <xf numFmtId="3" fontId="0" fillId="0" borderId="14" xfId="0" applyNumberFormat="1" applyBorder="1" applyAlignment="1">
      <alignment horizontal="right" wrapText="1"/>
    </xf>
    <xf numFmtId="3" fontId="9" fillId="0" borderId="11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9" fillId="0" borderId="49" xfId="0" applyNumberFormat="1" applyFont="1" applyBorder="1" applyAlignment="1">
      <alignment horizontal="center" vertical="center" wrapText="1"/>
    </xf>
    <xf numFmtId="3" fontId="9" fillId="0" borderId="50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11" fillId="3" borderId="53" xfId="0" applyFont="1" applyFill="1" applyBorder="1" applyAlignment="1">
      <alignment horizontal="center" vertical="center" wrapText="1"/>
    </xf>
    <xf numFmtId="0" fontId="11" fillId="3" borderId="54" xfId="0" applyFont="1" applyFill="1" applyBorder="1" applyAlignment="1">
      <alignment horizontal="center" vertical="center" wrapText="1"/>
    </xf>
    <xf numFmtId="0" fontId="11" fillId="3" borderId="55" xfId="0" applyFont="1" applyFill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 vertical="center" wrapText="1"/>
    </xf>
    <xf numFmtId="0" fontId="11" fillId="3" borderId="57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4" fontId="9" fillId="2" borderId="42" xfId="0" applyNumberFormat="1" applyFont="1" applyFill="1" applyBorder="1" applyAlignment="1">
      <alignment horizontal="center" vertical="center"/>
    </xf>
    <xf numFmtId="4" fontId="9" fillId="2" borderId="22" xfId="0" applyNumberFormat="1" applyFont="1" applyFill="1" applyBorder="1" applyAlignment="1">
      <alignment horizontal="center" vertical="center"/>
    </xf>
    <xf numFmtId="4" fontId="9" fillId="2" borderId="43" xfId="0" applyNumberFormat="1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4" fontId="9" fillId="0" borderId="44" xfId="0" applyNumberFormat="1" applyFont="1" applyBorder="1" applyAlignment="1">
      <alignment horizontal="center" vertical="center" wrapText="1"/>
    </xf>
    <xf numFmtId="4" fontId="9" fillId="0" borderId="45" xfId="0" applyNumberFormat="1" applyFont="1" applyBorder="1" applyAlignment="1">
      <alignment horizontal="center" vertical="center" wrapText="1"/>
    </xf>
    <xf numFmtId="3" fontId="11" fillId="3" borderId="42" xfId="0" applyNumberFormat="1" applyFont="1" applyFill="1" applyBorder="1" applyAlignment="1">
      <alignment horizontal="center" vertical="center" wrapText="1"/>
    </xf>
    <xf numFmtId="3" fontId="11" fillId="3" borderId="22" xfId="0" applyNumberFormat="1" applyFont="1" applyFill="1" applyBorder="1" applyAlignment="1">
      <alignment horizontal="center" vertical="center" wrapText="1"/>
    </xf>
    <xf numFmtId="3" fontId="11" fillId="3" borderId="43" xfId="0" applyNumberFormat="1" applyFont="1" applyFill="1" applyBorder="1" applyAlignment="1">
      <alignment horizontal="center" vertical="center" wrapText="1"/>
    </xf>
    <xf numFmtId="3" fontId="11" fillId="3" borderId="11" xfId="0" applyNumberFormat="1" applyFont="1" applyFill="1" applyBorder="1" applyAlignment="1">
      <alignment horizontal="center" vertical="center" wrapText="1"/>
    </xf>
    <xf numFmtId="3" fontId="11" fillId="3" borderId="7" xfId="0" applyNumberFormat="1" applyFont="1" applyFill="1" applyBorder="1" applyAlignment="1">
      <alignment horizontal="center" vertical="center" wrapText="1"/>
    </xf>
    <xf numFmtId="3" fontId="11" fillId="3" borderId="8" xfId="0" applyNumberFormat="1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left" vertical="center"/>
    </xf>
    <xf numFmtId="0" fontId="14" fillId="3" borderId="24" xfId="0" applyFont="1" applyFill="1" applyBorder="1" applyAlignment="1">
      <alignment horizontal="left" vertical="center"/>
    </xf>
    <xf numFmtId="0" fontId="14" fillId="3" borderId="27" xfId="0" applyFont="1" applyFill="1" applyBorder="1" applyAlignment="1">
      <alignment horizontal="left"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4" fontId="9" fillId="0" borderId="35" xfId="0" applyNumberFormat="1" applyFont="1" applyBorder="1" applyAlignment="1">
      <alignment horizontal="center" vertical="center" wrapText="1"/>
    </xf>
    <xf numFmtId="4" fontId="9" fillId="0" borderId="36" xfId="0" applyNumberFormat="1" applyFont="1" applyBorder="1" applyAlignment="1">
      <alignment horizontal="center" vertical="center" wrapText="1"/>
    </xf>
    <xf numFmtId="4" fontId="9" fillId="0" borderId="38" xfId="0" applyNumberFormat="1" applyFont="1" applyBorder="1" applyAlignment="1">
      <alignment horizontal="center" vertical="center" wrapText="1"/>
    </xf>
    <xf numFmtId="4" fontId="11" fillId="3" borderId="42" xfId="0" applyNumberFormat="1" applyFont="1" applyFill="1" applyBorder="1" applyAlignment="1">
      <alignment horizontal="center" vertical="center" wrapText="1"/>
    </xf>
    <xf numFmtId="4" fontId="11" fillId="3" borderId="22" xfId="0" applyNumberFormat="1" applyFont="1" applyFill="1" applyBorder="1" applyAlignment="1">
      <alignment horizontal="center" vertical="center" wrapText="1"/>
    </xf>
    <xf numFmtId="4" fontId="11" fillId="3" borderId="43" xfId="0" applyNumberFormat="1" applyFont="1" applyFill="1" applyBorder="1" applyAlignment="1">
      <alignment horizontal="center" vertical="center" wrapText="1"/>
    </xf>
    <xf numFmtId="4" fontId="9" fillId="0" borderId="46" xfId="0" applyNumberFormat="1" applyFont="1" applyBorder="1" applyAlignment="1">
      <alignment horizontal="center" vertical="center" wrapText="1"/>
    </xf>
    <xf numFmtId="4" fontId="9" fillId="0" borderId="47" xfId="0" applyNumberFormat="1" applyFont="1" applyBorder="1" applyAlignment="1">
      <alignment horizontal="center" vertical="center" wrapText="1"/>
    </xf>
  </cellXfs>
  <cellStyles count="1912">
    <cellStyle name=" 1" xfId="1" xr:uid="{00000000-0005-0000-0000-000000000000}"/>
    <cellStyle name=" 10" xfId="2" xr:uid="{00000000-0005-0000-0000-000001000000}"/>
    <cellStyle name=" 10 2" xfId="801" xr:uid="{113AC77A-C66C-4B8D-93A4-9A5C86F89DB4}"/>
    <cellStyle name=" 10 3" xfId="566" xr:uid="{A1EF024C-1D90-403D-9D38-DCEC56CE289F}"/>
    <cellStyle name=" 11" xfId="3" xr:uid="{00000000-0005-0000-0000-000002000000}"/>
    <cellStyle name=" 11 2" xfId="802" xr:uid="{8506A86B-B3DF-49E7-B643-07C447EC04CD}"/>
    <cellStyle name=" 11 3" xfId="567" xr:uid="{57555A1A-C3EC-47B9-BCBE-B75E593D3F4F}"/>
    <cellStyle name=" 12" xfId="4" xr:uid="{00000000-0005-0000-0000-000003000000}"/>
    <cellStyle name=" 13" xfId="5" xr:uid="{00000000-0005-0000-0000-000004000000}"/>
    <cellStyle name=" 14" xfId="6" xr:uid="{00000000-0005-0000-0000-000005000000}"/>
    <cellStyle name=" 15" xfId="7" xr:uid="{00000000-0005-0000-0000-000006000000}"/>
    <cellStyle name=" 16" xfId="8" xr:uid="{00000000-0005-0000-0000-000007000000}"/>
    <cellStyle name=" 17" xfId="9" xr:uid="{00000000-0005-0000-0000-000008000000}"/>
    <cellStyle name=" 18" xfId="10" xr:uid="{00000000-0005-0000-0000-000009000000}"/>
    <cellStyle name=" 18 2" xfId="803" xr:uid="{B11FF78F-B329-449C-AE94-6333DA8A335F}"/>
    <cellStyle name=" 18 3" xfId="568" xr:uid="{DC55DD5A-5BA8-4EA3-BE67-E74C42BEEC8E}"/>
    <cellStyle name=" 19" xfId="11" xr:uid="{00000000-0005-0000-0000-00000A000000}"/>
    <cellStyle name=" 19 2" xfId="804" xr:uid="{39E02D07-84D0-46B9-9406-2815A9082D45}"/>
    <cellStyle name=" 19 3" xfId="569" xr:uid="{8FB6EAE4-7C00-492C-818F-42685DD5F3F3}"/>
    <cellStyle name=" 2" xfId="12" xr:uid="{00000000-0005-0000-0000-00000B000000}"/>
    <cellStyle name=" 20" xfId="13" xr:uid="{00000000-0005-0000-0000-00000C000000}"/>
    <cellStyle name=" 21" xfId="14" xr:uid="{00000000-0005-0000-0000-00000D000000}"/>
    <cellStyle name=" 22" xfId="15" xr:uid="{00000000-0005-0000-0000-00000E000000}"/>
    <cellStyle name=" 22 2" xfId="805" xr:uid="{1468239D-8F31-4D2A-898C-B8E6E776F1D2}"/>
    <cellStyle name=" 22 3" xfId="570" xr:uid="{1BDC84F3-2C95-4B32-BE43-6DE64C17F2C1}"/>
    <cellStyle name=" 23" xfId="16" xr:uid="{00000000-0005-0000-0000-00000F000000}"/>
    <cellStyle name=" 3" xfId="17" xr:uid="{00000000-0005-0000-0000-000010000000}"/>
    <cellStyle name=" 3 2" xfId="806" xr:uid="{60AFBAA1-237D-415E-A469-C07E7EEB4092}"/>
    <cellStyle name=" 3 3" xfId="571" xr:uid="{C98537A0-6AB6-4A76-8776-AE548959914A}"/>
    <cellStyle name=" 4" xfId="18" xr:uid="{00000000-0005-0000-0000-000011000000}"/>
    <cellStyle name=" 5" xfId="19" xr:uid="{00000000-0005-0000-0000-000012000000}"/>
    <cellStyle name=" 6" xfId="20" xr:uid="{00000000-0005-0000-0000-000013000000}"/>
    <cellStyle name=" 7" xfId="21" xr:uid="{00000000-0005-0000-0000-000014000000}"/>
    <cellStyle name=" 8" xfId="22" xr:uid="{00000000-0005-0000-0000-000015000000}"/>
    <cellStyle name=" 9" xfId="23" xr:uid="{00000000-0005-0000-0000-000016000000}"/>
    <cellStyle name="_0434BESZ" xfId="24" xr:uid="{00000000-0005-0000-0000-000017000000}"/>
    <cellStyle name="_0434BESZ_1" xfId="25" xr:uid="{00000000-0005-0000-0000-000018000000}"/>
    <cellStyle name="_0434BESZ_1 2" xfId="26" xr:uid="{00000000-0005-0000-0000-000019000000}"/>
    <cellStyle name="_0434BESZ_1 2 2" xfId="808" xr:uid="{754C6629-1F9E-40D1-B96C-53D01754F308}"/>
    <cellStyle name="_0434BESZ_1 2 3" xfId="573" xr:uid="{8AB0E3C6-3A0D-4A1D-839B-4D0FF4AEABE3}"/>
    <cellStyle name="_0434BESZ_1 3" xfId="27" xr:uid="{00000000-0005-0000-0000-00001A000000}"/>
    <cellStyle name="_0434BESZ_1 3 2" xfId="809" xr:uid="{1428F5DD-00FF-4F21-A69A-6128CDF153E1}"/>
    <cellStyle name="_0434BESZ_1 3 2 2" xfId="1421" xr:uid="{BCAED97B-C7E3-4936-B437-A5FF41550377}"/>
    <cellStyle name="_0434BESZ_1 3 3" xfId="1420" xr:uid="{9181EDA9-5A6D-4631-8790-3B69FD1BD0C3}"/>
    <cellStyle name="_0434BESZ_1 3 4" xfId="574" xr:uid="{B2D09D2B-2D09-4BAD-84D8-B180019CDA43}"/>
    <cellStyle name="_0434BESZ_1 4" xfId="28" xr:uid="{00000000-0005-0000-0000-00001B000000}"/>
    <cellStyle name="_0434BESZ_1 4 2" xfId="810" xr:uid="{DAE24CDA-BE48-4571-8CB6-42696F6BB975}"/>
    <cellStyle name="_0434BESZ_1 4 3" xfId="575" xr:uid="{C0004480-544B-4CAD-8E79-35BEA1BCF7EB}"/>
    <cellStyle name="_0434BESZ_1 5" xfId="29" xr:uid="{00000000-0005-0000-0000-00001C000000}"/>
    <cellStyle name="_0434BESZ_1 5 2" xfId="811" xr:uid="{651F6BAB-4AE2-44D2-A18D-FEC40CBB5A77}"/>
    <cellStyle name="_0434BESZ_1 5 2 2" xfId="1423" xr:uid="{8724E2FB-DC98-4A79-A9B2-847E5F73E334}"/>
    <cellStyle name="_0434BESZ_1 5 3" xfId="1422" xr:uid="{22FA2CCF-E972-4AF0-A16F-3E34269F7C56}"/>
    <cellStyle name="_0434BESZ_1 5 4" xfId="576" xr:uid="{F18D996F-2679-49F9-B48E-FB8AE60CFED5}"/>
    <cellStyle name="_0434BESZ_1 6" xfId="807" xr:uid="{83DD9FC0-AE92-49CB-8A71-313B3B92A406}"/>
    <cellStyle name="_0434BESZ_1 6 2" xfId="1424" xr:uid="{B958FF34-4A66-4CC7-BBF2-0775159C4EA9}"/>
    <cellStyle name="_0434BESZ_1 7" xfId="572" xr:uid="{AF15AF5A-BB57-47A7-8D34-0196B7DC8A4B}"/>
    <cellStyle name="_0434BESZ_1_TartalékKötvényLekötésekEgyebek2014" xfId="1037" xr:uid="{1E594087-EA82-4E9F-AF04-12DF6DF7475B}"/>
    <cellStyle name="_0434BESZ_1_TartalékKötvényLekötésekEgyebek2014 2" xfId="1425" xr:uid="{75A7B4B9-E6ED-4A82-A9E7-EAEC8AA1D0BA}"/>
    <cellStyle name="_0434BESZ_TartalékKötvényLekötésekEgyebek2014" xfId="1038" xr:uid="{033A1DCA-93BB-4C76-B5A1-A6A3F084ABAF}"/>
    <cellStyle name="_04FELBEV" xfId="30" xr:uid="{00000000-0005-0000-0000-00001D000000}"/>
    <cellStyle name="_04FELBEV_1" xfId="31" xr:uid="{00000000-0005-0000-0000-00001E000000}"/>
    <cellStyle name="_04FELBEV_1 2" xfId="32" xr:uid="{00000000-0005-0000-0000-00001F000000}"/>
    <cellStyle name="_04FELBEV_1 2 2" xfId="813" xr:uid="{8FDEF267-AD25-43F8-8460-0A0C592C24D3}"/>
    <cellStyle name="_04FELBEV_1 2 3" xfId="578" xr:uid="{2B8688D8-CB90-4652-9529-77EFDF06F4C9}"/>
    <cellStyle name="_04FELBEV_1 3" xfId="33" xr:uid="{00000000-0005-0000-0000-000020000000}"/>
    <cellStyle name="_04FELBEV_1 3 2" xfId="814" xr:uid="{1BB46FB6-FEA0-40E3-8481-75E83F2DD7D8}"/>
    <cellStyle name="_04FELBEV_1 3 2 2" xfId="1427" xr:uid="{AABB9A83-1797-49C1-95B8-F9C493038086}"/>
    <cellStyle name="_04FELBEV_1 3 3" xfId="1426" xr:uid="{54407CBE-6694-4A07-94B2-D9A85EE88235}"/>
    <cellStyle name="_04FELBEV_1 3 4" xfId="579" xr:uid="{537FB728-3733-487F-88D2-328C22874327}"/>
    <cellStyle name="_04FELBEV_1 4" xfId="34" xr:uid="{00000000-0005-0000-0000-000021000000}"/>
    <cellStyle name="_04FELBEV_1 4 2" xfId="815" xr:uid="{5220BDB9-EE68-4A41-BE00-320F9017729A}"/>
    <cellStyle name="_04FELBEV_1 4 3" xfId="580" xr:uid="{DB344998-F720-44A0-88B8-A1CD91908C4A}"/>
    <cellStyle name="_04FELBEV_1 5" xfId="35" xr:uid="{00000000-0005-0000-0000-000022000000}"/>
    <cellStyle name="_04FELBEV_1 5 2" xfId="816" xr:uid="{2256DB2E-EA3A-46D7-A196-9A36E6796B0A}"/>
    <cellStyle name="_04FELBEV_1 5 2 2" xfId="1429" xr:uid="{E8223488-86F0-41E4-BB24-199D69C142FB}"/>
    <cellStyle name="_04FELBEV_1 5 3" xfId="1428" xr:uid="{02606E88-C848-4F46-AF28-13B64D1D1244}"/>
    <cellStyle name="_04FELBEV_1 5 4" xfId="581" xr:uid="{CA595B86-6EC4-465F-B843-931B2D4EBFEC}"/>
    <cellStyle name="_04FELBEV_1 6" xfId="812" xr:uid="{017AC5EA-E15B-49A6-BD42-24BD88A77529}"/>
    <cellStyle name="_04FELBEV_1 6 2" xfId="1430" xr:uid="{BFB1FB33-644A-4FE0-8CDB-1B1B0522EA6F}"/>
    <cellStyle name="_04FELBEV_1 7" xfId="577" xr:uid="{707B1353-B99F-4495-AAFC-153DC7CD00AF}"/>
    <cellStyle name="_04FELBEV_1_TartalékKötvényLekötésekEgyebek2014" xfId="1039" xr:uid="{8D1C679B-A1F5-4185-B6E8-5B15A84F87E0}"/>
    <cellStyle name="_04FELBEV_1_TartalékKötvényLekötésekEgyebek2014 2" xfId="1431" xr:uid="{DA9F8A9D-B82E-48F9-B5DD-BD85175CEF8D}"/>
    <cellStyle name="_04FELBEV_2" xfId="36" xr:uid="{00000000-0005-0000-0000-000023000000}"/>
    <cellStyle name="_04FELBEV_2_PH KVI 2014 KV 2014 02 20 elfogadott TEST2" xfId="37" xr:uid="{00000000-0005-0000-0000-000024000000}"/>
    <cellStyle name="_04FELBEV_2_TartalékKötvényLekötésekEgyebek2014" xfId="1040" xr:uid="{B616AC47-9C6B-4FF0-A460-77C0EF39EE15}"/>
    <cellStyle name="_04FELBEV_TartalékKötvényLekötésekEgyebek2014" xfId="1041" xr:uid="{7A792273-D71A-459A-AFF7-92129435D42B}"/>
    <cellStyle name="_05FELBE" xfId="38" xr:uid="{00000000-0005-0000-0000-000025000000}"/>
    <cellStyle name="_05FELBE_1" xfId="39" xr:uid="{00000000-0005-0000-0000-000026000000}"/>
    <cellStyle name="_05FELBE_1 2" xfId="40" xr:uid="{00000000-0005-0000-0000-000027000000}"/>
    <cellStyle name="_05FELBE_1 2 2" xfId="818" xr:uid="{6B89BA8A-9FFC-4A3E-BCA3-6017714C499E}"/>
    <cellStyle name="_05FELBE_1 2 3" xfId="583" xr:uid="{A15B7DCC-A664-4159-B2FC-624502CFDC14}"/>
    <cellStyle name="_05FELBE_1 3" xfId="41" xr:uid="{00000000-0005-0000-0000-000028000000}"/>
    <cellStyle name="_05FELBE_1 3 2" xfId="819" xr:uid="{504FB561-A5E1-4756-879F-62B326B77061}"/>
    <cellStyle name="_05FELBE_1 3 2 2" xfId="1433" xr:uid="{CB227246-31EF-4DC1-A7DC-D3A07A043206}"/>
    <cellStyle name="_05FELBE_1 3 3" xfId="1432" xr:uid="{1E092F58-9872-40F3-8723-CEDD35F856C5}"/>
    <cellStyle name="_05FELBE_1 3 4" xfId="584" xr:uid="{8A14E1CD-6001-448E-9ABD-58FF37A4FCDC}"/>
    <cellStyle name="_05FELBE_1 4" xfId="42" xr:uid="{00000000-0005-0000-0000-000029000000}"/>
    <cellStyle name="_05FELBE_1 4 2" xfId="820" xr:uid="{E7E4F2CE-4F8C-4D75-8FC6-E02BBF04E213}"/>
    <cellStyle name="_05FELBE_1 4 3" xfId="585" xr:uid="{0BDED318-D7FD-4662-866D-02D300D20D69}"/>
    <cellStyle name="_05FELBE_1 5" xfId="43" xr:uid="{00000000-0005-0000-0000-00002A000000}"/>
    <cellStyle name="_05FELBE_1 5 2" xfId="821" xr:uid="{81C55842-4CD2-4D1A-97A9-D8CCD83774A9}"/>
    <cellStyle name="_05FELBE_1 5 2 2" xfId="1435" xr:uid="{71FD2F66-E25E-4E6B-9618-2A26FD8C1000}"/>
    <cellStyle name="_05FELBE_1 5 3" xfId="1434" xr:uid="{6D9C9D75-759D-46FE-801D-64112F80A678}"/>
    <cellStyle name="_05FELBE_1 5 4" xfId="586" xr:uid="{427520DD-43BE-46AB-8F23-4825DA97AB78}"/>
    <cellStyle name="_05FELBE_1 6" xfId="817" xr:uid="{3673A83C-8585-448C-8BB0-A6ED6CFA9C98}"/>
    <cellStyle name="_05FELBE_1 6 2" xfId="1436" xr:uid="{AB26EA8D-FC4E-40B6-B061-11CDB0395DF2}"/>
    <cellStyle name="_05FELBE_1 7" xfId="582" xr:uid="{33738045-440B-4B1A-A6FA-163AB1ECA548}"/>
    <cellStyle name="_05FELBE_1_TartalékKötvényLekötésekEgyebek2014" xfId="1042" xr:uid="{5827F3ED-9E0E-4882-8BC7-792E8E545BB8}"/>
    <cellStyle name="_05FELBE_1_TartalékKötvényLekötésekEgyebek2014 2" xfId="1437" xr:uid="{2BD584A8-9481-4137-AA72-00464C7E20FF}"/>
    <cellStyle name="_05FELBE_PH KVI 2014 KV 2014 02 20 elfogadott TEST2" xfId="44" xr:uid="{00000000-0005-0000-0000-00002B000000}"/>
    <cellStyle name="_05FELBE_TartalékKötvényLekötésekEgyebek2014" xfId="1043" xr:uid="{41490CB5-7B97-4BE0-B6BC-BFDC1A167AB0}"/>
    <cellStyle name="_06FELBE" xfId="45" xr:uid="{00000000-0005-0000-0000-00002C000000}"/>
    <cellStyle name="_06FELBE 2" xfId="46" xr:uid="{00000000-0005-0000-0000-00002D000000}"/>
    <cellStyle name="_06FELBE 2 2" xfId="823" xr:uid="{DBE108B3-0339-4AF0-9A6B-D573F93260B3}"/>
    <cellStyle name="_06FELBE 2 3" xfId="588" xr:uid="{D5A52A47-AAF0-4249-8E65-E3C07A22FE0A}"/>
    <cellStyle name="_06FELBE 3" xfId="47" xr:uid="{00000000-0005-0000-0000-00002E000000}"/>
    <cellStyle name="_06FELBE 3 2" xfId="824" xr:uid="{B5DAFFC4-8886-400F-92EE-0A4D5D7BDE22}"/>
    <cellStyle name="_06FELBE 3 3" xfId="589" xr:uid="{C5D7061F-122D-4475-BF22-5804687B3D8D}"/>
    <cellStyle name="_06FELBE 4" xfId="822" xr:uid="{262F6DE9-0B18-42D0-B5AA-4AD2291611A0}"/>
    <cellStyle name="_06FELBE 5" xfId="587" xr:uid="{BE2F39F8-8874-43A1-B5EC-FF590FC02EF9}"/>
    <cellStyle name="_06FELBE_1" xfId="48" xr:uid="{00000000-0005-0000-0000-00002F000000}"/>
    <cellStyle name="_06FELBE_1_TartalékKötvényLekötésekEgyebek2014" xfId="1044" xr:uid="{55E20543-5AF6-4134-B396-02902F21D191}"/>
    <cellStyle name="_06FELBE_TartalékKötvényLekötésekEgyebek2014" xfId="1045" xr:uid="{ED1B5D48-8D81-4CB0-96D0-7B0535F2BC00}"/>
    <cellStyle name="_06FELBE_TartalékKötvényLekötésekEgyebek2014 2" xfId="1438" xr:uid="{75A60C46-0A13-492E-8AEC-DA27711729E8}"/>
    <cellStyle name="_06FELBEküld" xfId="49" xr:uid="{00000000-0005-0000-0000-000030000000}"/>
    <cellStyle name="_06FELBEküld_1" xfId="50" xr:uid="{00000000-0005-0000-0000-000031000000}"/>
    <cellStyle name="_06FELBEküld_1_TartalékKötvényLekötésekEgyebek2014" xfId="1046" xr:uid="{3E48B7EC-9582-4812-8DF1-B484AC30C329}"/>
    <cellStyle name="_06FELBEküld_PH KVI 2014 KV 2014 02 20 elfogadott TEST2" xfId="51" xr:uid="{00000000-0005-0000-0000-000032000000}"/>
    <cellStyle name="_06FELBEküld_TartalékKötvényLekötésekEgyebek2014" xfId="1047" xr:uid="{B8538971-2E4A-409F-AB31-DE82A8AA34F1}"/>
    <cellStyle name="_07háromnegyedBesz" xfId="52" xr:uid="{00000000-0005-0000-0000-000033000000}"/>
    <cellStyle name="_07háromnegyedBesz 2" xfId="53" xr:uid="{00000000-0005-0000-0000-000034000000}"/>
    <cellStyle name="_07háromnegyedBesz 2 2" xfId="826" xr:uid="{E7FBD85B-E66B-416E-9555-2D0F9387DB2C}"/>
    <cellStyle name="_07háromnegyedBesz 2 3" xfId="591" xr:uid="{BCA8C0BF-D90A-45EC-B80A-EF7149E41005}"/>
    <cellStyle name="_07háromnegyedBesz 3" xfId="54" xr:uid="{00000000-0005-0000-0000-000035000000}"/>
    <cellStyle name="_07háromnegyedBesz 3 2" xfId="827" xr:uid="{D2178CEC-49CA-4154-BECE-12DC9B38B6AC}"/>
    <cellStyle name="_07háromnegyedBesz 3 2 2" xfId="1440" xr:uid="{24AFFFE9-F394-44F0-B0FA-9A410C4ADCB9}"/>
    <cellStyle name="_07háromnegyedBesz 3 3" xfId="1439" xr:uid="{18758B41-357F-4EEF-8DD0-8750589BDE5C}"/>
    <cellStyle name="_07háromnegyedBesz 3 4" xfId="592" xr:uid="{03745653-CF15-45A9-88F6-F2E750B13D7D}"/>
    <cellStyle name="_07háromnegyedBesz 4" xfId="55" xr:uid="{00000000-0005-0000-0000-000036000000}"/>
    <cellStyle name="_07háromnegyedBesz 4 2" xfId="828" xr:uid="{1A841632-1809-4F12-8C49-89B4A9B5D66B}"/>
    <cellStyle name="_07háromnegyedBesz 4 3" xfId="593" xr:uid="{3B903829-200F-49F5-9E2C-2379E5CCA615}"/>
    <cellStyle name="_07háromnegyedBesz 5" xfId="56" xr:uid="{00000000-0005-0000-0000-000037000000}"/>
    <cellStyle name="_07háromnegyedBesz 5 2" xfId="829" xr:uid="{0D046DBA-9300-4BC6-BAED-AD9C0DD17E8A}"/>
    <cellStyle name="_07háromnegyedBesz 5 2 2" xfId="1442" xr:uid="{84286844-9734-41C4-8175-8CE87598DDBA}"/>
    <cellStyle name="_07háromnegyedBesz 5 3" xfId="1441" xr:uid="{AB1E5C63-9366-4354-B022-7A0BC9AC7B5D}"/>
    <cellStyle name="_07háromnegyedBesz 5 4" xfId="594" xr:uid="{C4C4DC28-4EA1-4A28-89F5-1314B68822FC}"/>
    <cellStyle name="_07háromnegyedBesz 6" xfId="825" xr:uid="{F1D5464C-73DB-4605-8C9A-D48E85DD1EEF}"/>
    <cellStyle name="_07háromnegyedBesz 6 2" xfId="1443" xr:uid="{5C1A03CD-BF3D-4F5D-ADE9-E616C74D092F}"/>
    <cellStyle name="_07háromnegyedBesz 7" xfId="590" xr:uid="{ADE724D0-A818-407F-9A6F-0DBAF2A79AA0}"/>
    <cellStyle name="_07háromnegyedBesz_1" xfId="57" xr:uid="{00000000-0005-0000-0000-000038000000}"/>
    <cellStyle name="_07háromnegyedBesz_1_TartalékKötvényLekötésekEgyebek2014" xfId="1048" xr:uid="{BA359848-B80C-433C-8330-9701B6B72705}"/>
    <cellStyle name="_07háromnegyedBesz_TartalékKötvényLekötésekEgyebek2014" xfId="1049" xr:uid="{C2E97212-6AB9-4E05-A0E5-BA6DB676468B}"/>
    <cellStyle name="_07háromnegyedBesz_TartalékKötvényLekötésekEgyebek2014 2" xfId="1444" xr:uid="{3986FC65-56C0-4A22-B158-916D34DC2E16}"/>
    <cellStyle name="_08FELBE" xfId="58" xr:uid="{00000000-0005-0000-0000-000039000000}"/>
    <cellStyle name="_08FELBE 2" xfId="59" xr:uid="{00000000-0005-0000-0000-00003A000000}"/>
    <cellStyle name="_08FELBE 2 2" xfId="831" xr:uid="{7496688D-B696-4838-AC8C-66DF295C4284}"/>
    <cellStyle name="_08FELBE 2 3" xfId="596" xr:uid="{3C8F5B7B-66C2-46B7-9F44-408BF4FA2E86}"/>
    <cellStyle name="_08FELBE 3" xfId="60" xr:uid="{00000000-0005-0000-0000-00003B000000}"/>
    <cellStyle name="_08FELBE 3 2" xfId="832" xr:uid="{D5B4C160-3A29-451D-8166-7D1AE5851B8F}"/>
    <cellStyle name="_08FELBE 3 2 2" xfId="1446" xr:uid="{3D5C6309-912D-4D76-805E-F85710203B42}"/>
    <cellStyle name="_08FELBE 3 3" xfId="1445" xr:uid="{85E7152A-EF38-468C-9199-D934660B7285}"/>
    <cellStyle name="_08FELBE 3 4" xfId="597" xr:uid="{B32AD3CB-5623-45AE-BA3A-82D1CA53C09F}"/>
    <cellStyle name="_08FELBE 4" xfId="61" xr:uid="{00000000-0005-0000-0000-00003C000000}"/>
    <cellStyle name="_08FELBE 4 2" xfId="833" xr:uid="{4D9E4F07-EEF3-4A69-B4DA-301EC3A8C99F}"/>
    <cellStyle name="_08FELBE 4 3" xfId="598" xr:uid="{961EA0E7-9D68-47CA-A96A-BC97A8C308AC}"/>
    <cellStyle name="_08FELBE 5" xfId="62" xr:uid="{00000000-0005-0000-0000-00003D000000}"/>
    <cellStyle name="_08FELBE 5 2" xfId="834" xr:uid="{EACF73DA-CFC2-4C82-AAA7-C6AC87F53C13}"/>
    <cellStyle name="_08FELBE 5 2 2" xfId="1448" xr:uid="{D3989AA5-AA0B-4390-912C-2B48399B717E}"/>
    <cellStyle name="_08FELBE 5 3" xfId="1447" xr:uid="{A177AAF2-3894-46C1-93F8-FED4944C04FF}"/>
    <cellStyle name="_08FELBE 5 4" xfId="599" xr:uid="{68071DB9-BA32-405C-B20A-520638262BE5}"/>
    <cellStyle name="_08FELBE 6" xfId="830" xr:uid="{5FCA2A57-1C43-43FC-B01E-EA554244493F}"/>
    <cellStyle name="_08FELBE 6 2" xfId="1449" xr:uid="{F46E15D5-88C3-4FD5-B959-32815E560A8C}"/>
    <cellStyle name="_08FELBE 7" xfId="595" xr:uid="{F42B79FA-6281-4E6D-8938-89339BDD9067}"/>
    <cellStyle name="_08FELBE_1" xfId="63" xr:uid="{00000000-0005-0000-0000-00003E000000}"/>
    <cellStyle name="_08FELBE_1_TartalékKötvényLekötésekEgyebek2014" xfId="1050" xr:uid="{453A9C87-2136-47CD-B4E5-23957FBB2FB6}"/>
    <cellStyle name="_08FELBE_TartalékKötvényLekötésekEgyebek2014" xfId="1051" xr:uid="{4BA5A17F-B0FD-4B0E-9B12-5A7622785DD5}"/>
    <cellStyle name="_08FELBE_TartalékKötvényLekötésekEgyebek2014 2" xfId="1450" xr:uid="{CD98CBE8-9CE0-4539-B4A0-02E3E5CA3CFE}"/>
    <cellStyle name="_09FELBE" xfId="64" xr:uid="{00000000-0005-0000-0000-00003F000000}"/>
    <cellStyle name="_09FELBE_1" xfId="65" xr:uid="{00000000-0005-0000-0000-000040000000}"/>
    <cellStyle name="_09FELBE_1 2" xfId="66" xr:uid="{00000000-0005-0000-0000-000041000000}"/>
    <cellStyle name="_09FELBE_1 2 2" xfId="836" xr:uid="{5857BF2F-F960-4413-84CA-763FABA99D88}"/>
    <cellStyle name="_09FELBE_1 2 3" xfId="601" xr:uid="{6D0C6A34-3928-490B-8C5C-A1EFF5CBE393}"/>
    <cellStyle name="_09FELBE_1 3" xfId="67" xr:uid="{00000000-0005-0000-0000-000042000000}"/>
    <cellStyle name="_09FELBE_1 3 2" xfId="837" xr:uid="{3EDE9E8D-F2B1-45EE-B621-56A6990961F4}"/>
    <cellStyle name="_09FELBE_1 3 3" xfId="602" xr:uid="{CC09D63B-A59F-4692-996E-40DFB1620099}"/>
    <cellStyle name="_09FELBE_1 4" xfId="835" xr:uid="{5A5A939C-1047-4784-9A60-65758346DC7A}"/>
    <cellStyle name="_09FELBE_1 5" xfId="600" xr:uid="{8697E552-8F78-4FD0-AD91-F7C765B809BE}"/>
    <cellStyle name="_09FELBE_1_TartalékKötvényLekötésekEgyebek2014" xfId="1052" xr:uid="{73EF9040-F38C-4495-929B-B393A8E0C190}"/>
    <cellStyle name="_09FELBE_1_TartalékKötvényLekötésekEgyebek2014 2" xfId="1451" xr:uid="{F91A4897-7CF4-406C-AF4A-A0EF3861B1B4}"/>
    <cellStyle name="_09FELBE_TartalékKötvényLekötésekEgyebek2014" xfId="1053" xr:uid="{BE0FBE0A-E9B4-4D23-B60C-58FD8E42F0CE}"/>
    <cellStyle name="_09FELBEküld" xfId="68" xr:uid="{00000000-0005-0000-0000-000043000000}"/>
    <cellStyle name="_09FELBEküld 2" xfId="69" xr:uid="{00000000-0005-0000-0000-000044000000}"/>
    <cellStyle name="_09FELBEküld 2 2" xfId="839" xr:uid="{488DBD2A-1508-4543-8804-491A649A825C}"/>
    <cellStyle name="_09FELBEküld 2 3" xfId="604" xr:uid="{5CB8CDA7-06BA-49C7-B510-E24B639F3ED0}"/>
    <cellStyle name="_09FELBEküld 3" xfId="70" xr:uid="{00000000-0005-0000-0000-000045000000}"/>
    <cellStyle name="_09FELBEküld 3 2" xfId="840" xr:uid="{0906A79D-22C3-4694-BB3F-251811DD0F48}"/>
    <cellStyle name="_09FELBEküld 3 3" xfId="605" xr:uid="{7B94F281-D769-419C-99A0-1F9445FB4B55}"/>
    <cellStyle name="_09FELBEküld 4" xfId="838" xr:uid="{A7D25133-9FF5-4211-9582-4A5D53255714}"/>
    <cellStyle name="_09FELBEküld 5" xfId="603" xr:uid="{2AC3E229-10DD-468F-8BDB-8ADE00883D7F}"/>
    <cellStyle name="_09FELBEküld_1" xfId="71" xr:uid="{00000000-0005-0000-0000-000046000000}"/>
    <cellStyle name="_09FELBEküld_1_TartalékKötvényLekötésekEgyebek2014" xfId="1054" xr:uid="{11FF764F-5F4C-4BB8-8497-679839B1A400}"/>
    <cellStyle name="_09FELBEküld_TartalékKötvényLekötésekEgyebek2014" xfId="1055" xr:uid="{2BCBA283-37BA-4EFD-89FB-3A539CD5493C}"/>
    <cellStyle name="_09FELBEküld_TartalékKötvényLekötésekEgyebek2014 2" xfId="1452" xr:uid="{637E7887-3AAF-493D-B81B-F91FCE81B0A4}"/>
    <cellStyle name="_09FELBEotthoni" xfId="72" xr:uid="{00000000-0005-0000-0000-000047000000}"/>
    <cellStyle name="_09FELBEotthoni 2" xfId="73" xr:uid="{00000000-0005-0000-0000-000048000000}"/>
    <cellStyle name="_09FELBEotthoni 2 2" xfId="842" xr:uid="{C92788F3-678D-401E-82DF-D4CBEC6BC94B}"/>
    <cellStyle name="_09FELBEotthoni 2 3" xfId="607" xr:uid="{5E8C0DD7-939C-4BD0-A353-D8203651F48C}"/>
    <cellStyle name="_09FELBEotthoni 3" xfId="74" xr:uid="{00000000-0005-0000-0000-000049000000}"/>
    <cellStyle name="_09FELBEotthoni 3 2" xfId="843" xr:uid="{BAA1D83A-20AB-45C6-B3C2-1651CEE6CD19}"/>
    <cellStyle name="_09FELBEotthoni 3 3" xfId="608" xr:uid="{F4E3AF1B-C192-441E-9902-79F8E6AA1B4C}"/>
    <cellStyle name="_09FELBEotthoni 4" xfId="841" xr:uid="{76B8D547-6E1C-49F0-8A6E-5E1931FFF0D3}"/>
    <cellStyle name="_09FELBEotthoni 5" xfId="606" xr:uid="{87B860ED-8390-4F6D-8494-2FD13F9781CA}"/>
    <cellStyle name="_09FELBEotthoni_1" xfId="75" xr:uid="{00000000-0005-0000-0000-00004A000000}"/>
    <cellStyle name="_09FELBEotthoni_1_TartalékKötvényLekötésekEgyebek2014" xfId="1056" xr:uid="{DEA8B8A3-17D8-4CEC-9B36-99310840296A}"/>
    <cellStyle name="_09FELBEotthoni_2" xfId="76" xr:uid="{00000000-0005-0000-0000-00004B000000}"/>
    <cellStyle name="_09FELBEotthoni_2_TartalékKötvényLekötésekEgyebek2014" xfId="1057" xr:uid="{04CE8400-2762-4257-AC87-66AB8C3C76E6}"/>
    <cellStyle name="_09FELBEotthoni_TartalékKötvényLekötésekEgyebek2014" xfId="1058" xr:uid="{608F4FB5-5086-4908-9BB1-C2B184FDF744}"/>
    <cellStyle name="_09FELBEotthoni_TartalékKötvényLekötésekEgyebek2014 2" xfId="1453" xr:uid="{BD44268B-1D38-4B94-AF9B-FBC7487DA8D9}"/>
    <cellStyle name="_09háromnegyedBESZ" xfId="77" xr:uid="{00000000-0005-0000-0000-00004C000000}"/>
    <cellStyle name="_09háromnegyedBESZ_1" xfId="78" xr:uid="{00000000-0005-0000-0000-00004D000000}"/>
    <cellStyle name="_09háromnegyedBESZ_1 2" xfId="79" xr:uid="{00000000-0005-0000-0000-00004E000000}"/>
    <cellStyle name="_09háromnegyedBESZ_1 2 2" xfId="845" xr:uid="{177C4790-F480-458F-8900-3347C829E914}"/>
    <cellStyle name="_09háromnegyedBESZ_1 2 3" xfId="610" xr:uid="{7AE69B46-00B0-47A8-858C-51D0C3924812}"/>
    <cellStyle name="_09háromnegyedBESZ_1 3" xfId="80" xr:uid="{00000000-0005-0000-0000-00004F000000}"/>
    <cellStyle name="_09háromnegyedBESZ_1 3 2" xfId="846" xr:uid="{9D3D520E-5B39-4F95-B420-9EFC1BF4CD8C}"/>
    <cellStyle name="_09háromnegyedBESZ_1 3 3" xfId="611" xr:uid="{EE78CF9D-9D3F-4D5C-AD03-F4C923D91408}"/>
    <cellStyle name="_09háromnegyedBESZ_1 4" xfId="844" xr:uid="{1930C511-8C68-472F-8B2C-D54C745950C3}"/>
    <cellStyle name="_09háromnegyedBESZ_1 5" xfId="609" xr:uid="{EE9A074E-E5D8-4B80-880B-96424C887EF0}"/>
    <cellStyle name="_09háromnegyedBESZ_1_TartalékKötvényLekötésekEgyebek2014" xfId="1059" xr:uid="{B1B5F0B7-BB26-4502-8200-6DC185A2FE9F}"/>
    <cellStyle name="_09háromnegyedBESZ_1_TartalékKötvényLekötésekEgyebek2014 2" xfId="1454" xr:uid="{D9492CF2-14B9-4874-BCD1-8EE44AE91681}"/>
    <cellStyle name="_09háromnegyedBESZ_TartalékKötvényLekötésekEgyebek2014" xfId="1060" xr:uid="{025C2A23-8419-4213-82BB-C2D9231EED97}"/>
    <cellStyle name="_2006.évi első rendelet-módosítás" xfId="81" xr:uid="{00000000-0005-0000-0000-000050000000}"/>
    <cellStyle name="_2006.évi első rendelet-módosítás 2" xfId="82" xr:uid="{00000000-0005-0000-0000-000051000000}"/>
    <cellStyle name="_2006.évi első rendelet-módosítás 2 2" xfId="848" xr:uid="{156946F1-94EE-4F77-9558-ECE0C4ADB3DD}"/>
    <cellStyle name="_2006.évi első rendelet-módosítás 2 3" xfId="613" xr:uid="{ADECBF26-AA3A-480E-84EC-5A8441F6C931}"/>
    <cellStyle name="_2006.évi első rendelet-módosítás 3" xfId="83" xr:uid="{00000000-0005-0000-0000-000052000000}"/>
    <cellStyle name="_2006.évi első rendelet-módosítás 3 2" xfId="849" xr:uid="{62AD37EC-063F-41C1-837A-6058004773DF}"/>
    <cellStyle name="_2006.évi első rendelet-módosítás 3 3" xfId="614" xr:uid="{33F5F5EE-2ABA-4E34-B2B2-807D66A0538F}"/>
    <cellStyle name="_2006.évi első rendelet-módosítás 4" xfId="847" xr:uid="{12B019B7-B574-49B9-B344-FCF181285013}"/>
    <cellStyle name="_2006.évi első rendelet-módosítás 5" xfId="612" xr:uid="{6383A0D1-C2DF-4642-A795-1B30DDD2788A}"/>
    <cellStyle name="_2006.évi első rendelet-módosítás_1" xfId="84" xr:uid="{00000000-0005-0000-0000-000053000000}"/>
    <cellStyle name="_2006.évi első rendelet-módosítás_1_TartalékKötvényLekötésekEgyebek2014" xfId="1061" xr:uid="{9AE032CF-5074-4DC5-9A3D-62315F86834A}"/>
    <cellStyle name="_2006.évi első rendelet-módosítás_2" xfId="85" xr:uid="{00000000-0005-0000-0000-000054000000}"/>
    <cellStyle name="_2006.évi első rendelet-módosítás_2_TartalékKötvényLekötésekEgyebek2014" xfId="1062" xr:uid="{2E73011C-4521-4E16-8B92-4EA48B527C25}"/>
    <cellStyle name="_2006.évi első rendelet-módosítás_3" xfId="86" xr:uid="{00000000-0005-0000-0000-000055000000}"/>
    <cellStyle name="_2006.évi első rendelet-módosítás_3_TartalékKötvényLekötésekEgyebek2014" xfId="1063" xr:uid="{A2ADFCE1-8AEC-4640-8A68-2237A2C23D03}"/>
    <cellStyle name="_2006.évi első rendelet-módosítás_4" xfId="87" xr:uid="{00000000-0005-0000-0000-000056000000}"/>
    <cellStyle name="_2006.évi első rendelet-módosítás_4_TartalékKötvényLekötésekEgyebek2014" xfId="1064" xr:uid="{3FAFF230-716B-4A05-8093-EEA1CD0AF7A5}"/>
    <cellStyle name="_2006.évi első rendelet-módosítás_TartalékKötvényLekötésekEgyebek2014" xfId="1065" xr:uid="{F50CE9C5-DD9D-4404-A18F-F95E00A00C6E}"/>
    <cellStyle name="_2006.évi első rendelet-módosítás_TartalékKötvényLekötésekEgyebek2014 2" xfId="1455" xr:uid="{6BE0D771-213A-460E-A84D-0D77A115D81D}"/>
    <cellStyle name="_2006.évi hatodik rendelet-módosítás" xfId="88" xr:uid="{00000000-0005-0000-0000-000057000000}"/>
    <cellStyle name="_2006.évi hatodik rendelet-módosítás_1" xfId="89" xr:uid="{00000000-0005-0000-0000-000058000000}"/>
    <cellStyle name="_2006.évi hatodik rendelet-módosítás_1_TartalékKötvényLekötésekEgyebek2014" xfId="1066" xr:uid="{8791D39D-A3DB-4FFE-A5A9-2D9D456EC039}"/>
    <cellStyle name="_2006.évi hatodik rendelet-módosítás_2" xfId="90" xr:uid="{00000000-0005-0000-0000-000059000000}"/>
    <cellStyle name="_2006.évi hatodik rendelet-módosítás_2_TartalékKötvényLekötésekEgyebek2014" xfId="1067" xr:uid="{B531D838-F9AA-4782-A7D9-68264DFA0AA7}"/>
    <cellStyle name="_2006.évi hatodik rendelet-módosítás_3" xfId="91" xr:uid="{00000000-0005-0000-0000-00005A000000}"/>
    <cellStyle name="_2006.évi hatodik rendelet-módosítás_3_TartalékKötvényLekötésekEgyebek2014" xfId="1068" xr:uid="{CC3956C3-AC90-4B53-A890-58DFF582F7C0}"/>
    <cellStyle name="_2006.évi hatodik rendelet-módosítás_4" xfId="92" xr:uid="{00000000-0005-0000-0000-00005B000000}"/>
    <cellStyle name="_2006.évi hatodik rendelet-módosítás_4 2" xfId="93" xr:uid="{00000000-0005-0000-0000-00005C000000}"/>
    <cellStyle name="_2006.évi hatodik rendelet-módosítás_4 2 2" xfId="851" xr:uid="{8F76F716-06F4-4874-BEBB-07460C3234DF}"/>
    <cellStyle name="_2006.évi hatodik rendelet-módosítás_4 2 3" xfId="616" xr:uid="{104ED269-C191-4F27-B1BE-D52829AC76C5}"/>
    <cellStyle name="_2006.évi hatodik rendelet-módosítás_4 3" xfId="94" xr:uid="{00000000-0005-0000-0000-00005D000000}"/>
    <cellStyle name="_2006.évi hatodik rendelet-módosítás_4 3 2" xfId="852" xr:uid="{6A264268-6D40-43DE-AD4C-09649F87D268}"/>
    <cellStyle name="_2006.évi hatodik rendelet-módosítás_4 3 3" xfId="617" xr:uid="{21DF0AF1-27B8-4AF7-9AC6-4DEDBCD71C60}"/>
    <cellStyle name="_2006.évi hatodik rendelet-módosítás_4 4" xfId="850" xr:uid="{8180F3D3-6F5E-4500-BB44-7E8B35A21194}"/>
    <cellStyle name="_2006.évi hatodik rendelet-módosítás_4 5" xfId="615" xr:uid="{5F53A59A-0031-4C7B-AAAB-21D7727A1F10}"/>
    <cellStyle name="_2006.évi hatodik rendelet-módosítás_4_TartalékKötvényLekötésekEgyebek2014" xfId="1069" xr:uid="{14CEB31D-A4AA-4B14-93C7-C4AA830BF511}"/>
    <cellStyle name="_2006.évi hatodik rendelet-módosítás_4_TartalékKötvényLekötésekEgyebek2014 2" xfId="1456" xr:uid="{6521B74E-7BD2-434E-B480-7D2ED2C5568E}"/>
    <cellStyle name="_2006.évi hatodik rendelet-módosítás_TartalékKötvényLekötésekEgyebek2014" xfId="1070" xr:uid="{56056C1C-CA2D-4CC8-9660-A02EEE235DA5}"/>
    <cellStyle name="_2006.évi második rendelet-módosítás" xfId="95" xr:uid="{00000000-0005-0000-0000-00005E000000}"/>
    <cellStyle name="_2006.évi második rendelet-módosítás_1" xfId="96" xr:uid="{00000000-0005-0000-0000-00005F000000}"/>
    <cellStyle name="_2006.évi második rendelet-módosítás_1 2" xfId="97" xr:uid="{00000000-0005-0000-0000-000060000000}"/>
    <cellStyle name="_2006.évi második rendelet-módosítás_1 2 2" xfId="854" xr:uid="{75FE58B6-0E1E-4CE5-9CFB-C7006072D469}"/>
    <cellStyle name="_2006.évi második rendelet-módosítás_1 2 3" xfId="619" xr:uid="{D964B976-D523-47F6-8E92-9EA48C1D28A2}"/>
    <cellStyle name="_2006.évi második rendelet-módosítás_1 3" xfId="98" xr:uid="{00000000-0005-0000-0000-000061000000}"/>
    <cellStyle name="_2006.évi második rendelet-módosítás_1 3 2" xfId="855" xr:uid="{941BCBC1-A702-482F-B9D1-CC50D1060C27}"/>
    <cellStyle name="_2006.évi második rendelet-módosítás_1 3 3" xfId="620" xr:uid="{9CAE154C-944F-4210-B27A-0F5A38D0E05B}"/>
    <cellStyle name="_2006.évi második rendelet-módosítás_1 4" xfId="853" xr:uid="{2B7636D8-71CD-40D3-AA37-E9454E9976E3}"/>
    <cellStyle name="_2006.évi második rendelet-módosítás_1 5" xfId="618" xr:uid="{C7522F2D-B15D-44C3-A1FB-58E9255DD37D}"/>
    <cellStyle name="_2006.évi második rendelet-módosítás_1_TartalékKötvényLekötésekEgyebek2014" xfId="1071" xr:uid="{98A2060E-FC42-431D-A85B-19985CA2778D}"/>
    <cellStyle name="_2006.évi második rendelet-módosítás_1_TartalékKötvényLekötésekEgyebek2014 2" xfId="1457" xr:uid="{280CC210-92D5-4172-8337-26AFE4D2D24C}"/>
    <cellStyle name="_2006.évi második rendelet-módosítás_2" xfId="99" xr:uid="{00000000-0005-0000-0000-000062000000}"/>
    <cellStyle name="_2006.évi második rendelet-módosítás_2_TartalékKötvényLekötésekEgyebek2014" xfId="1072" xr:uid="{DCE2873E-4729-47B1-9A8C-479B6349AA78}"/>
    <cellStyle name="_2006.évi második rendelet-módosítás_3" xfId="100" xr:uid="{00000000-0005-0000-0000-000063000000}"/>
    <cellStyle name="_2006.évi második rendelet-módosítás_3_TartalékKötvényLekötésekEgyebek2014" xfId="1073" xr:uid="{B053D0F8-FFB3-4136-8411-FDC4B9F0DCF7}"/>
    <cellStyle name="_2006.évi második rendelet-módosítás_TartalékKötvényLekötésekEgyebek2014" xfId="1074" xr:uid="{D18C4710-EB2E-4F62-B0BD-2B0B3D890909}"/>
    <cellStyle name="_2006.évi ötödik rendelet-módosítás" xfId="101" xr:uid="{00000000-0005-0000-0000-000064000000}"/>
    <cellStyle name="_2006.évi ötödik rendelet-módosítás_1" xfId="102" xr:uid="{00000000-0005-0000-0000-000065000000}"/>
    <cellStyle name="_2006.évi ötödik rendelet-módosítás_1_TartalékKötvényLekötésekEgyebek2014" xfId="1075" xr:uid="{E21EB15B-B29E-4265-AD80-180B2D62402F}"/>
    <cellStyle name="_2006.évi ötödik rendelet-módosítás_2" xfId="103" xr:uid="{00000000-0005-0000-0000-000066000000}"/>
    <cellStyle name="_2006.évi ötödik rendelet-módosítás_2_TartalékKötvényLekötésekEgyebek2014" xfId="1076" xr:uid="{EE1655B2-2623-4881-8C92-9CC1BBF8B193}"/>
    <cellStyle name="_2006.évi ötödik rendelet-módosítás_3" xfId="104" xr:uid="{00000000-0005-0000-0000-000067000000}"/>
    <cellStyle name="_2006.évi ötödik rendelet-módosítás_3_TartalékKötvényLekötésekEgyebek2014" xfId="1077" xr:uid="{240E68B3-355A-4D7B-A8A3-30ABD46C2934}"/>
    <cellStyle name="_2006.évi ötödik rendelet-módosítás_TartalékKötvényLekötésekEgyebek2014" xfId="1078" xr:uid="{18D03E31-EB72-4CBE-A5D4-DEA90FA5EE4E}"/>
    <cellStyle name="_2006KVI0307" xfId="105" xr:uid="{00000000-0005-0000-0000-000068000000}"/>
    <cellStyle name="_2006KVI0307_PH KVI 2014 KV 2014 02 20 elfogadott TEST2" xfId="106" xr:uid="{00000000-0005-0000-0000-000069000000}"/>
    <cellStyle name="_2006KVI0307_TartalékKötvényLekötésekEgyebek2014" xfId="1079" xr:uid="{B96E2C46-68D6-41EB-81B2-0555E22AB7E3}"/>
    <cellStyle name="_2006KVI0307alapokÚJ" xfId="107" xr:uid="{00000000-0005-0000-0000-00006A000000}"/>
    <cellStyle name="_2006KVI0307alapokÚJ 2" xfId="1080" xr:uid="{88810EE6-D9B8-4651-B358-89A6847B95D8}"/>
    <cellStyle name="_2006KVI0307alapokÚJ_ÖNK FORRÁS JELENLEGI 2013 02 11" xfId="108" xr:uid="{00000000-0005-0000-0000-00006B000000}"/>
    <cellStyle name="_2006KVI0307alapokÚJ_ÖNK FORRÁS JELENLEGI 2013 02 11_PH KVI 2014 KV 2014 02 20 elfogadott TEST2" xfId="109" xr:uid="{00000000-0005-0000-0000-00006C000000}"/>
    <cellStyle name="_2006KVI0307alapokÚJ_TartalékKötvényLekötésekEgyebek2014" xfId="1081" xr:uid="{8B0AB502-2377-4BF4-97C7-63652630650B}"/>
    <cellStyle name="_2007.évi második rendelet-módosítás" xfId="110" xr:uid="{00000000-0005-0000-0000-00006D000000}"/>
    <cellStyle name="_2007.évi második rendelet-módosítás 2" xfId="111" xr:uid="{00000000-0005-0000-0000-00006E000000}"/>
    <cellStyle name="_2007.évi második rendelet-módosítás 2 2" xfId="857" xr:uid="{9BA4C18F-87A2-4EEC-96B0-EE6BE583167A}"/>
    <cellStyle name="_2007.évi második rendelet-módosítás 2 3" xfId="622" xr:uid="{767FD59C-5369-433F-8E9F-49CE547CB0FC}"/>
    <cellStyle name="_2007.évi második rendelet-módosítás 3" xfId="112" xr:uid="{00000000-0005-0000-0000-00006F000000}"/>
    <cellStyle name="_2007.évi második rendelet-módosítás 3 2" xfId="858" xr:uid="{71387A14-24BC-42AE-B810-7E1215EE5D46}"/>
    <cellStyle name="_2007.évi második rendelet-módosítás 3 3" xfId="623" xr:uid="{AD07D68B-A4B9-4C71-81ED-F1A3D3DC7E62}"/>
    <cellStyle name="_2007.évi második rendelet-módosítás 4" xfId="856" xr:uid="{C5E836F0-4E1D-4491-86E1-9BA1838257D7}"/>
    <cellStyle name="_2007.évi második rendelet-módosítás 5" xfId="621" xr:uid="{DFBCBD68-438E-4D48-990A-D6E89592D641}"/>
    <cellStyle name="_2007.évi második rendelet-módosítás_1" xfId="113" xr:uid="{00000000-0005-0000-0000-000070000000}"/>
    <cellStyle name="_2007.évi második rendelet-módosítás_1_TartalékKötvényLekötésekEgyebek2014" xfId="1082" xr:uid="{AC768504-F2A4-4E0D-AF47-F3E803AC8FE1}"/>
    <cellStyle name="_2007.évi második rendelet-módosítás_2" xfId="114" xr:uid="{00000000-0005-0000-0000-000071000000}"/>
    <cellStyle name="_2007.évi második rendelet-módosítás_2_TartalékKötvényLekötésekEgyebek2014" xfId="1083" xr:uid="{61F46FEF-638E-47A3-9C62-5822C7D7D67A}"/>
    <cellStyle name="_2007.évi második rendelet-módosítás_3" xfId="115" xr:uid="{00000000-0005-0000-0000-000072000000}"/>
    <cellStyle name="_2007.évi második rendelet-módosítás_3_TartalékKötvényLekötésekEgyebek2014" xfId="1084" xr:uid="{019C6B44-FF4C-40CA-AFFE-A4AEE0A49769}"/>
    <cellStyle name="_2007.évi második rendelet-módosítás_TartalékKötvényLekötésekEgyebek2014" xfId="1085" xr:uid="{6500C6C7-0212-4055-AA1A-DBD0311ABE0E}"/>
    <cellStyle name="_2007.évi második rendelet-módosítás_TartalékKötvényLekötésekEgyebek2014 2" xfId="1458" xr:uid="{AB3AAC97-EAC4-4BB6-801C-AF11FFA07751}"/>
    <cellStyle name="_2007.évi negyedik rendelet-módosítás" xfId="116" xr:uid="{00000000-0005-0000-0000-000073000000}"/>
    <cellStyle name="_2007.évi negyedik rendelet-módosítás 2" xfId="117" xr:uid="{00000000-0005-0000-0000-000074000000}"/>
    <cellStyle name="_2007.évi negyedik rendelet-módosítás 2 2" xfId="860" xr:uid="{AA6B903E-2A62-49A0-A13B-57D38082B933}"/>
    <cellStyle name="_2007.évi negyedik rendelet-módosítás 2 3" xfId="625" xr:uid="{D51A35A5-66A1-40C6-AD1F-2511B76BEF02}"/>
    <cellStyle name="_2007.évi negyedik rendelet-módosítás 3" xfId="118" xr:uid="{00000000-0005-0000-0000-000075000000}"/>
    <cellStyle name="_2007.évi negyedik rendelet-módosítás 3 2" xfId="861" xr:uid="{E58A09AB-45C4-4D1B-BC30-93CFE00DB43C}"/>
    <cellStyle name="_2007.évi negyedik rendelet-módosítás 3 3" xfId="626" xr:uid="{3F19A11E-C62F-4193-B16B-4308CFFCD273}"/>
    <cellStyle name="_2007.évi negyedik rendelet-módosítás 4" xfId="859" xr:uid="{B9CEE193-1F1F-4493-8A7A-C276DA9E9BA5}"/>
    <cellStyle name="_2007.évi negyedik rendelet-módosítás 5" xfId="624" xr:uid="{94FE839D-FAD1-425B-8CF2-A77FE5439BD2}"/>
    <cellStyle name="_2007.évi negyedik rendelet-módosítás_1" xfId="119" xr:uid="{00000000-0005-0000-0000-000076000000}"/>
    <cellStyle name="_2007.évi negyedik rendelet-módosítás_1_TartalékKötvényLekötésekEgyebek2014" xfId="1086" xr:uid="{EA769747-6848-429A-9A3C-7654BD091067}"/>
    <cellStyle name="_2007.évi negyedik rendelet-módosítás_2" xfId="120" xr:uid="{00000000-0005-0000-0000-000077000000}"/>
    <cellStyle name="_2007.évi negyedik rendelet-módosítás_2_TartalékKötvényLekötésekEgyebek2014" xfId="1087" xr:uid="{89631F3D-3948-4B53-8E02-A95F8668E7C2}"/>
    <cellStyle name="_2007.évi negyedik rendelet-módosítás_3" xfId="121" xr:uid="{00000000-0005-0000-0000-000078000000}"/>
    <cellStyle name="_2007.évi negyedik rendelet-módosítás_3_TartalékKötvényLekötésekEgyebek2014" xfId="1088" xr:uid="{9576116F-6114-44E7-8877-7409C58F08FC}"/>
    <cellStyle name="_2007.évi negyedik rendelet-módosítás_TartalékKötvényLekötésekEgyebek2014" xfId="1089" xr:uid="{7D96717E-8811-49D7-8E08-9510B7D41343}"/>
    <cellStyle name="_2007.évi negyedik rendelet-módosítás_TartalékKötvényLekötésekEgyebek2014 2" xfId="1459" xr:uid="{4A1DF7AD-5E1A-4635-A423-C034479F129A}"/>
    <cellStyle name="_2007.évi ötödik rendelet-módosítás" xfId="122" xr:uid="{00000000-0005-0000-0000-000079000000}"/>
    <cellStyle name="_2007.évi ötödik rendelet-módosítás_1" xfId="123" xr:uid="{00000000-0005-0000-0000-00007A000000}"/>
    <cellStyle name="_2007.évi ötödik rendelet-módosítás_1_TartalékKötvényLekötésekEgyebek2014" xfId="1090" xr:uid="{49DB96C6-445F-49B1-9238-852C10117DC9}"/>
    <cellStyle name="_2007.évi ötödik rendelet-módosítás_2" xfId="124" xr:uid="{00000000-0005-0000-0000-00007B000000}"/>
    <cellStyle name="_2007.évi ötödik rendelet-módosítás_2 2" xfId="125" xr:uid="{00000000-0005-0000-0000-00007C000000}"/>
    <cellStyle name="_2007.évi ötödik rendelet-módosítás_2 2 2" xfId="863" xr:uid="{0B4341A8-B905-4C90-BD49-4879E8AB2DEF}"/>
    <cellStyle name="_2007.évi ötödik rendelet-módosítás_2 2 3" xfId="628" xr:uid="{01D01F64-A53E-420D-83D4-C32A9FD9145F}"/>
    <cellStyle name="_2007.évi ötödik rendelet-módosítás_2 3" xfId="126" xr:uid="{00000000-0005-0000-0000-00007D000000}"/>
    <cellStyle name="_2007.évi ötödik rendelet-módosítás_2 3 2" xfId="864" xr:uid="{18D9985C-8E50-4461-8774-1C4A8229D751}"/>
    <cellStyle name="_2007.évi ötödik rendelet-módosítás_2 3 3" xfId="629" xr:uid="{697C1AF7-204F-48E2-8484-496D5C8A76DE}"/>
    <cellStyle name="_2007.évi ötödik rendelet-módosítás_2 4" xfId="862" xr:uid="{55DC6E6D-BD96-4E51-BF56-3DEECCB2330E}"/>
    <cellStyle name="_2007.évi ötödik rendelet-módosítás_2 5" xfId="627" xr:uid="{1930C0F9-8A4F-4992-A1E2-382CE761A270}"/>
    <cellStyle name="_2007.évi ötödik rendelet-módosítás_2_TartalékKötvényLekötésekEgyebek2014" xfId="1091" xr:uid="{0CDCFF43-8F19-4E1E-BA5A-DBBB24127924}"/>
    <cellStyle name="_2007.évi ötödik rendelet-módosítás_2_TartalékKötvényLekötésekEgyebek2014 2" xfId="1460" xr:uid="{C0C058B7-5CE9-4EA3-93C9-81A80EE92FD7}"/>
    <cellStyle name="_2007.évi ötödik rendelet-módosítás_3" xfId="127" xr:uid="{00000000-0005-0000-0000-00007E000000}"/>
    <cellStyle name="_2007.évi ötödik rendelet-módosítás_3_TartalékKötvényLekötésekEgyebek2014" xfId="1092" xr:uid="{8F971843-ECF3-4910-B152-41DB04E7B86A}"/>
    <cellStyle name="_2007.évi ötödik rendelet-módosítás_TartalékKötvényLekötésekEgyebek2014" xfId="1093" xr:uid="{5FCB47AA-7D8E-4051-A312-79B5DCA69B24}"/>
    <cellStyle name="_2007KVI2" xfId="128" xr:uid="{00000000-0005-0000-0000-00007F000000}"/>
    <cellStyle name="_2007KVI2_TartalékKötvényLekötésekEgyebek2014" xfId="1094" xr:uid="{8BB9B08F-15D4-495A-B492-D61A41EAC9AC}"/>
    <cellStyle name="_2007KVIvégleges20070306alapok" xfId="129" xr:uid="{00000000-0005-0000-0000-000080000000}"/>
    <cellStyle name="_2007KVIvégleges20070306alapok_ÖNK FORRÁS JELENLEGI 2013 02 11" xfId="130" xr:uid="{00000000-0005-0000-0000-000081000000}"/>
    <cellStyle name="_2007KVIvégleges20070306alapok_ÖNK FORRÁS JELENLEGI 2013 02 11_PH KVI 2014 KV 2014 02 20 elfogadott TEST2" xfId="131" xr:uid="{00000000-0005-0000-0000-000082000000}"/>
    <cellStyle name="_2007KVIvégleges20070306alapok_TartalékKötvényLekötésekEgyebek2014" xfId="1095" xr:uid="{707A26F0-55E3-4C71-8B03-C0A76B6CBED0}"/>
    <cellStyle name="_2008.évi első rendelet-módosítás" xfId="132" xr:uid="{00000000-0005-0000-0000-000083000000}"/>
    <cellStyle name="_2008.évi első rendelet-módosítás_1" xfId="133" xr:uid="{00000000-0005-0000-0000-000084000000}"/>
    <cellStyle name="_2008.évi első rendelet-módosítás_1_TartalékKötvényLekötésekEgyebek2014" xfId="1096" xr:uid="{981D74AA-EC29-480C-BC14-679FB81BBAFF}"/>
    <cellStyle name="_2008.évi első rendelet-módosítás_2" xfId="134" xr:uid="{00000000-0005-0000-0000-000085000000}"/>
    <cellStyle name="_2008.évi első rendelet-módosítás_2 2" xfId="135" xr:uid="{00000000-0005-0000-0000-000086000000}"/>
    <cellStyle name="_2008.évi első rendelet-módosítás_2 2 2" xfId="866" xr:uid="{DAF295AF-56FD-41D0-9103-D083AF222B3F}"/>
    <cellStyle name="_2008.évi első rendelet-módosítás_2 2 3" xfId="631" xr:uid="{25B62F1E-9063-4804-BE75-235CDBEA426A}"/>
    <cellStyle name="_2008.évi első rendelet-módosítás_2 3" xfId="136" xr:uid="{00000000-0005-0000-0000-000087000000}"/>
    <cellStyle name="_2008.évi első rendelet-módosítás_2 3 2" xfId="867" xr:uid="{42325DCD-D4CD-4DB2-8EDA-62C3ABD56CBC}"/>
    <cellStyle name="_2008.évi első rendelet-módosítás_2 3 3" xfId="632" xr:uid="{1068A964-7E3F-46A9-B103-0851463762A7}"/>
    <cellStyle name="_2008.évi első rendelet-módosítás_2 4" xfId="865" xr:uid="{4F8D33B5-6954-4A10-90A4-312CF8F492A1}"/>
    <cellStyle name="_2008.évi első rendelet-módosítás_2 5" xfId="630" xr:uid="{89C78664-2428-46E8-95EC-0C2921EB445F}"/>
    <cellStyle name="_2008.évi első rendelet-módosítás_2_TartalékKötvényLekötésekEgyebek2014" xfId="1097" xr:uid="{81B19C08-E5D8-4BD1-AFED-F421746A269F}"/>
    <cellStyle name="_2008.évi első rendelet-módosítás_2_TartalékKötvényLekötésekEgyebek2014 2" xfId="1461" xr:uid="{B4C46AB2-84BC-40DC-9BD5-6468BBF4D08A}"/>
    <cellStyle name="_2008.évi első rendelet-módosítás_3" xfId="137" xr:uid="{00000000-0005-0000-0000-000088000000}"/>
    <cellStyle name="_2008.évi első rendelet-módosítás_3_TartalékKötvényLekötésekEgyebek2014" xfId="1098" xr:uid="{303EC6D6-D6A1-4065-B929-57E6161EFADF}"/>
    <cellStyle name="_2008.évi első rendelet-módosítás_TartalékKötvényLekötésekEgyebek2014" xfId="1099" xr:uid="{B068E112-5AFF-46C4-BEAB-968C0C70FFD9}"/>
    <cellStyle name="_2008.évi első rendelet-módosításküld" xfId="138" xr:uid="{00000000-0005-0000-0000-000089000000}"/>
    <cellStyle name="_2008.évi első rendelet-módosításküld_1" xfId="139" xr:uid="{00000000-0005-0000-0000-00008A000000}"/>
    <cellStyle name="_2008.évi első rendelet-módosításküld_1_TartalékKötvényLekötésekEgyebek2014" xfId="1100" xr:uid="{58C5FE62-E7A2-49E1-AC64-B7F001A55338}"/>
    <cellStyle name="_2008.évi első rendelet-módosításküld_2" xfId="140" xr:uid="{00000000-0005-0000-0000-00008B000000}"/>
    <cellStyle name="_2008.évi első rendelet-módosításküld_2 2" xfId="141" xr:uid="{00000000-0005-0000-0000-00008C000000}"/>
    <cellStyle name="_2008.évi első rendelet-módosításküld_2 2 2" xfId="869" xr:uid="{27962D18-B40B-4A41-BDAB-49DCC7EEE99D}"/>
    <cellStyle name="_2008.évi első rendelet-módosításküld_2 2 3" xfId="634" xr:uid="{C3ED90AA-7FF2-4932-9AD0-7AB02274BE0E}"/>
    <cellStyle name="_2008.évi első rendelet-módosításküld_2 3" xfId="142" xr:uid="{00000000-0005-0000-0000-00008D000000}"/>
    <cellStyle name="_2008.évi első rendelet-módosításküld_2 3 2" xfId="870" xr:uid="{FB977C0E-C0FC-4A09-9601-7BC0FCE918B5}"/>
    <cellStyle name="_2008.évi első rendelet-módosításküld_2 3 3" xfId="635" xr:uid="{0558B0B7-93F0-4C18-B628-8A8F48F7E3C6}"/>
    <cellStyle name="_2008.évi első rendelet-módosításküld_2 4" xfId="868" xr:uid="{C8087685-7A79-427B-8669-45836CCDB41A}"/>
    <cellStyle name="_2008.évi első rendelet-módosításküld_2 5" xfId="633" xr:uid="{EAAD6776-1BD6-411D-9348-240F3BAA4A1D}"/>
    <cellStyle name="_2008.évi első rendelet-módosításküld_2_TartalékKötvényLekötésekEgyebek2014" xfId="1101" xr:uid="{DB5F4A86-47EC-495E-8857-9170C15485E1}"/>
    <cellStyle name="_2008.évi első rendelet-módosításküld_2_TartalékKötvényLekötésekEgyebek2014 2" xfId="1462" xr:uid="{3115CEBF-DA38-48B1-B616-7F93C3A61416}"/>
    <cellStyle name="_2008.évi első rendelet-módosításküld_3" xfId="143" xr:uid="{00000000-0005-0000-0000-00008E000000}"/>
    <cellStyle name="_2008.évi első rendelet-módosításküld_3_TartalékKötvényLekötésekEgyebek2014" xfId="1102" xr:uid="{8D6124A4-1D15-439C-AD40-E3E14EADB0A4}"/>
    <cellStyle name="_2008.évi első rendelet-módosításküld_TartalékKötvényLekötésekEgyebek2014" xfId="1103" xr:uid="{7BB076C5-38FB-407D-9710-D195238C1849}"/>
    <cellStyle name="_2008.évi harmadik rendelet-módosítás intézményi" xfId="144" xr:uid="{00000000-0005-0000-0000-00008F000000}"/>
    <cellStyle name="_2008.évi harmadik rendelet-módosítás intézményi_1" xfId="145" xr:uid="{00000000-0005-0000-0000-000090000000}"/>
    <cellStyle name="_2008.évi harmadik rendelet-módosítás intézményi_1 2" xfId="146" xr:uid="{00000000-0005-0000-0000-000091000000}"/>
    <cellStyle name="_2008.évi harmadik rendelet-módosítás intézményi_1 2 2" xfId="872" xr:uid="{D877F3F1-2D09-4D6A-B566-822FC443DDD3}"/>
    <cellStyle name="_2008.évi harmadik rendelet-módosítás intézményi_1 2 3" xfId="637" xr:uid="{E50CC378-6C96-4E55-B90D-7BD6E3E813AE}"/>
    <cellStyle name="_2008.évi harmadik rendelet-módosítás intézményi_1 3" xfId="147" xr:uid="{00000000-0005-0000-0000-000092000000}"/>
    <cellStyle name="_2008.évi harmadik rendelet-módosítás intézményi_1 3 2" xfId="873" xr:uid="{F040F997-C0C0-4624-B714-FEE5BAD8E0E6}"/>
    <cellStyle name="_2008.évi harmadik rendelet-módosítás intézményi_1 3 3" xfId="638" xr:uid="{7D17E269-8D07-4AE5-98E7-49B7F9C19102}"/>
    <cellStyle name="_2008.évi harmadik rendelet-módosítás intézményi_1 4" xfId="871" xr:uid="{CD3B68C1-4AA3-4DDE-8DB1-3744351BF9CD}"/>
    <cellStyle name="_2008.évi harmadik rendelet-módosítás intézményi_1 5" xfId="636" xr:uid="{3DE61BFB-E7D3-4B5D-889B-9FE71DC56633}"/>
    <cellStyle name="_2008.évi harmadik rendelet-módosítás intézményi_1_TartalékKötvényLekötésekEgyebek2014" xfId="1104" xr:uid="{715EDF57-65AE-4EF2-997D-DB147CD0B36B}"/>
    <cellStyle name="_2008.évi harmadik rendelet-módosítás intézményi_1_TartalékKötvényLekötésekEgyebek2014 2" xfId="1463" xr:uid="{B5FF4093-D84D-4FF4-A4F4-60999C2833D0}"/>
    <cellStyle name="_2008.évi harmadik rendelet-módosítás intézményi_2" xfId="148" xr:uid="{00000000-0005-0000-0000-000093000000}"/>
    <cellStyle name="_2008.évi harmadik rendelet-módosítás intézményi_2_TartalékKötvényLekötésekEgyebek2014" xfId="1105" xr:uid="{C6F3F460-0475-40AF-8450-7458AAED0897}"/>
    <cellStyle name="_2008.évi harmadik rendelet-módosítás intézményi_3" xfId="149" xr:uid="{00000000-0005-0000-0000-000094000000}"/>
    <cellStyle name="_2008.évi harmadik rendelet-módosítás intézményi_3_TartalékKötvényLekötésekEgyebek2014" xfId="1106" xr:uid="{3B014E5C-A4F4-431A-8BD8-F4FBAF4D044B}"/>
    <cellStyle name="_2008.évi harmadik rendelet-módosítás intézményi_4" xfId="150" xr:uid="{00000000-0005-0000-0000-000095000000}"/>
    <cellStyle name="_2008.évi harmadik rendelet-módosítás intézményi_4_TartalékKötvényLekötésekEgyebek2014" xfId="1107" xr:uid="{DCA05566-90F8-4F57-B086-05A42258D599}"/>
    <cellStyle name="_2008.évi harmadik rendelet-módosítás intézményi_TartalékKötvényLekötésekEgyebek2014" xfId="1108" xr:uid="{9CA9244A-D8FA-4B69-A1AA-0DCB3113FAD8}"/>
    <cellStyle name="_2008.évi második rendelet-módosítás" xfId="151" xr:uid="{00000000-0005-0000-0000-000096000000}"/>
    <cellStyle name="_2008.évi második rendelet-módosítás_1" xfId="152" xr:uid="{00000000-0005-0000-0000-000097000000}"/>
    <cellStyle name="_2008.évi második rendelet-módosítás_1_2008beszküldvégleges" xfId="1109" xr:uid="{DC80A161-2000-449A-9B48-8CA8F87267CC}"/>
    <cellStyle name="_2008.évi második rendelet-módosítás_1_2008beszküldvégleges_TartalékKötvényLekötésekEgyebek2014" xfId="1110" xr:uid="{89703EF2-7EAF-40D6-9AB9-758AB512B61C}"/>
    <cellStyle name="_2008.évi második rendelet-módosítás_1_2009besz" xfId="153" xr:uid="{00000000-0005-0000-0000-000098000000}"/>
    <cellStyle name="_2008.évi második rendelet-módosítás_1_2009besz_TartalékKötvényLekötésekEgyebek2014" xfId="1111" xr:uid="{346A60DD-C5DC-4F04-AE10-0D3D2F741EAC}"/>
    <cellStyle name="_2008.évi második rendelet-módosítás_1_2010besz" xfId="1112" xr:uid="{2783E67E-7CF0-4373-97BC-E1DA0A2C58B9}"/>
    <cellStyle name="_2008.évi második rendelet-módosítás_1_2010besz_TartalékKötvényLekötésekEgyebek2014" xfId="1113" xr:uid="{55A12894-1940-4CE9-A6C6-940E5B53413E}"/>
    <cellStyle name="_2008.évi második rendelet-módosítás_1_2010FELBEküld" xfId="154" xr:uid="{00000000-0005-0000-0000-000099000000}"/>
    <cellStyle name="_2008.évi második rendelet-módosítás_1_2010FELBEküld_TartalékKötvényLekötésekEgyebek2014" xfId="1114" xr:uid="{1B6CE673-7E88-442F-90C7-1D086712351C}"/>
    <cellStyle name="_2008.évi második rendelet-módosítás_1_2011. évi második rendelet-módosítás" xfId="155" xr:uid="{00000000-0005-0000-0000-00009A000000}"/>
    <cellStyle name="_2008.évi második rendelet-módosítás_1_2011. évi második rendelet-módosítás_TartalékKötvényLekötésekEgyebek2014" xfId="1115" xr:uid="{CB88C765-68DB-4B1D-9765-365205E859EB}"/>
    <cellStyle name="_2008.évi második rendelet-módosítás_1_2011besz" xfId="1116" xr:uid="{9A4B6E38-0585-4217-958E-8B44F0947AB5}"/>
    <cellStyle name="_2008.évi második rendelet-módosítás_1_2011besz_TartalékKötvényLekötésekEgyebek2014" xfId="1117" xr:uid="{668009E7-01A6-4957-9D5F-0C0E1B6513C4}"/>
    <cellStyle name="_2008.évi második rendelet-módosítás_1_2012KVI változat 20120223" xfId="1118" xr:uid="{31E31477-B100-4F48-8209-05FA6B15A389}"/>
    <cellStyle name="_2008.évi második rendelet-módosítás_1_2012KVI változat 20120223_TartalékKötvényLekötésekEgyebek2014" xfId="1119" xr:uid="{207EDEDC-C374-41C9-A426-B1AA104F4DEA}"/>
    <cellStyle name="_2008.évi második rendelet-módosítás_1_2012KVI változat 3" xfId="1120" xr:uid="{3C070AE6-26E1-4CC7-B047-CAC611AB472C}"/>
    <cellStyle name="_2008.évi második rendelet-módosítás_1_2012KVI változat 3_TartalékKötvényLekötésekEgyebek2014" xfId="1121" xr:uid="{F7F7F2C6-B94E-437C-8D3D-8892CD34C54D}"/>
    <cellStyle name="_2008.évi második rendelet-módosítás_1_8. melléklet tartalékok" xfId="1122" xr:uid="{89343944-5827-4425-9834-B94FAE538DFE}"/>
    <cellStyle name="_2008.évi második rendelet-módosítás_1_8. melléklet tartalékok_TartalékKötvényLekötésekEgyebek2014" xfId="1123" xr:uid="{27EC60DA-9A5D-4749-A1E0-64DA260DC4C1}"/>
    <cellStyle name="_2008.évi második rendelet-módosítás_1_adósságszolgálat 2013 05 06" xfId="1124" xr:uid="{2CF78E73-B93A-4C75-8176-1B390CCD82E8}"/>
    <cellStyle name="_2008.évi második rendelet-módosítás_1_adósságszolgálat 2013 05 06_TartalékKötvényLekötésekEgyebek2014" xfId="1125" xr:uid="{30596663-AC07-4E13-A5E1-E459EA3E0450}"/>
    <cellStyle name="_2008.évi második rendelet-módosítás_1_adósságszolgálat alakulása" xfId="1126" xr:uid="{0BF3DCCB-E126-485E-A3BA-E7287CEAD543}"/>
    <cellStyle name="_2008.évi második rendelet-módosítás_1_adósságszolgálatlegújabb 2013 01 09" xfId="1127" xr:uid="{0AE6236C-EAC9-4C8B-A45E-1AC4AA90C428}"/>
    <cellStyle name="_2008.évi második rendelet-módosítás_1_adósságszolgálatlegújabb 2013 01 09_TartalékKötvényLekötésekEgyebek2014" xfId="1128" xr:uid="{A0DAEC65-2E1E-4D54-925C-3522506E6379}"/>
    <cellStyle name="_2008.évi második rendelet-módosítás_1_futamidős törlesztés alakulása" xfId="156" xr:uid="{00000000-0005-0000-0000-00009B000000}"/>
    <cellStyle name="_2008.évi második rendelet-módosítás_1_futamidős törlesztés alakulása_TartalékKötvényLekötésekEgyebek2014" xfId="1129" xr:uid="{2297082A-6011-4A0F-888D-BF7175705772}"/>
    <cellStyle name="_2008.évi második rendelet-módosítás_1_kötvénylekötés és kamatbevétel" xfId="157" xr:uid="{00000000-0005-0000-0000-00009C000000}"/>
    <cellStyle name="_2008.évi második rendelet-módosítás_1_kötvénylekötés és kamatbevétel_TartalékKötvényLekötésekEgyebek2014" xfId="1130" xr:uid="{FB0B84E5-EE6F-4B31-8215-D2CD141F411A}"/>
    <cellStyle name="_2008.évi második rendelet-módosítás_1_TaralékKötvényLekötésEgyebek2011" xfId="158" xr:uid="{00000000-0005-0000-0000-00009D000000}"/>
    <cellStyle name="_2008.évi második rendelet-módosítás_1_TaralékKötvényLekötésEgyebek2011_TartalékKötvényLekötésekEgyebek2014" xfId="1131" xr:uid="{12769653-FD57-4FBD-BF87-71C98D8D77CA}"/>
    <cellStyle name="_2008.évi második rendelet-módosítás_1_TartalékKötvényLekötésEgyebek2011" xfId="159" xr:uid="{00000000-0005-0000-0000-00009E000000}"/>
    <cellStyle name="_2008.évi második rendelet-módosítás_1_TartalékKötvényLekötésEgyebek2011_TartalékKötvényLekötésekEgyebek2014" xfId="1132" xr:uid="{366467F7-AF39-4BAF-9F02-3D673C58D12E}"/>
    <cellStyle name="_2008.évi második rendelet-módosítás_1_TartalékKötvényLekötésekEgyebek2011" xfId="160" xr:uid="{00000000-0005-0000-0000-00009F000000}"/>
    <cellStyle name="_2008.évi második rendelet-módosítás_1_TartalékKötvényLekötésekEgyebek2011_TartalékKötvényLekötésekEgyebek2014" xfId="1133" xr:uid="{6C144476-1CC5-424F-A332-2B9DB471830E}"/>
    <cellStyle name="_2008.évi második rendelet-módosítás_1_TartalékKötvényLekötésekEgyebek2012" xfId="161" xr:uid="{00000000-0005-0000-0000-0000A0000000}"/>
    <cellStyle name="_2008.évi második rendelet-módosítás_1_TartalékKötvényLekötésekEgyebek2012_TartalékKötvényLekötésekEgyebek2014" xfId="1134" xr:uid="{8A0FD2A3-BD66-4C65-8300-BF3A6FE1EDA3}"/>
    <cellStyle name="_2008.évi második rendelet-módosítás_1_TartalékKötvényLekötésekEgyebek2013 év végi rendezés" xfId="1135" xr:uid="{E96832AB-0763-4C0B-90DB-6A282EBF491D}"/>
    <cellStyle name="_2008.évi második rendelet-módosítás_1_TartalékKötvényLekötésekEgyebek2014" xfId="1136" xr:uid="{0919DCFA-4B1D-4388-96CD-8EE178F99AD8}"/>
    <cellStyle name="_2008.évi második rendelet-módosítás_2" xfId="162" xr:uid="{00000000-0005-0000-0000-0000A1000000}"/>
    <cellStyle name="_2008.évi második rendelet-módosítás_2 2" xfId="163" xr:uid="{00000000-0005-0000-0000-0000A2000000}"/>
    <cellStyle name="_2008.évi második rendelet-módosítás_2 2 2" xfId="875" xr:uid="{E66BBF2F-5C8C-4D7B-ADDC-678657C404BC}"/>
    <cellStyle name="_2008.évi második rendelet-módosítás_2 2 3" xfId="640" xr:uid="{10FBBA97-B494-4B04-BF2D-7BBBB02D6E9A}"/>
    <cellStyle name="_2008.évi második rendelet-módosítás_2 3" xfId="164" xr:uid="{00000000-0005-0000-0000-0000A3000000}"/>
    <cellStyle name="_2008.évi második rendelet-módosítás_2 3 2" xfId="876" xr:uid="{09030540-6B52-4B31-82BC-7C1A509923E2}"/>
    <cellStyle name="_2008.évi második rendelet-módosítás_2 3 3" xfId="641" xr:uid="{A6624625-6C31-4B8C-A085-E002D8EDB277}"/>
    <cellStyle name="_2008.évi második rendelet-módosítás_2 4" xfId="874" xr:uid="{B97FBCC0-5719-4B8F-A1A9-B195A6CFAC68}"/>
    <cellStyle name="_2008.évi második rendelet-módosítás_2 5" xfId="639" xr:uid="{88B9C28B-96F0-41FB-BCFE-098810056129}"/>
    <cellStyle name="_2008.évi második rendelet-módosítás_2_2008beszküldvégleges" xfId="1137" xr:uid="{E5B61675-6856-440A-92A4-8C0E947D7274}"/>
    <cellStyle name="_2008.évi második rendelet-módosítás_2_2008beszküldvégleges 2" xfId="1464" xr:uid="{A09C6E23-9EDE-4E08-988F-B90264F1EEC2}"/>
    <cellStyle name="_2008.évi második rendelet-módosítás_2_2008beszküldvégleges_TartalékKötvényLekötésekEgyebek2014" xfId="1138" xr:uid="{248D294B-02C9-4835-9339-8BFB1D5AB123}"/>
    <cellStyle name="_2008.évi második rendelet-módosítás_2_2008beszküldvégleges_TartalékKötvényLekötésekEgyebek2014 2" xfId="1465" xr:uid="{CB43F57D-C8C6-4A87-9500-72E130F965BF}"/>
    <cellStyle name="_2008.évi második rendelet-módosítás_2_2009besz" xfId="165" xr:uid="{00000000-0005-0000-0000-0000A4000000}"/>
    <cellStyle name="_2008.évi második rendelet-módosítás_2_2009besz 2" xfId="166" xr:uid="{00000000-0005-0000-0000-0000A5000000}"/>
    <cellStyle name="_2008.évi második rendelet-módosítás_2_2009besz 2 2" xfId="878" xr:uid="{3C2DB9B4-A5C8-4B8D-B580-B8A92FC92882}"/>
    <cellStyle name="_2008.évi második rendelet-módosítás_2_2009besz 2 3" xfId="643" xr:uid="{DB306893-87A7-40EB-B623-E8AEFEEC0EE9}"/>
    <cellStyle name="_2008.évi második rendelet-módosítás_2_2009besz 3" xfId="167" xr:uid="{00000000-0005-0000-0000-0000A6000000}"/>
    <cellStyle name="_2008.évi második rendelet-módosítás_2_2009besz 3 2" xfId="879" xr:uid="{850BC748-CB97-48CE-83E4-A9DC7D5122DA}"/>
    <cellStyle name="_2008.évi második rendelet-módosítás_2_2009besz 3 3" xfId="644" xr:uid="{8DD1CA06-3CAB-4D15-878E-9947D1B94A3D}"/>
    <cellStyle name="_2008.évi második rendelet-módosítás_2_2009besz 4" xfId="877" xr:uid="{6D6EF6C8-510E-4BC4-9A89-55949893CFD5}"/>
    <cellStyle name="_2008.évi második rendelet-módosítás_2_2009besz 5" xfId="642" xr:uid="{AF01AA7D-B7E4-40AB-AC71-D6B1DE899DC3}"/>
    <cellStyle name="_2008.évi második rendelet-módosítás_2_2009besz_TartalékKötvényLekötésekEgyebek2014" xfId="1139" xr:uid="{E27F7411-8A70-49BA-AC75-753A7006895B}"/>
    <cellStyle name="_2008.évi második rendelet-módosítás_2_2009besz_TartalékKötvényLekötésekEgyebek2014 2" xfId="1466" xr:uid="{54EFF66F-DAFB-4DE7-A12A-97384DE23F65}"/>
    <cellStyle name="_2008.évi második rendelet-módosítás_2_2010besz" xfId="1140" xr:uid="{A3E74E59-6A18-414D-AE0F-78BF81377E4C}"/>
    <cellStyle name="_2008.évi második rendelet-módosítás_2_2010besz 2" xfId="1467" xr:uid="{6773897C-1A0D-4FD3-ADB0-B1240BB12946}"/>
    <cellStyle name="_2008.évi második rendelet-módosítás_2_2010besz_TartalékKötvényLekötésekEgyebek2014" xfId="1141" xr:uid="{C5F384C0-EF3D-4BD4-BCC1-ADD1BDACD8DB}"/>
    <cellStyle name="_2008.évi második rendelet-módosítás_2_2010besz_TartalékKötvényLekötésekEgyebek2014 2" xfId="1468" xr:uid="{75F7F8A2-A543-43A2-A237-1AB004358653}"/>
    <cellStyle name="_2008.évi második rendelet-módosítás_2_2010FELBEküld" xfId="168" xr:uid="{00000000-0005-0000-0000-0000A7000000}"/>
    <cellStyle name="_2008.évi második rendelet-módosítás_2_2010FELBEküld 2" xfId="169" xr:uid="{00000000-0005-0000-0000-0000A8000000}"/>
    <cellStyle name="_2008.évi második rendelet-módosítás_2_2010FELBEküld 2 2" xfId="881" xr:uid="{FE9A9BDB-C113-44FC-A7D2-C1A6CF53F04B}"/>
    <cellStyle name="_2008.évi második rendelet-módosítás_2_2010FELBEküld 2 3" xfId="646" xr:uid="{22114A0D-13C0-4F97-970E-C534ABBEA565}"/>
    <cellStyle name="_2008.évi második rendelet-módosítás_2_2010FELBEküld 3" xfId="170" xr:uid="{00000000-0005-0000-0000-0000A9000000}"/>
    <cellStyle name="_2008.évi második rendelet-módosítás_2_2010FELBEküld 3 2" xfId="882" xr:uid="{01EAE542-7B91-4CE3-BB59-5DF86603CE30}"/>
    <cellStyle name="_2008.évi második rendelet-módosítás_2_2010FELBEküld 3 3" xfId="647" xr:uid="{380D200D-E16D-411A-BA1F-985252611D17}"/>
    <cellStyle name="_2008.évi második rendelet-módosítás_2_2010FELBEküld 4" xfId="880" xr:uid="{9AF3F957-4352-40B4-B9AB-41E62874F504}"/>
    <cellStyle name="_2008.évi második rendelet-módosítás_2_2010FELBEküld 5" xfId="645" xr:uid="{60FEC9EB-D80F-465E-8334-90C3A6074032}"/>
    <cellStyle name="_2008.évi második rendelet-módosítás_2_2010FELBEküld_TartalékKötvényLekötésekEgyebek2014" xfId="1142" xr:uid="{8540AC5A-BFE0-44EE-A683-A45B48FEBA76}"/>
    <cellStyle name="_2008.évi második rendelet-módosítás_2_2010FELBEküld_TartalékKötvényLekötésekEgyebek2014 2" xfId="1469" xr:uid="{382E9EAA-5347-410D-867C-7C485AED756A}"/>
    <cellStyle name="_2008.évi második rendelet-módosítás_2_2011. évi második rendelet-módosítás" xfId="171" xr:uid="{00000000-0005-0000-0000-0000AA000000}"/>
    <cellStyle name="_2008.évi második rendelet-módosítás_2_2011. évi második rendelet-módosítás 2" xfId="172" xr:uid="{00000000-0005-0000-0000-0000AB000000}"/>
    <cellStyle name="_2008.évi második rendelet-módosítás_2_2011. évi második rendelet-módosítás 2 2" xfId="884" xr:uid="{22C86440-D72E-477A-9CB3-0A2B7E4A8905}"/>
    <cellStyle name="_2008.évi második rendelet-módosítás_2_2011. évi második rendelet-módosítás 2 3" xfId="649" xr:uid="{6CAEF6FF-8D2F-4D90-AA1F-CF505511E1C8}"/>
    <cellStyle name="_2008.évi második rendelet-módosítás_2_2011. évi második rendelet-módosítás 3" xfId="173" xr:uid="{00000000-0005-0000-0000-0000AC000000}"/>
    <cellStyle name="_2008.évi második rendelet-módosítás_2_2011. évi második rendelet-módosítás 3 2" xfId="885" xr:uid="{4DCA4237-4A10-4183-A354-9212995D2987}"/>
    <cellStyle name="_2008.évi második rendelet-módosítás_2_2011. évi második rendelet-módosítás 3 3" xfId="650" xr:uid="{FF4E78A9-D273-4CBC-B5C6-06129CB71008}"/>
    <cellStyle name="_2008.évi második rendelet-módosítás_2_2011. évi második rendelet-módosítás 4" xfId="883" xr:uid="{42F840E8-B093-43DF-B34E-41FB23708C07}"/>
    <cellStyle name="_2008.évi második rendelet-módosítás_2_2011. évi második rendelet-módosítás 5" xfId="648" xr:uid="{B33D1551-590F-4EC3-9DA5-3CDD0D0CA0A1}"/>
    <cellStyle name="_2008.évi második rendelet-módosítás_2_2011. évi második rendelet-módosítás_TartalékKötvényLekötésekEgyebek2014" xfId="1143" xr:uid="{99E6A327-0BE4-4468-9360-C18DD0817D1D}"/>
    <cellStyle name="_2008.évi második rendelet-módosítás_2_2011. évi második rendelet-módosítás_TartalékKötvényLekötésekEgyebek2014 2" xfId="1470" xr:uid="{28CD53C4-323F-4D2F-B52E-F2E99830E49C}"/>
    <cellStyle name="_2008.évi második rendelet-módosítás_2_2011besz" xfId="1144" xr:uid="{A5E0DDD6-92A9-4EA5-9D8C-ADFC5EF861CE}"/>
    <cellStyle name="_2008.évi második rendelet-módosítás_2_2011besz 2" xfId="1471" xr:uid="{B086D90E-E54C-4CB2-AB28-44B09AE53B07}"/>
    <cellStyle name="_2008.évi második rendelet-módosítás_2_2011besz_TartalékKötvényLekötésekEgyebek2014" xfId="1145" xr:uid="{E975735A-9110-4BA4-A7B2-CD998E9CCDE5}"/>
    <cellStyle name="_2008.évi második rendelet-módosítás_2_2011besz_TartalékKötvényLekötésekEgyebek2014 2" xfId="1472" xr:uid="{8E9A43CF-C244-4DE9-89D4-2908E6A17125}"/>
    <cellStyle name="_2008.évi második rendelet-módosítás_2_2012KVI változat 20120223" xfId="1146" xr:uid="{C82159E6-9173-4D92-95F7-74C1BD4DC9E1}"/>
    <cellStyle name="_2008.évi második rendelet-módosítás_2_2012KVI változat 20120223 2" xfId="1473" xr:uid="{EC84885D-24EA-46FF-BDD6-0B2BED7E365E}"/>
    <cellStyle name="_2008.évi második rendelet-módosítás_2_2012KVI változat 20120223_TartalékKötvényLekötésekEgyebek2014" xfId="1147" xr:uid="{C3D65D55-5003-48F6-89D3-62E95BE3400E}"/>
    <cellStyle name="_2008.évi második rendelet-módosítás_2_2012KVI változat 20120223_TartalékKötvényLekötésekEgyebek2014 2" xfId="1474" xr:uid="{B16C42DB-E148-451A-9309-14C748D60FE5}"/>
    <cellStyle name="_2008.évi második rendelet-módosítás_2_2012KVI változat 3" xfId="1148" xr:uid="{245424E9-47A4-493D-A78D-B0F50DAE4B0A}"/>
    <cellStyle name="_2008.évi második rendelet-módosítás_2_2012KVI változat 3 2" xfId="1475" xr:uid="{C75D9011-2718-4979-A550-F1FE04103B25}"/>
    <cellStyle name="_2008.évi második rendelet-módosítás_2_2012KVI változat 3_TartalékKötvényLekötésekEgyebek2014" xfId="1149" xr:uid="{CD751FFF-47B0-481B-9499-18B4AD3E7B49}"/>
    <cellStyle name="_2008.évi második rendelet-módosítás_2_2012KVI változat 3_TartalékKötvényLekötésekEgyebek2014 2" xfId="1476" xr:uid="{3A255EFB-421F-4ADB-94C7-40B72E0FF554}"/>
    <cellStyle name="_2008.évi második rendelet-módosítás_2_8. melléklet tartalékok" xfId="1150" xr:uid="{858BFA89-556A-4DE4-92B5-2E06BF42EB22}"/>
    <cellStyle name="_2008.évi második rendelet-módosítás_2_8. melléklet tartalékok_TartalékKötvényLekötésekEgyebek2014" xfId="1151" xr:uid="{3C084AC4-9B47-4C53-89AA-253B55719204}"/>
    <cellStyle name="_2008.évi második rendelet-módosítás_2_adósságszolgálat 2013 05 06" xfId="1152" xr:uid="{AC4F89EA-E532-49AD-ABBE-C343ED291617}"/>
    <cellStyle name="_2008.évi második rendelet-módosítás_2_adósságszolgálat 2013 05 06 2" xfId="1477" xr:uid="{80A58AB7-D72C-4557-9056-E4C76676DBBA}"/>
    <cellStyle name="_2008.évi második rendelet-módosítás_2_adósságszolgálat 2013 05 06_TartalékKötvényLekötésekEgyebek2014" xfId="1153" xr:uid="{1AA784A8-E6E6-4A84-AEA7-B216C497CD5B}"/>
    <cellStyle name="_2008.évi második rendelet-módosítás_2_adósságszolgálat 2013 05 06_TartalékKötvényLekötésekEgyebek2014 2" xfId="1478" xr:uid="{D2DDA424-58EF-4F78-AB84-190BDAEA4833}"/>
    <cellStyle name="_2008.évi második rendelet-módosítás_2_adósságszolgálat alakulása" xfId="1154" xr:uid="{354647D6-0DD2-4440-B51A-49445587CAD6}"/>
    <cellStyle name="_2008.évi második rendelet-módosítás_2_adósságszolgálatlegújabb 2013 01 09" xfId="1155" xr:uid="{958C0EE7-6FA7-429B-B95B-0D8B2B424386}"/>
    <cellStyle name="_2008.évi második rendelet-módosítás_2_adósságszolgálatlegújabb 2013 01 09_TartalékKötvényLekötésekEgyebek2014" xfId="1156" xr:uid="{B530C857-6A33-4F20-97F6-D840AE557916}"/>
    <cellStyle name="_2008.évi második rendelet-módosítás_2_futamidős törlesztés alakulása" xfId="174" xr:uid="{00000000-0005-0000-0000-0000AD000000}"/>
    <cellStyle name="_2008.évi második rendelet-módosítás_2_futamidős törlesztés alakulása_TartalékKötvényLekötésekEgyebek2014" xfId="1157" xr:uid="{766498BF-E839-40A6-9746-92B4B1BB7650}"/>
    <cellStyle name="_2008.évi második rendelet-módosítás_2_kötvénylekötés és kamatbevétel" xfId="175" xr:uid="{00000000-0005-0000-0000-0000AE000000}"/>
    <cellStyle name="_2008.évi második rendelet-módosítás_2_kötvénylekötés és kamatbevétel_TartalékKötvényLekötésekEgyebek2014" xfId="1158" xr:uid="{941DE4BC-DB21-4759-90A6-1FF58EC2D63B}"/>
    <cellStyle name="_2008.évi második rendelet-módosítás_2_TaralékKötvényLekötésEgyebek2011" xfId="176" xr:uid="{00000000-0005-0000-0000-0000AF000000}"/>
    <cellStyle name="_2008.évi második rendelet-módosítás_2_TaralékKötvényLekötésEgyebek2011_TartalékKötvényLekötésekEgyebek2014" xfId="1159" xr:uid="{F9C9AD59-0286-48FA-BCDF-AA214D16EC0A}"/>
    <cellStyle name="_2008.évi második rendelet-módosítás_2_TartalékKötvényLekötésEgyebek2011" xfId="177" xr:uid="{00000000-0005-0000-0000-0000B0000000}"/>
    <cellStyle name="_2008.évi második rendelet-módosítás_2_TartalékKötvényLekötésEgyebek2011_TartalékKötvényLekötésekEgyebek2014" xfId="1160" xr:uid="{F110DC51-06E5-43A7-8867-5561C25E3007}"/>
    <cellStyle name="_2008.évi második rendelet-módosítás_2_TartalékKötvényLekötésekEgyebek2011" xfId="178" xr:uid="{00000000-0005-0000-0000-0000B1000000}"/>
    <cellStyle name="_2008.évi második rendelet-módosítás_2_TartalékKötvényLekötésekEgyebek2011_TartalékKötvényLekötésekEgyebek2014" xfId="1161" xr:uid="{FD2DABE5-0196-405B-9083-1AC45EDD9A9F}"/>
    <cellStyle name="_2008.évi második rendelet-módosítás_2_TartalékKötvényLekötésekEgyebek2012" xfId="179" xr:uid="{00000000-0005-0000-0000-0000B2000000}"/>
    <cellStyle name="_2008.évi második rendelet-módosítás_2_TartalékKötvényLekötésekEgyebek2012_TartalékKötvényLekötésekEgyebek2014" xfId="1162" xr:uid="{AA438B4F-3DDE-4EE5-8461-1D67B2E4E926}"/>
    <cellStyle name="_2008.évi második rendelet-módosítás_2_TartalékKötvényLekötésekEgyebek2013 év végi rendezés" xfId="1163" xr:uid="{250123CD-2B4F-4B55-8603-5147F7E36C26}"/>
    <cellStyle name="_2008.évi második rendelet-módosítás_2_TartalékKötvényLekötésekEgyebek2014" xfId="1164" xr:uid="{234D2D01-8241-4830-8D06-9F41B05C4AEA}"/>
    <cellStyle name="_2008.évi második rendelet-módosítás_2008beszküldvégleges" xfId="1165" xr:uid="{4EE0DEA1-D0A2-4593-A447-BEDDD00BAFAE}"/>
    <cellStyle name="_2008.évi második rendelet-módosítás_2008beszküldvégleges_TartalékKötvényLekötésekEgyebek2014" xfId="1166" xr:uid="{D82C6A6D-CB67-4726-A134-45286EA305AB}"/>
    <cellStyle name="_2008.évi második rendelet-módosítás_2009besz" xfId="180" xr:uid="{00000000-0005-0000-0000-0000B3000000}"/>
    <cellStyle name="_2008.évi második rendelet-módosítás_2009besz_TartalékKötvényLekötésekEgyebek2014" xfId="1167" xr:uid="{848CF65E-2F77-4C7E-8FE3-01B966A19043}"/>
    <cellStyle name="_2008.évi második rendelet-módosítás_2010besz" xfId="1168" xr:uid="{EA41B6EC-D018-42D9-8693-0304AB7E6ADF}"/>
    <cellStyle name="_2008.évi második rendelet-módosítás_2010besz_TartalékKötvényLekötésekEgyebek2014" xfId="1169" xr:uid="{8DC7B242-8747-4F7E-BC6C-E526CA81ED35}"/>
    <cellStyle name="_2008.évi második rendelet-módosítás_2010FELBEküld" xfId="181" xr:uid="{00000000-0005-0000-0000-0000B4000000}"/>
    <cellStyle name="_2008.évi második rendelet-módosítás_2010FELBEküld_TartalékKötvényLekötésekEgyebek2014" xfId="1170" xr:uid="{4238847E-5CF8-446B-B1AA-04D9A0FF225E}"/>
    <cellStyle name="_2008.évi második rendelet-módosítás_2011. évi második rendelet-módosítás" xfId="182" xr:uid="{00000000-0005-0000-0000-0000B5000000}"/>
    <cellStyle name="_2008.évi második rendelet-módosítás_2011. évi második rendelet-módosítás_TartalékKötvényLekötésekEgyebek2014" xfId="1171" xr:uid="{DC2021C6-66E1-4274-A3EB-64846FAD6BF3}"/>
    <cellStyle name="_2008.évi második rendelet-módosítás_2011besz" xfId="1172" xr:uid="{654CEDEF-2AB4-4FF6-98F1-AC9C8CD9CF40}"/>
    <cellStyle name="_2008.évi második rendelet-módosítás_2011besz_TartalékKötvényLekötésekEgyebek2014" xfId="1173" xr:uid="{E256E5B3-EAA8-4358-8FE0-4999CDAB163A}"/>
    <cellStyle name="_2008.évi második rendelet-módosítás_2012KVI változat 20120223" xfId="1174" xr:uid="{3E874A6B-3BDA-42D2-8B67-A7B2CE232BD6}"/>
    <cellStyle name="_2008.évi második rendelet-módosítás_2012KVI változat 20120223_TartalékKötvényLekötésekEgyebek2014" xfId="1175" xr:uid="{6EF8EB39-6C31-4479-B768-549685B05D8E}"/>
    <cellStyle name="_2008.évi második rendelet-módosítás_2012KVI változat 3" xfId="1176" xr:uid="{DC107254-8EED-4E1F-8798-68783DDBBF0A}"/>
    <cellStyle name="_2008.évi második rendelet-módosítás_2012KVI változat 3_TartalékKötvényLekötésekEgyebek2014" xfId="1177" xr:uid="{0EDC95F7-F7C5-469D-9C94-D508CB48FC47}"/>
    <cellStyle name="_2008.évi második rendelet-módosítás_3" xfId="183" xr:uid="{00000000-0005-0000-0000-0000B6000000}"/>
    <cellStyle name="_2008.évi második rendelet-módosítás_3_2008beszküldvégleges" xfId="1178" xr:uid="{34BDA621-728B-4062-A5B4-D73008A9DD97}"/>
    <cellStyle name="_2008.évi második rendelet-módosítás_3_2008beszküldvégleges_TartalékKötvényLekötésekEgyebek2014" xfId="1179" xr:uid="{F99BFFFE-8101-47BF-A4C7-B9C450255E83}"/>
    <cellStyle name="_2008.évi második rendelet-módosítás_3_2009besz" xfId="184" xr:uid="{00000000-0005-0000-0000-0000B7000000}"/>
    <cellStyle name="_2008.évi második rendelet-módosítás_3_2009besz_TartalékKötvényLekötésekEgyebek2014" xfId="1180" xr:uid="{A14B8BD6-D85F-47AC-98A4-255E6CCB0536}"/>
    <cellStyle name="_2008.évi második rendelet-módosítás_3_2010besz" xfId="1181" xr:uid="{D619D432-7A5F-4EA5-A42D-62FC0E7DB124}"/>
    <cellStyle name="_2008.évi második rendelet-módosítás_3_2010besz_TartalékKötvényLekötésekEgyebek2014" xfId="1182" xr:uid="{B75389F7-C5B3-44C3-A33B-56364AF5021E}"/>
    <cellStyle name="_2008.évi második rendelet-módosítás_3_2010FELBEküld" xfId="185" xr:uid="{00000000-0005-0000-0000-0000B8000000}"/>
    <cellStyle name="_2008.évi második rendelet-módosítás_3_2010FELBEküld_TartalékKötvényLekötésekEgyebek2014" xfId="1183" xr:uid="{E6AABC47-BE5D-4A60-A961-939B18083CE9}"/>
    <cellStyle name="_2008.évi második rendelet-módosítás_3_2011. évi második rendelet-módosítás" xfId="186" xr:uid="{00000000-0005-0000-0000-0000B9000000}"/>
    <cellStyle name="_2008.évi második rendelet-módosítás_3_2011. évi második rendelet-módosítás_TartalékKötvényLekötésekEgyebek2014" xfId="1184" xr:uid="{96FEDD88-44F5-461F-9313-903E85506188}"/>
    <cellStyle name="_2008.évi második rendelet-módosítás_3_2011besz" xfId="1185" xr:uid="{9D29CABA-F13D-458F-A151-51EDE73279C8}"/>
    <cellStyle name="_2008.évi második rendelet-módosítás_3_2011besz_TartalékKötvényLekötésekEgyebek2014" xfId="1186" xr:uid="{C5896BF4-530D-44E0-9395-A4EAD355CFB6}"/>
    <cellStyle name="_2008.évi második rendelet-módosítás_3_2012KVI változat 20120223" xfId="1187" xr:uid="{0A7741A2-162D-416F-8511-EEBB74ACE01A}"/>
    <cellStyle name="_2008.évi második rendelet-módosítás_3_2012KVI változat 20120223_TartalékKötvényLekötésekEgyebek2014" xfId="1188" xr:uid="{1BAAA6C0-1276-4DEA-809B-EE36BAEB9C4C}"/>
    <cellStyle name="_2008.évi második rendelet-módosítás_3_2012KVI változat 3" xfId="1189" xr:uid="{93677255-0E21-49AD-9155-8C973435CB7E}"/>
    <cellStyle name="_2008.évi második rendelet-módosítás_3_2012KVI változat 3_TartalékKötvényLekötésekEgyebek2014" xfId="1190" xr:uid="{FB3BC6B3-A9C2-4E2E-A579-A169978A43AB}"/>
    <cellStyle name="_2008.évi második rendelet-módosítás_3_8. melléklet tartalékok" xfId="1191" xr:uid="{1B188656-3B15-4AB8-8542-11A818EDE0C5}"/>
    <cellStyle name="_2008.évi második rendelet-módosítás_3_8. melléklet tartalékok_TartalékKötvényLekötésekEgyebek2014" xfId="1192" xr:uid="{809F62DF-3B0A-4111-B78F-16A365879681}"/>
    <cellStyle name="_2008.évi második rendelet-módosítás_3_adósságszolgálat 2013 05 06" xfId="1193" xr:uid="{33267B03-0AD3-49FB-B4DB-57337383DC6E}"/>
    <cellStyle name="_2008.évi második rendelet-módosítás_3_adósságszolgálat 2013 05 06_TartalékKötvényLekötésekEgyebek2014" xfId="1194" xr:uid="{EEC7BB49-8A4A-4886-9A73-C4CA39C8F045}"/>
    <cellStyle name="_2008.évi második rendelet-módosítás_3_adósságszolgálat alakulása" xfId="1195" xr:uid="{5D2031B2-0562-4A97-93C4-55CB8475CCF1}"/>
    <cellStyle name="_2008.évi második rendelet-módosítás_3_adósságszolgálatlegújabb 2013 01 09" xfId="1196" xr:uid="{18793E76-4F17-42B8-BCD8-0AC6517B5978}"/>
    <cellStyle name="_2008.évi második rendelet-módosítás_3_adósságszolgálatlegújabb 2013 01 09_TartalékKötvényLekötésekEgyebek2014" xfId="1197" xr:uid="{845E5C0D-B487-44E8-BD91-01D6070F1AFB}"/>
    <cellStyle name="_2008.évi második rendelet-módosítás_3_futamidős törlesztés alakulása" xfId="187" xr:uid="{00000000-0005-0000-0000-0000BA000000}"/>
    <cellStyle name="_2008.évi második rendelet-módosítás_3_futamidős törlesztés alakulása_TartalékKötvényLekötésekEgyebek2014" xfId="1198" xr:uid="{7681568E-4AC8-4D43-8062-CC84816991AB}"/>
    <cellStyle name="_2008.évi második rendelet-módosítás_3_kötvénylekötés és kamatbevétel" xfId="188" xr:uid="{00000000-0005-0000-0000-0000BB000000}"/>
    <cellStyle name="_2008.évi második rendelet-módosítás_3_kötvénylekötés és kamatbevétel_TartalékKötvényLekötésekEgyebek2014" xfId="1199" xr:uid="{EA78256E-F71C-4A26-9E68-F58BD98A3427}"/>
    <cellStyle name="_2008.évi második rendelet-módosítás_3_TaralékKötvényLekötésEgyebek2011" xfId="189" xr:uid="{00000000-0005-0000-0000-0000BC000000}"/>
    <cellStyle name="_2008.évi második rendelet-módosítás_3_TaralékKötvényLekötésEgyebek2011_TartalékKötvényLekötésekEgyebek2014" xfId="1200" xr:uid="{D0CE58B0-23DB-4288-B9BB-7DD2142D9ACA}"/>
    <cellStyle name="_2008.évi második rendelet-módosítás_3_TartalékKötvényLekötésEgyebek2011" xfId="190" xr:uid="{00000000-0005-0000-0000-0000BD000000}"/>
    <cellStyle name="_2008.évi második rendelet-módosítás_3_TartalékKötvényLekötésEgyebek2011_TartalékKötvényLekötésekEgyebek2014" xfId="1201" xr:uid="{5EE15206-40AF-48D2-BCDA-6B4A104ECF69}"/>
    <cellStyle name="_2008.évi második rendelet-módosítás_3_TartalékKötvényLekötésekEgyebek2011" xfId="191" xr:uid="{00000000-0005-0000-0000-0000BE000000}"/>
    <cellStyle name="_2008.évi második rendelet-módosítás_3_TartalékKötvényLekötésekEgyebek2011_TartalékKötvényLekötésekEgyebek2014" xfId="1202" xr:uid="{3BB70AE0-9362-4271-A7EF-A3A2B5997B33}"/>
    <cellStyle name="_2008.évi második rendelet-módosítás_3_TartalékKötvényLekötésekEgyebek2012" xfId="192" xr:uid="{00000000-0005-0000-0000-0000BF000000}"/>
    <cellStyle name="_2008.évi második rendelet-módosítás_3_TartalékKötvényLekötésekEgyebek2012_TartalékKötvényLekötésekEgyebek2014" xfId="1203" xr:uid="{799E6209-1A1C-46A0-A59D-D210ED925F44}"/>
    <cellStyle name="_2008.évi második rendelet-módosítás_3_TartalékKötvényLekötésekEgyebek2013 év végi rendezés" xfId="1204" xr:uid="{FC4A5077-7570-482F-A52E-B18E15906816}"/>
    <cellStyle name="_2008.évi második rendelet-módosítás_3_TartalékKötvényLekötésekEgyebek2014" xfId="1205" xr:uid="{B9030742-D86D-41E5-811B-CBD6CF75FACE}"/>
    <cellStyle name="_2008.évi második rendelet-módosítás_8. melléklet tartalékok" xfId="1206" xr:uid="{7FEB9544-8088-4341-968E-793CEDED6D88}"/>
    <cellStyle name="_2008.évi második rendelet-módosítás_8. melléklet tartalékok 2" xfId="1479" xr:uid="{9A0AB137-ABF4-4743-A11C-4BE6FE329C3F}"/>
    <cellStyle name="_2008.évi második rendelet-módosítás_8. melléklet tartalékok_TartalékKötvényLekötésekEgyebek2014" xfId="1207" xr:uid="{F6A8C3F3-5B0F-4D8E-98E8-510375BAF528}"/>
    <cellStyle name="_2008.évi második rendelet-módosítás_8. melléklet tartalékok_TartalékKötvényLekötésekEgyebek2014 2" xfId="1480" xr:uid="{3C354116-968F-409A-9E2D-C649A73E1496}"/>
    <cellStyle name="_2008.évi második rendelet-módosítás_adósságszolgálat 2013 05 06" xfId="1208" xr:uid="{033AE103-5DC4-405F-909A-EE4091F2702A}"/>
    <cellStyle name="_2008.évi második rendelet-módosítás_adósságszolgálat 2013 05 06_TartalékKötvényLekötésekEgyebek2014" xfId="1209" xr:uid="{00132DD4-0DFE-435E-80DB-36C04C72FC06}"/>
    <cellStyle name="_2008.évi második rendelet-módosítás_adósságszolgálat alakulása" xfId="1210" xr:uid="{7FCCE536-158B-4C42-B4FE-A0F6C0F40079}"/>
    <cellStyle name="_2008.évi második rendelet-módosítás_adósságszolgálat alakulása 2" xfId="1481" xr:uid="{30294B5E-632F-4DAF-B477-1D0AEE950F3E}"/>
    <cellStyle name="_2008.évi második rendelet-módosítás_adósságszolgálatlegújabb 2013 01 09" xfId="1211" xr:uid="{BDA3E93F-B58C-434A-96B4-FFD7BFA82C06}"/>
    <cellStyle name="_2008.évi második rendelet-módosítás_adósságszolgálatlegújabb 2013 01 09 2" xfId="1482" xr:uid="{3EFDEAC9-1119-422F-96C4-AA5302E329CA}"/>
    <cellStyle name="_2008.évi második rendelet-módosítás_adósságszolgálatlegújabb 2013 01 09_TartalékKötvényLekötésekEgyebek2014" xfId="1212" xr:uid="{4DB0B0C4-3AF4-4795-8903-7DAC5CE82DD0}"/>
    <cellStyle name="_2008.évi második rendelet-módosítás_adósságszolgálatlegújabb 2013 01 09_TartalékKötvényLekötésekEgyebek2014 2" xfId="1483" xr:uid="{B9078BBB-3DDF-4B6D-B7BB-DC6D512AF3D6}"/>
    <cellStyle name="_2008.évi második rendelet-módosítás_futamidős törlesztés alakulása" xfId="193" xr:uid="{00000000-0005-0000-0000-0000C0000000}"/>
    <cellStyle name="_2008.évi második rendelet-módosítás_futamidős törlesztés alakulása 2" xfId="194" xr:uid="{00000000-0005-0000-0000-0000C1000000}"/>
    <cellStyle name="_2008.évi második rendelet-módosítás_futamidős törlesztés alakulása 2 2" xfId="887" xr:uid="{15DB1D97-BF2E-4968-BCB5-B48659556089}"/>
    <cellStyle name="_2008.évi második rendelet-módosítás_futamidős törlesztés alakulása 2 3" xfId="652" xr:uid="{0E173E62-F555-4C1C-B35F-4E7C01CD01A7}"/>
    <cellStyle name="_2008.évi második rendelet-módosítás_futamidős törlesztés alakulása 3" xfId="195" xr:uid="{00000000-0005-0000-0000-0000C2000000}"/>
    <cellStyle name="_2008.évi második rendelet-módosítás_futamidős törlesztés alakulása 3 2" xfId="888" xr:uid="{38260990-6230-4016-9BFD-3182E203AF3A}"/>
    <cellStyle name="_2008.évi második rendelet-módosítás_futamidős törlesztés alakulása 3 3" xfId="653" xr:uid="{CD1F923D-AC21-40A1-92EC-2869BC4AECFE}"/>
    <cellStyle name="_2008.évi második rendelet-módosítás_futamidős törlesztés alakulása 4" xfId="886" xr:uid="{1071C424-8213-4D09-BB44-E83F80DE4F7F}"/>
    <cellStyle name="_2008.évi második rendelet-módosítás_futamidős törlesztés alakulása 5" xfId="651" xr:uid="{503F663C-DA80-41A5-9261-F0D290F24262}"/>
    <cellStyle name="_2008.évi második rendelet-módosítás_futamidős törlesztés alakulása_TartalékKötvényLekötésekEgyebek2014" xfId="1213" xr:uid="{8013B85B-CA22-4E19-9381-4A6B6D51EF00}"/>
    <cellStyle name="_2008.évi második rendelet-módosítás_futamidős törlesztés alakulása_TartalékKötvényLekötésekEgyebek2014 2" xfId="1484" xr:uid="{5A8735F5-16D5-4634-BB12-3626A544CE34}"/>
    <cellStyle name="_2008.évi második rendelet-módosítás_kötvénylekötés és kamatbevétel" xfId="196" xr:uid="{00000000-0005-0000-0000-0000C3000000}"/>
    <cellStyle name="_2008.évi második rendelet-módosítás_kötvénylekötés és kamatbevétel 2" xfId="197" xr:uid="{00000000-0005-0000-0000-0000C4000000}"/>
    <cellStyle name="_2008.évi második rendelet-módosítás_kötvénylekötés és kamatbevétel 2 2" xfId="890" xr:uid="{5D96499E-3E00-4E8F-A6BD-C33F7E9036DC}"/>
    <cellStyle name="_2008.évi második rendelet-módosítás_kötvénylekötés és kamatbevétel 2 3" xfId="655" xr:uid="{4CE604AC-7790-4821-BEB1-0600A237517C}"/>
    <cellStyle name="_2008.évi második rendelet-módosítás_kötvénylekötés és kamatbevétel 3" xfId="198" xr:uid="{00000000-0005-0000-0000-0000C5000000}"/>
    <cellStyle name="_2008.évi második rendelet-módosítás_kötvénylekötés és kamatbevétel 3 2" xfId="891" xr:uid="{77C1C162-1FE7-4235-BDDC-F0D0E5B8DDE4}"/>
    <cellStyle name="_2008.évi második rendelet-módosítás_kötvénylekötés és kamatbevétel 3 3" xfId="656" xr:uid="{3ABF38B2-0538-4ECF-B9D0-41538BF45F0E}"/>
    <cellStyle name="_2008.évi második rendelet-módosítás_kötvénylekötés és kamatbevétel 4" xfId="889" xr:uid="{7FD02F4F-D9F0-42DA-A18C-713A1297AB81}"/>
    <cellStyle name="_2008.évi második rendelet-módosítás_kötvénylekötés és kamatbevétel 5" xfId="654" xr:uid="{52BBFC7B-D8BD-48C8-8B54-FF48EEC4FE04}"/>
    <cellStyle name="_2008.évi második rendelet-módosítás_kötvénylekötés és kamatbevétel_TartalékKötvényLekötésekEgyebek2014" xfId="1214" xr:uid="{5E9B93CA-4209-45B8-9EBA-51121D9A9F08}"/>
    <cellStyle name="_2008.évi második rendelet-módosítás_kötvénylekötés és kamatbevétel_TartalékKötvényLekötésekEgyebek2014 2" xfId="1485" xr:uid="{5BEC8090-BE26-4EDB-844A-9F303B8AD9BE}"/>
    <cellStyle name="_2008.évi második rendelet-módosítás_TaralékKötvényLekötésEgyebek2011" xfId="199" xr:uid="{00000000-0005-0000-0000-0000C6000000}"/>
    <cellStyle name="_2008.évi második rendelet-módosítás_TaralékKötvényLekötésEgyebek2011 2" xfId="200" xr:uid="{00000000-0005-0000-0000-0000C7000000}"/>
    <cellStyle name="_2008.évi második rendelet-módosítás_TaralékKötvényLekötésEgyebek2011 2 2" xfId="893" xr:uid="{6541D15C-4450-40C6-AE1D-1BAB23E9CB55}"/>
    <cellStyle name="_2008.évi második rendelet-módosítás_TaralékKötvényLekötésEgyebek2011 2 3" xfId="658" xr:uid="{8636908B-EBF0-47D8-9886-ABB7EE28F6B0}"/>
    <cellStyle name="_2008.évi második rendelet-módosítás_TaralékKötvényLekötésEgyebek2011 3" xfId="201" xr:uid="{00000000-0005-0000-0000-0000C8000000}"/>
    <cellStyle name="_2008.évi második rendelet-módosítás_TaralékKötvényLekötésEgyebek2011 3 2" xfId="894" xr:uid="{A8EF1D0C-7384-4452-8A98-C2786972C23E}"/>
    <cellStyle name="_2008.évi második rendelet-módosítás_TaralékKötvényLekötésEgyebek2011 3 3" xfId="659" xr:uid="{59E9E6EA-E48B-4B56-83C5-0E42270A0286}"/>
    <cellStyle name="_2008.évi második rendelet-módosítás_TaralékKötvényLekötésEgyebek2011 4" xfId="892" xr:uid="{4A7346C7-0B95-4255-BA88-69797A9B6B16}"/>
    <cellStyle name="_2008.évi második rendelet-módosítás_TaralékKötvényLekötésEgyebek2011 5" xfId="657" xr:uid="{2D60D765-500B-43FF-AF18-68A807654C9F}"/>
    <cellStyle name="_2008.évi második rendelet-módosítás_TaralékKötvényLekötésEgyebek2011_TartalékKötvényLekötésekEgyebek2014" xfId="1215" xr:uid="{9FE0D198-FA7D-4A95-84CD-D4506D4E0F2E}"/>
    <cellStyle name="_2008.évi második rendelet-módosítás_TaralékKötvényLekötésEgyebek2011_TartalékKötvényLekötésekEgyebek2014 2" xfId="1486" xr:uid="{7F91A268-D0C2-409E-98D1-8641BB801032}"/>
    <cellStyle name="_2008.évi második rendelet-módosítás_TartalékKötvényLekötésEgyebek2011" xfId="202" xr:uid="{00000000-0005-0000-0000-0000C9000000}"/>
    <cellStyle name="_2008.évi második rendelet-módosítás_TartalékKötvényLekötésEgyebek2011 2" xfId="203" xr:uid="{00000000-0005-0000-0000-0000CA000000}"/>
    <cellStyle name="_2008.évi második rendelet-módosítás_TartalékKötvényLekötésEgyebek2011 2 2" xfId="896" xr:uid="{5AD5CE9F-EFD8-4E5D-A536-4700F274A998}"/>
    <cellStyle name="_2008.évi második rendelet-módosítás_TartalékKötvényLekötésEgyebek2011 2 3" xfId="661" xr:uid="{F8B1F752-1FCF-4FDD-AD4C-E9892EFB50E1}"/>
    <cellStyle name="_2008.évi második rendelet-módosítás_TartalékKötvényLekötésEgyebek2011 3" xfId="204" xr:uid="{00000000-0005-0000-0000-0000CB000000}"/>
    <cellStyle name="_2008.évi második rendelet-módosítás_TartalékKötvényLekötésEgyebek2011 3 2" xfId="897" xr:uid="{1482D2DA-4BE3-41D4-A9B5-78A301BE8005}"/>
    <cellStyle name="_2008.évi második rendelet-módosítás_TartalékKötvényLekötésEgyebek2011 3 3" xfId="662" xr:uid="{207830D8-CCBF-45D4-9C61-A3BEBF377D2F}"/>
    <cellStyle name="_2008.évi második rendelet-módosítás_TartalékKötvényLekötésEgyebek2011 4" xfId="895" xr:uid="{6EB55FD3-32BE-41B8-A79D-1ADBCD471A10}"/>
    <cellStyle name="_2008.évi második rendelet-módosítás_TartalékKötvényLekötésEgyebek2011 5" xfId="660" xr:uid="{971524C8-F15D-4D2C-9DD8-A8AB20E24ED4}"/>
    <cellStyle name="_2008.évi második rendelet-módosítás_TartalékKötvényLekötésEgyebek2011_TartalékKötvényLekötésekEgyebek2014" xfId="1216" xr:uid="{1AD8C494-E96B-4142-9B75-377F6F38A227}"/>
    <cellStyle name="_2008.évi második rendelet-módosítás_TartalékKötvényLekötésEgyebek2011_TartalékKötvényLekötésekEgyebek2014 2" xfId="1487" xr:uid="{2E9C1D26-A049-4F1F-94B0-D0C4E886749A}"/>
    <cellStyle name="_2008.évi második rendelet-módosítás_TartalékKötvényLekötésekEgyebek2011" xfId="205" xr:uid="{00000000-0005-0000-0000-0000CC000000}"/>
    <cellStyle name="_2008.évi második rendelet-módosítás_TartalékKötvényLekötésekEgyebek2011 2" xfId="206" xr:uid="{00000000-0005-0000-0000-0000CD000000}"/>
    <cellStyle name="_2008.évi második rendelet-módosítás_TartalékKötvényLekötésekEgyebek2011 2 2" xfId="899" xr:uid="{560BE091-42F5-4858-8711-8916B10EA22E}"/>
    <cellStyle name="_2008.évi második rendelet-módosítás_TartalékKötvényLekötésekEgyebek2011 2 3" xfId="664" xr:uid="{5D796487-8A80-4CAE-BA0F-ABD97FCD9D94}"/>
    <cellStyle name="_2008.évi második rendelet-módosítás_TartalékKötvényLekötésekEgyebek2011 3" xfId="207" xr:uid="{00000000-0005-0000-0000-0000CE000000}"/>
    <cellStyle name="_2008.évi második rendelet-módosítás_TartalékKötvényLekötésekEgyebek2011 3 2" xfId="900" xr:uid="{31EB1584-D54F-4F43-9E87-69040BB009BE}"/>
    <cellStyle name="_2008.évi második rendelet-módosítás_TartalékKötvényLekötésekEgyebek2011 3 3" xfId="665" xr:uid="{6A6C2CD9-63DC-4FC0-9CE4-CA0A804CDC42}"/>
    <cellStyle name="_2008.évi második rendelet-módosítás_TartalékKötvényLekötésekEgyebek2011 4" xfId="898" xr:uid="{2094FF83-1472-412F-9003-C55E072FEAE3}"/>
    <cellStyle name="_2008.évi második rendelet-módosítás_TartalékKötvényLekötésekEgyebek2011 5" xfId="663" xr:uid="{EEF6EAFD-1BEA-45FB-8912-013AB8BAB575}"/>
    <cellStyle name="_2008.évi második rendelet-módosítás_TartalékKötvényLekötésekEgyebek2011_TartalékKötvényLekötésekEgyebek2014" xfId="1217" xr:uid="{39D15872-9791-4E5F-884F-BB8A2750F628}"/>
    <cellStyle name="_2008.évi második rendelet-módosítás_TartalékKötvényLekötésekEgyebek2011_TartalékKötvényLekötésekEgyebek2014 2" xfId="1488" xr:uid="{0C86864A-F681-44F9-9F2F-7552447327FC}"/>
    <cellStyle name="_2008.évi második rendelet-módosítás_TartalékKötvényLekötésekEgyebek2012" xfId="208" xr:uid="{00000000-0005-0000-0000-0000CF000000}"/>
    <cellStyle name="_2008.évi második rendelet-módosítás_TartalékKötvényLekötésekEgyebek2012 2" xfId="209" xr:uid="{00000000-0005-0000-0000-0000D0000000}"/>
    <cellStyle name="_2008.évi második rendelet-módosítás_TartalékKötvényLekötésekEgyebek2012 2 2" xfId="902" xr:uid="{17EB5437-E6EC-4F86-89D9-454E7BC79EAD}"/>
    <cellStyle name="_2008.évi második rendelet-módosítás_TartalékKötvényLekötésekEgyebek2012 2 3" xfId="667" xr:uid="{B895DC0A-7F26-4CA6-95AC-6ECB27ABA33A}"/>
    <cellStyle name="_2008.évi második rendelet-módosítás_TartalékKötvényLekötésekEgyebek2012 3" xfId="210" xr:uid="{00000000-0005-0000-0000-0000D1000000}"/>
    <cellStyle name="_2008.évi második rendelet-módosítás_TartalékKötvényLekötésekEgyebek2012 3 2" xfId="903" xr:uid="{B1C14EAE-5F6B-438D-9373-412990E3A90F}"/>
    <cellStyle name="_2008.évi második rendelet-módosítás_TartalékKötvényLekötésekEgyebek2012 3 3" xfId="668" xr:uid="{5BE348DA-01AA-4435-A97D-DB37FB34116F}"/>
    <cellStyle name="_2008.évi második rendelet-módosítás_TartalékKötvényLekötésekEgyebek2012 4" xfId="901" xr:uid="{D5BA1DDC-C39B-435D-A1D4-660EB9FC3BE1}"/>
    <cellStyle name="_2008.évi második rendelet-módosítás_TartalékKötvényLekötésekEgyebek2012 5" xfId="666" xr:uid="{A68F2A16-5729-4642-9E12-632C82A53319}"/>
    <cellStyle name="_2008.évi második rendelet-módosítás_TartalékKötvényLekötésekEgyebek2012_TartalékKötvényLekötésekEgyebek2014" xfId="1218" xr:uid="{5F54930C-CE88-441C-AFC6-B5BE05F9C91E}"/>
    <cellStyle name="_2008.évi második rendelet-módosítás_TartalékKötvényLekötésekEgyebek2012_TartalékKötvényLekötésekEgyebek2014 2" xfId="1489" xr:uid="{B6C1D84F-46BF-4148-A53B-EE67CE597C5E}"/>
    <cellStyle name="_2008.évi második rendelet-módosítás_TartalékKötvényLekötésekEgyebek2013 év végi rendezés" xfId="1219" xr:uid="{6BF1DADC-57F1-4DA9-BB6F-64AA94951B86}"/>
    <cellStyle name="_2008.évi második rendelet-módosítás_TartalékKötvényLekötésekEgyebek2013 év végi rendezés 2" xfId="1490" xr:uid="{4C1F2792-0DDB-45FD-BCD3-88BCCBE19859}"/>
    <cellStyle name="_2008.évi második rendelet-módosítás_TartalékKötvényLekötésekEgyebek2014" xfId="1220" xr:uid="{5ED4E49C-0AF9-4E78-A14D-0F93980D8177}"/>
    <cellStyle name="_2008.évi második rendelet-módosítás_TartalékKötvényLekötésekEgyebek2014 2" xfId="1491" xr:uid="{BDA8F18B-DF10-4715-BE85-F624DA012EFB}"/>
    <cellStyle name="_2008.évi negyedik rendelet-módosítás" xfId="211" xr:uid="{00000000-0005-0000-0000-0000D2000000}"/>
    <cellStyle name="_2008.évi negyedik rendelet-módosítás 2" xfId="212" xr:uid="{00000000-0005-0000-0000-0000D3000000}"/>
    <cellStyle name="_2008.évi negyedik rendelet-módosítás 2 2" xfId="905" xr:uid="{C297C6D1-4692-4FFC-B4B3-C4C29B0F2EC9}"/>
    <cellStyle name="_2008.évi negyedik rendelet-módosítás 2 3" xfId="670" xr:uid="{E0FB0C39-0BBD-4AC3-8298-21AF254E90F3}"/>
    <cellStyle name="_2008.évi negyedik rendelet-módosítás 3" xfId="213" xr:uid="{00000000-0005-0000-0000-0000D4000000}"/>
    <cellStyle name="_2008.évi negyedik rendelet-módosítás 3 2" xfId="906" xr:uid="{CE7443A1-4EA3-471C-A770-02F76BA5A9F3}"/>
    <cellStyle name="_2008.évi negyedik rendelet-módosítás 3 3" xfId="671" xr:uid="{68FE48BC-4CE7-472A-9A50-D815757A06AD}"/>
    <cellStyle name="_2008.évi negyedik rendelet-módosítás 4" xfId="904" xr:uid="{E6E7ECB1-6C12-4093-AD52-EA6C64AA7C1C}"/>
    <cellStyle name="_2008.évi negyedik rendelet-módosítás 5" xfId="669" xr:uid="{F754B500-6C7A-4BD3-8987-DABB91825DBB}"/>
    <cellStyle name="_2008.évi negyedik rendelet-módosítás intézményi" xfId="214" xr:uid="{00000000-0005-0000-0000-0000D5000000}"/>
    <cellStyle name="_2008.évi negyedik rendelet-módosítás intézményi_1" xfId="215" xr:uid="{00000000-0005-0000-0000-0000D6000000}"/>
    <cellStyle name="_2008.évi negyedik rendelet-módosítás intézményi_1 2" xfId="216" xr:uid="{00000000-0005-0000-0000-0000D7000000}"/>
    <cellStyle name="_2008.évi negyedik rendelet-módosítás intézményi_1 2 2" xfId="908" xr:uid="{75A48BF9-63E9-4B59-B3A4-7D76F9B8C952}"/>
    <cellStyle name="_2008.évi negyedik rendelet-módosítás intézményi_1 2 3" xfId="673" xr:uid="{081CA5F5-1F33-4925-A5FE-106A8DA5CC67}"/>
    <cellStyle name="_2008.évi negyedik rendelet-módosítás intézményi_1 3" xfId="217" xr:uid="{00000000-0005-0000-0000-0000D8000000}"/>
    <cellStyle name="_2008.évi negyedik rendelet-módosítás intézményi_1 3 2" xfId="909" xr:uid="{388009B5-30CA-42CA-8046-2ABF16B2AE6C}"/>
    <cellStyle name="_2008.évi negyedik rendelet-módosítás intézményi_1 3 3" xfId="674" xr:uid="{DD38F857-B6C7-4235-BBB0-95DCF6E231D6}"/>
    <cellStyle name="_2008.évi negyedik rendelet-módosítás intézményi_1 4" xfId="907" xr:uid="{7B315B97-2DEC-408C-B143-751B9CA330D1}"/>
    <cellStyle name="_2008.évi negyedik rendelet-módosítás intézményi_1 5" xfId="672" xr:uid="{AA5F0F27-29E9-4E84-BC60-47D557B4EF55}"/>
    <cellStyle name="_2008.évi negyedik rendelet-módosítás intézményi_1_TartalékKötvényLekötésekEgyebek2014" xfId="1221" xr:uid="{4FF7C4BE-9991-4C71-8F7E-23C2E48737C1}"/>
    <cellStyle name="_2008.évi negyedik rendelet-módosítás intézményi_1_TartalékKötvényLekötésekEgyebek2014 2" xfId="1492" xr:uid="{C43334C8-A5A7-49B4-8DC3-E53E53927101}"/>
    <cellStyle name="_2008.évi negyedik rendelet-módosítás intézményi_2" xfId="218" xr:uid="{00000000-0005-0000-0000-0000D9000000}"/>
    <cellStyle name="_2008.évi negyedik rendelet-módosítás intézményi_2_TartalékKötvényLekötésekEgyebek2014" xfId="1222" xr:uid="{5CF01771-3D2C-46DE-9537-F2AB7AC86FD0}"/>
    <cellStyle name="_2008.évi negyedik rendelet-módosítás intézményi_3" xfId="219" xr:uid="{00000000-0005-0000-0000-0000DA000000}"/>
    <cellStyle name="_2008.évi negyedik rendelet-módosítás intézményi_3_TartalékKötvényLekötésekEgyebek2014" xfId="1223" xr:uid="{28D803AB-1C5E-414C-8BCD-8BA79DCFD8B6}"/>
    <cellStyle name="_2008.évi negyedik rendelet-módosítás intézményi_TartalékKötvényLekötésekEgyebek2014" xfId="1224" xr:uid="{0CA691C8-48A2-4F2E-9627-0DC954FF8933}"/>
    <cellStyle name="_2008.évi negyedik rendelet-módosítás_1" xfId="220" xr:uid="{00000000-0005-0000-0000-0000DB000000}"/>
    <cellStyle name="_2008.évi negyedik rendelet-módosítás_1_TartalékKötvényLekötésekEgyebek2014" xfId="1225" xr:uid="{53C99923-E3DF-4F15-9500-28CCD854CE4F}"/>
    <cellStyle name="_2008.évi negyedik rendelet-módosítás_2" xfId="221" xr:uid="{00000000-0005-0000-0000-0000DC000000}"/>
    <cellStyle name="_2008.évi negyedik rendelet-módosítás_2_TartalékKötvényLekötésekEgyebek2014" xfId="1226" xr:uid="{9C65905F-4599-413F-9BCA-9403CB8BB93B}"/>
    <cellStyle name="_2008.évi negyedik rendelet-módosítás_3" xfId="222" xr:uid="{00000000-0005-0000-0000-0000DD000000}"/>
    <cellStyle name="_2008.évi negyedik rendelet-módosítás_3_TartalékKötvényLekötésekEgyebek2014" xfId="1227" xr:uid="{05D16D4F-1B9D-464E-9875-262F4093E65B}"/>
    <cellStyle name="_2008.évi negyedik rendelet-módosítás_4" xfId="223" xr:uid="{00000000-0005-0000-0000-0000DE000000}"/>
    <cellStyle name="_2008.évi negyedik rendelet-módosítás_4_PH KVI 2014 KV 2014 02 20 elfogadott TEST2" xfId="224" xr:uid="{00000000-0005-0000-0000-0000DF000000}"/>
    <cellStyle name="_2008.évi negyedik rendelet-módosítás_4_TartalékKötvényLekötésekEgyebek2014" xfId="1228" xr:uid="{14B121BF-7A5E-4687-88DC-E3DE826379B5}"/>
    <cellStyle name="_2008.évi negyedik rendelet-módosítás_TartalékKötvényLekötésekEgyebek2014" xfId="1229" xr:uid="{DF346A6E-578E-4F27-B085-21C2A33B98FA}"/>
    <cellStyle name="_2008.évi negyedik rendelet-módosítás_TartalékKötvényLekötésekEgyebek2014 2" xfId="1493" xr:uid="{4FF65A0C-D638-4DFF-9A6B-26501D00F662}"/>
    <cellStyle name="_2008KVIvégleges20080306alapok" xfId="225" xr:uid="{00000000-0005-0000-0000-0000E0000000}"/>
    <cellStyle name="_2008KVIvégleges20080306alapok_PH KVI 2014 KV 2014 02 20 elfogadott TEST2" xfId="226" xr:uid="{00000000-0005-0000-0000-0000E1000000}"/>
    <cellStyle name="_2008KVIvégleges20080306alapok_TartalékKötvényLekötésekEgyebek2014" xfId="1230" xr:uid="{65ADF654-4E87-4A3F-B990-9BD6B0376621}"/>
    <cellStyle name="_2009.évi első rendelet-módosítás" xfId="227" xr:uid="{00000000-0005-0000-0000-0000E2000000}"/>
    <cellStyle name="_2009.évi első rendelet-módosítás 2" xfId="228" xr:uid="{00000000-0005-0000-0000-0000E3000000}"/>
    <cellStyle name="_2009.évi első rendelet-módosítás 2 2" xfId="911" xr:uid="{E480580C-AFF9-4478-BF2D-2ADA69D3F8AA}"/>
    <cellStyle name="_2009.évi első rendelet-módosítás 2 3" xfId="676" xr:uid="{359C2AE6-B674-41BD-B3A3-1A7C948995C4}"/>
    <cellStyle name="_2009.évi első rendelet-módosítás 3" xfId="229" xr:uid="{00000000-0005-0000-0000-0000E4000000}"/>
    <cellStyle name="_2009.évi első rendelet-módosítás 3 2" xfId="912" xr:uid="{14D83822-B7E2-4CF2-94D2-5BDF48CFD4F7}"/>
    <cellStyle name="_2009.évi első rendelet-módosítás 3 3" xfId="677" xr:uid="{EDEF918D-4CA0-4C54-B5C1-CC5DD27BE7E9}"/>
    <cellStyle name="_2009.évi első rendelet-módosítás 4" xfId="910" xr:uid="{C465CB6A-29A8-43F3-92F0-5DC7E08BB47A}"/>
    <cellStyle name="_2009.évi első rendelet-módosítás 5" xfId="675" xr:uid="{058B57BE-3259-479B-BB3D-CDE2DA2EAE6A}"/>
    <cellStyle name="_2009.évi első rendelet-módosítás_1" xfId="230" xr:uid="{00000000-0005-0000-0000-0000E5000000}"/>
    <cellStyle name="_2009.évi első rendelet-módosítás_1_TartalékKötvényLekötésekEgyebek2014" xfId="1231" xr:uid="{C0CB75A6-0EA7-43E4-A327-3C36D2F34173}"/>
    <cellStyle name="_2009.évi első rendelet-módosítás_2" xfId="231" xr:uid="{00000000-0005-0000-0000-0000E6000000}"/>
    <cellStyle name="_2009.évi első rendelet-módosítás_2_TartalékKötvényLekötésekEgyebek2014" xfId="1232" xr:uid="{D8F639CD-7F55-4A33-9F7E-805643FA46B6}"/>
    <cellStyle name="_2009.évi első rendelet-módosítás_3" xfId="232" xr:uid="{00000000-0005-0000-0000-0000E7000000}"/>
    <cellStyle name="_2009.évi első rendelet-módosítás_3_TartalékKötvényLekötésekEgyebek2014" xfId="1233" xr:uid="{7B98C9A9-3310-40C0-9A61-B54D5A553D6B}"/>
    <cellStyle name="_2009.évi első rendelet-módosítás_4" xfId="233" xr:uid="{00000000-0005-0000-0000-0000E8000000}"/>
    <cellStyle name="_2009.évi első rendelet-módosítás_4_TartalékKötvényLekötésekEgyebek2014" xfId="1234" xr:uid="{C2609926-9BE1-4248-9C4E-E8504BBCC7DD}"/>
    <cellStyle name="_2009.évi első rendelet-módosítás_TartalékKötvényLekötésekEgyebek2014" xfId="1235" xr:uid="{9F6075FC-6209-488D-B527-F7107A3CA72C}"/>
    <cellStyle name="_2009.évi első rendelet-módosítás_TartalékKötvényLekötésekEgyebek2014 2" xfId="1494" xr:uid="{C7CABA88-DE1D-4910-B930-5CCF6B24CDF3}"/>
    <cellStyle name="_2009.évi harmadik rendelet-módosítás" xfId="234" xr:uid="{00000000-0005-0000-0000-0000E9000000}"/>
    <cellStyle name="_2009.évi harmadik rendelet-módosítás_1" xfId="235" xr:uid="{00000000-0005-0000-0000-0000EA000000}"/>
    <cellStyle name="_2009.évi harmadik rendelet-módosítás_1_TartalékKötvényLekötésekEgyebek2014" xfId="1236" xr:uid="{C1D50BB8-A8CD-4063-9EDA-3F9656E71DA5}"/>
    <cellStyle name="_2009.évi harmadik rendelet-módosítás_2" xfId="236" xr:uid="{00000000-0005-0000-0000-0000EB000000}"/>
    <cellStyle name="_2009.évi harmadik rendelet-módosítás_2_TartalékKötvényLekötésekEgyebek2014" xfId="1237" xr:uid="{98D65519-9EC8-4B0C-A411-D0D6DFD87316}"/>
    <cellStyle name="_2009.évi harmadik rendelet-módosítás_3" xfId="237" xr:uid="{00000000-0005-0000-0000-0000EC000000}"/>
    <cellStyle name="_2009.évi harmadik rendelet-módosítás_3_TartalékKötvényLekötésekEgyebek2014" xfId="1238" xr:uid="{C45B28E6-C338-46E2-B559-60D4F63B9756}"/>
    <cellStyle name="_2009.évi harmadik rendelet-módosítás_TartalékKötvényLekötésekEgyebek2014" xfId="1239" xr:uid="{35CA7570-D9D8-4902-97F6-1C145EEA0446}"/>
    <cellStyle name="_2009.évi második rendelet-módosítás" xfId="238" xr:uid="{00000000-0005-0000-0000-0000ED000000}"/>
    <cellStyle name="_2009.évi második rendelet-módosítás intézményi" xfId="239" xr:uid="{00000000-0005-0000-0000-0000EE000000}"/>
    <cellStyle name="_2009.évi második rendelet-módosítás intézményi 2" xfId="240" xr:uid="{00000000-0005-0000-0000-0000EF000000}"/>
    <cellStyle name="_2009.évi második rendelet-módosítás intézményi 2 2" xfId="914" xr:uid="{69781734-F5EB-43B1-850D-76823F7D58E2}"/>
    <cellStyle name="_2009.évi második rendelet-módosítás intézményi 2 3" xfId="679" xr:uid="{6EC510DD-EC64-4823-8A6E-114BA6B9D620}"/>
    <cellStyle name="_2009.évi második rendelet-módosítás intézményi 3" xfId="241" xr:uid="{00000000-0005-0000-0000-0000F0000000}"/>
    <cellStyle name="_2009.évi második rendelet-módosítás intézményi 3 2" xfId="915" xr:uid="{9E5DAEDD-D791-4978-B060-ED7C62147747}"/>
    <cellStyle name="_2009.évi második rendelet-módosítás intézményi 3 3" xfId="680" xr:uid="{8FC64C98-8C2D-43B6-BE60-E8B84A7ED7E9}"/>
    <cellStyle name="_2009.évi második rendelet-módosítás intézményi 4" xfId="913" xr:uid="{82DC0C59-A8B2-42DF-9D4D-01A36CBFF0BC}"/>
    <cellStyle name="_2009.évi második rendelet-módosítás intézményi 5" xfId="678" xr:uid="{E58AEAE9-4058-4288-B5C2-8C645070F900}"/>
    <cellStyle name="_2009.évi második rendelet-módosítás intézményi_1" xfId="242" xr:uid="{00000000-0005-0000-0000-0000F1000000}"/>
    <cellStyle name="_2009.évi második rendelet-módosítás intézményi_1_TartalékKötvényLekötésekEgyebek2014" xfId="1240" xr:uid="{44590A25-86B2-4CA2-82D0-A57767D00110}"/>
    <cellStyle name="_2009.évi második rendelet-módosítás intézményi_2" xfId="243" xr:uid="{00000000-0005-0000-0000-0000F2000000}"/>
    <cellStyle name="_2009.évi második rendelet-módosítás intézményi_2_TartalékKötvényLekötésekEgyebek2014" xfId="1241" xr:uid="{5498B5E1-3C2E-4C41-BD6C-9405A93B4B89}"/>
    <cellStyle name="_2009.évi második rendelet-módosítás intézményi_3" xfId="244" xr:uid="{00000000-0005-0000-0000-0000F3000000}"/>
    <cellStyle name="_2009.évi második rendelet-módosítás intézményi_3_TartalékKötvényLekötésekEgyebek2014" xfId="1242" xr:uid="{E80E1C1E-AB78-45B9-ADB5-92EFC89BED28}"/>
    <cellStyle name="_2009.évi második rendelet-módosítás intézményi_TartalékKötvényLekötésekEgyebek2014" xfId="1243" xr:uid="{6BF8BF2C-2C64-4FE2-82DC-644C736DE60D}"/>
    <cellStyle name="_2009.évi második rendelet-módosítás intézményi_TartalékKötvényLekötésekEgyebek2014 2" xfId="1495" xr:uid="{3B95C970-927F-4D02-BACD-79C93AC3B30F}"/>
    <cellStyle name="_2009.évi második rendelet-módosítás_1" xfId="245" xr:uid="{00000000-0005-0000-0000-0000F4000000}"/>
    <cellStyle name="_2009.évi második rendelet-módosítás_1_TartalékKötvényLekötésekEgyebek2014" xfId="1244" xr:uid="{B11F7576-E6C0-4C36-972E-268E1B93A55A}"/>
    <cellStyle name="_2009.évi második rendelet-módosítás_2" xfId="246" xr:uid="{00000000-0005-0000-0000-0000F5000000}"/>
    <cellStyle name="_2009.évi második rendelet-módosítás_2 2" xfId="247" xr:uid="{00000000-0005-0000-0000-0000F6000000}"/>
    <cellStyle name="_2009.évi második rendelet-módosítás_2 2 2" xfId="917" xr:uid="{D136F220-95F2-462D-A2AF-99A8D313AEE2}"/>
    <cellStyle name="_2009.évi második rendelet-módosítás_2 2 3" xfId="682" xr:uid="{12322FB0-302E-463F-9FA9-51DAD5C59063}"/>
    <cellStyle name="_2009.évi második rendelet-módosítás_2 3" xfId="248" xr:uid="{00000000-0005-0000-0000-0000F7000000}"/>
    <cellStyle name="_2009.évi második rendelet-módosítás_2 3 2" xfId="918" xr:uid="{4E42FEFE-B475-4463-A9B7-C6E118CD3008}"/>
    <cellStyle name="_2009.évi második rendelet-módosítás_2 3 3" xfId="683" xr:uid="{F438D252-1618-4941-A21B-3AA7323C829D}"/>
    <cellStyle name="_2009.évi második rendelet-módosítás_2 4" xfId="916" xr:uid="{2BAEA9FC-F2D1-4B38-BA77-B43E1A5C9F28}"/>
    <cellStyle name="_2009.évi második rendelet-módosítás_2 5" xfId="681" xr:uid="{6BC54CD1-DA81-43CE-81F8-DBDA6F38EF54}"/>
    <cellStyle name="_2009.évi második rendelet-módosítás_2_TartalékKötvényLekötésekEgyebek2014" xfId="1245" xr:uid="{7D9726E4-8E4F-433B-BF02-92E6963AFAA9}"/>
    <cellStyle name="_2009.évi második rendelet-módosítás_2_TartalékKötvényLekötésekEgyebek2014 2" xfId="1496" xr:uid="{2553B0D3-B299-48EE-AF99-B7EC60F07868}"/>
    <cellStyle name="_2009.évi második rendelet-módosítás_3" xfId="249" xr:uid="{00000000-0005-0000-0000-0000F8000000}"/>
    <cellStyle name="_2009.évi második rendelet-módosítás_3_TartalékKötvényLekötésekEgyebek2014" xfId="1246" xr:uid="{13A0C917-0DFE-420A-AC26-BFF63955F7C6}"/>
    <cellStyle name="_2009.évi második rendelet-módosítás_4" xfId="250" xr:uid="{00000000-0005-0000-0000-0000F9000000}"/>
    <cellStyle name="_2009.évi második rendelet-módosítás_4_TartalékKötvényLekötésekEgyebek2014" xfId="1247" xr:uid="{C43FE8F9-6B16-4A40-A3BA-3B42E9DC14EA}"/>
    <cellStyle name="_2009.évi második rendelet-módosítás_TartalékKötvényLekötésekEgyebek2014" xfId="1248" xr:uid="{00EABE05-09FB-4BDF-9EF7-E90C3192436B}"/>
    <cellStyle name="_2009KVIvéglegesküld" xfId="251" xr:uid="{00000000-0005-0000-0000-0000FA000000}"/>
    <cellStyle name="_2009KVIvéglegesküld_TartalékKötvényLekötésekEgyebek2014" xfId="1249" xr:uid="{DF7C3108-0568-47E5-B9AE-3645796C5C36}"/>
    <cellStyle name="_2010. évi ötödik rendelet-módosítás küld" xfId="252" xr:uid="{00000000-0005-0000-0000-0000FB000000}"/>
    <cellStyle name="_2010. évi ötödik rendelet-módosítás küld 2" xfId="253" xr:uid="{00000000-0005-0000-0000-0000FC000000}"/>
    <cellStyle name="_2010. évi ötödik rendelet-módosítás küld 2 2" xfId="920" xr:uid="{C582D3B8-5F31-4130-AFCC-FEE651930728}"/>
    <cellStyle name="_2010. évi ötödik rendelet-módosítás küld 2 3" xfId="685" xr:uid="{A3DE9276-5F85-4974-9373-4A1421D620CF}"/>
    <cellStyle name="_2010. évi ötödik rendelet-módosítás küld 3" xfId="254" xr:uid="{00000000-0005-0000-0000-0000FD000000}"/>
    <cellStyle name="_2010. évi ötödik rendelet-módosítás küld 3 2" xfId="921" xr:uid="{1B3AB9D4-D014-4AB6-AE93-69047F7063E8}"/>
    <cellStyle name="_2010. évi ötödik rendelet-módosítás küld 3 3" xfId="686" xr:uid="{CE4E33C3-2785-4FEB-9F31-CA9557BCE13B}"/>
    <cellStyle name="_2010. évi ötödik rendelet-módosítás küld 4" xfId="919" xr:uid="{C2C150F9-4496-45C3-9600-EE923B17BB36}"/>
    <cellStyle name="_2010. évi ötödik rendelet-módosítás küld 5" xfId="684" xr:uid="{35A60733-E1AA-4614-B3A6-347F517ADE96}"/>
    <cellStyle name="_2010. évi ötödik rendelet-módosítás küld_1" xfId="255" xr:uid="{00000000-0005-0000-0000-0000FE000000}"/>
    <cellStyle name="_2010. évi ötödik rendelet-módosítás küld_1_TartalékKötvényLekötésekEgyebek2014" xfId="1250" xr:uid="{1029F136-E437-4CCA-9E75-94C942E4DEEB}"/>
    <cellStyle name="_2010. évi ötödik rendelet-módosítás küld_2" xfId="256" xr:uid="{00000000-0005-0000-0000-0000FF000000}"/>
    <cellStyle name="_2010. évi ötödik rendelet-módosítás küld_2_TartalékKötvényLekötésekEgyebek2014" xfId="1251" xr:uid="{87621EFC-64E7-4240-940C-06E03EED6F1C}"/>
    <cellStyle name="_2010. évi ötödik rendelet-módosítás küld_3" xfId="257" xr:uid="{00000000-0005-0000-0000-000000010000}"/>
    <cellStyle name="_2010. évi ötödik rendelet-módosítás küld_3_TartalékKötvényLekötésekEgyebek2014" xfId="1252" xr:uid="{B106C259-4017-4DA7-A0A8-1DE2FD160EEF}"/>
    <cellStyle name="_2010. évi ötödik rendelet-módosítás küld_4" xfId="258" xr:uid="{00000000-0005-0000-0000-000001010000}"/>
    <cellStyle name="_2010. évi ötödik rendelet-módosítás küld_4_TartalékKötvényLekötésekEgyebek2014" xfId="1253" xr:uid="{99A175BB-8ACF-4EB3-B99E-BC4F3C05CEC8}"/>
    <cellStyle name="_2010. évi ötödik rendelet-módosítás küld_TartalékKötvényLekötésekEgyebek2014" xfId="1254" xr:uid="{339CB978-B24D-4B95-BE4D-7B359369C9CC}"/>
    <cellStyle name="_2010. évi ötödik rendelet-módosítás küld_TartalékKötvényLekötésekEgyebek2014 2" xfId="1497" xr:uid="{3DA511A6-51BA-4D5D-A5D8-AF36DEACFE5A}"/>
    <cellStyle name="_2010.évi első rendelet-módosítás" xfId="259" xr:uid="{00000000-0005-0000-0000-000002010000}"/>
    <cellStyle name="_2010.évi első rendelet-módosítás 2" xfId="260" xr:uid="{00000000-0005-0000-0000-000003010000}"/>
    <cellStyle name="_2010.évi első rendelet-módosítás 2 2" xfId="923" xr:uid="{7C4312E4-E0AC-41BD-AE8B-CA5539AFC028}"/>
    <cellStyle name="_2010.évi első rendelet-módosítás 2 3" xfId="688" xr:uid="{BBDBA5E7-E079-4502-A8B1-BCD05D77C7E0}"/>
    <cellStyle name="_2010.évi első rendelet-módosítás 3" xfId="261" xr:uid="{00000000-0005-0000-0000-000004010000}"/>
    <cellStyle name="_2010.évi első rendelet-módosítás 3 2" xfId="924" xr:uid="{E23182A1-E43A-42E2-BD05-29E156B23F4C}"/>
    <cellStyle name="_2010.évi első rendelet-módosítás 3 3" xfId="689" xr:uid="{DFE26173-B884-4785-9BC9-1E3451223F0B}"/>
    <cellStyle name="_2010.évi első rendelet-módosítás 4" xfId="922" xr:uid="{72ACA7E4-6606-433A-8D26-668787449D92}"/>
    <cellStyle name="_2010.évi első rendelet-módosítás 5" xfId="687" xr:uid="{F1AA8360-67AF-4370-ADDB-691F281A83C0}"/>
    <cellStyle name="_2010.évi első rendelet-módosítás_1" xfId="262" xr:uid="{00000000-0005-0000-0000-000005010000}"/>
    <cellStyle name="_2010.évi első rendelet-módosítás_1_TartalékKötvényLekötésekEgyebek2014" xfId="1255" xr:uid="{1432260A-85E9-4FFA-A72C-CBDB0843CA63}"/>
    <cellStyle name="_2010.évi első rendelet-módosítás_2" xfId="263" xr:uid="{00000000-0005-0000-0000-000006010000}"/>
    <cellStyle name="_2010.évi első rendelet-módosítás_2_TartalékKötvényLekötésekEgyebek2014" xfId="1256" xr:uid="{42A98993-346C-4CFB-8C4D-35A675CCAAFC}"/>
    <cellStyle name="_2010.évi első rendelet-módosítás_3" xfId="264" xr:uid="{00000000-0005-0000-0000-000007010000}"/>
    <cellStyle name="_2010.évi első rendelet-módosítás_3_TartalékKötvényLekötésekEgyebek2014" xfId="1257" xr:uid="{D9B093AF-92B3-4E38-9F25-CACA107C34A1}"/>
    <cellStyle name="_2010.évi első rendelet-módosítás_TartalékKötvényLekötésekEgyebek2014" xfId="1258" xr:uid="{4630D267-2059-4599-BF79-C860873CE489}"/>
    <cellStyle name="_2010.évi első rendelet-módosítás_TartalékKötvényLekötésekEgyebek2014 2" xfId="1498" xr:uid="{EB54C762-25E0-4BFD-A466-E7D283D3CC2E}"/>
    <cellStyle name="_2010.évi harmadik rendelet-módosítás" xfId="265" xr:uid="{00000000-0005-0000-0000-000008010000}"/>
    <cellStyle name="_2010.évi harmadik rendelet-módosítás_1" xfId="266" xr:uid="{00000000-0005-0000-0000-000009010000}"/>
    <cellStyle name="_2010.évi harmadik rendelet-módosítás_1 2" xfId="267" xr:uid="{00000000-0005-0000-0000-00000A010000}"/>
    <cellStyle name="_2010.évi harmadik rendelet-módosítás_1 2 2" xfId="926" xr:uid="{1814E6A4-0BD4-492D-B618-BF0B3C062C30}"/>
    <cellStyle name="_2010.évi harmadik rendelet-módosítás_1 2 3" xfId="691" xr:uid="{FC89ED0A-5D75-4F89-9073-7AF246F5EBE5}"/>
    <cellStyle name="_2010.évi harmadik rendelet-módosítás_1 3" xfId="268" xr:uid="{00000000-0005-0000-0000-00000B010000}"/>
    <cellStyle name="_2010.évi harmadik rendelet-módosítás_1 3 2" xfId="927" xr:uid="{DF0545F2-9108-4683-AB57-BA2294760AC1}"/>
    <cellStyle name="_2010.évi harmadik rendelet-módosítás_1 3 3" xfId="692" xr:uid="{5BC167E1-C965-4195-82D2-EE6B7C6E05DE}"/>
    <cellStyle name="_2010.évi harmadik rendelet-módosítás_1 4" xfId="925" xr:uid="{3F78B78E-045A-46D2-95BF-249DED5E75F4}"/>
    <cellStyle name="_2010.évi harmadik rendelet-módosítás_1 5" xfId="690" xr:uid="{7DD15AA3-0872-49BB-88EA-E1471E585C9E}"/>
    <cellStyle name="_2010.évi harmadik rendelet-módosítás_1_TartalékKötvényLekötésekEgyebek2014" xfId="1259" xr:uid="{7F4AC067-642B-4490-A84E-07CCB28B27C5}"/>
    <cellStyle name="_2010.évi harmadik rendelet-módosítás_1_TartalékKötvényLekötésekEgyebek2014 2" xfId="1499" xr:uid="{7D21F431-D410-49B6-BE60-33D1ACEDE496}"/>
    <cellStyle name="_2010.évi harmadik rendelet-módosítás_2" xfId="269" xr:uid="{00000000-0005-0000-0000-00000C010000}"/>
    <cellStyle name="_2010.évi harmadik rendelet-módosítás_2_TartalékKötvényLekötésekEgyebek2014" xfId="1260" xr:uid="{D7FB8B0A-DFE7-4FC4-A997-651AEC0C7B12}"/>
    <cellStyle name="_2010.évi harmadik rendelet-módosítás_3" xfId="270" xr:uid="{00000000-0005-0000-0000-00000D010000}"/>
    <cellStyle name="_2010.évi harmadik rendelet-módosítás_3_TartalékKötvényLekötésekEgyebek2014" xfId="1261" xr:uid="{DEF235E3-B7EE-4C5E-A665-F1CEC941C0E5}"/>
    <cellStyle name="_2010.évi harmadik rendelet-módosítás_TartalékKötvényLekötésekEgyebek2014" xfId="1262" xr:uid="{8987F9A2-7009-42FE-8368-542D65746CE9}"/>
    <cellStyle name="_2010.évi második rendelet-módosítás küld" xfId="271" xr:uid="{00000000-0005-0000-0000-00000E010000}"/>
    <cellStyle name="_2010.évi második rendelet-módosítás küld_1" xfId="272" xr:uid="{00000000-0005-0000-0000-00000F010000}"/>
    <cellStyle name="_2010.évi második rendelet-módosítás küld_1_TartalékKötvényLekötésekEgyebek2014" xfId="1263" xr:uid="{B501407A-167C-4DDB-BE8A-E5F84683E73B}"/>
    <cellStyle name="_2010.évi második rendelet-módosítás küld_2" xfId="273" xr:uid="{00000000-0005-0000-0000-000010010000}"/>
    <cellStyle name="_2010.évi második rendelet-módosítás küld_2_TartalékKötvényLekötésekEgyebek2014" xfId="1264" xr:uid="{3FFDC2F6-6786-41E9-B8F3-43186C3886C0}"/>
    <cellStyle name="_2010.évi második rendelet-módosítás küld_3" xfId="274" xr:uid="{00000000-0005-0000-0000-000011010000}"/>
    <cellStyle name="_2010.évi második rendelet-módosítás küld_3_TartalékKötvényLekötésekEgyebek2014" xfId="1265" xr:uid="{51357899-268D-4300-AA77-839D84797431}"/>
    <cellStyle name="_2010.évi második rendelet-módosítás küld_TartalékKötvényLekötésekEgyebek2014" xfId="1266" xr:uid="{99B4D2F7-FB76-4AEE-8786-E58262F97A2D}"/>
    <cellStyle name="_2010FELBE" xfId="275" xr:uid="{00000000-0005-0000-0000-000012010000}"/>
    <cellStyle name="_2010FELBE 2" xfId="276" xr:uid="{00000000-0005-0000-0000-000013010000}"/>
    <cellStyle name="_2010FELBE 2 2" xfId="929" xr:uid="{C8FF1F45-56EC-47D2-B163-7B10814DAEB8}"/>
    <cellStyle name="_2010FELBE 2 3" xfId="694" xr:uid="{89F3E807-BAE9-4EDA-8DAE-AC9855CBBF19}"/>
    <cellStyle name="_2010FELBE 3" xfId="277" xr:uid="{00000000-0005-0000-0000-000014010000}"/>
    <cellStyle name="_2010FELBE 3 2" xfId="930" xr:uid="{A0DBFD0D-353E-4FA5-BB0C-DBDBF262916B}"/>
    <cellStyle name="_2010FELBE 3 3" xfId="695" xr:uid="{93C9C4F2-633F-4A85-BC31-23DACB9276D6}"/>
    <cellStyle name="_2010FELBE 4" xfId="928" xr:uid="{47EC8EDE-8A1D-4206-9E4C-9D31CC2FFF5A}"/>
    <cellStyle name="_2010FELBE 5" xfId="693" xr:uid="{49C29D5C-EB02-4568-B85D-BF9F91AAB8F0}"/>
    <cellStyle name="_2010FELBE_1" xfId="278" xr:uid="{00000000-0005-0000-0000-000015010000}"/>
    <cellStyle name="_2010FELBE_1_TartalékKötvényLekötésekEgyebek2014" xfId="1267" xr:uid="{2078EF31-CDCA-4EB4-8A1E-1EFC7E326F2C}"/>
    <cellStyle name="_2010FELBE_TartalékKötvényLekötésekEgyebek2014" xfId="1268" xr:uid="{BECB6892-E471-4131-9B8E-001640A85CF1}"/>
    <cellStyle name="_2010FELBE_TartalékKötvényLekötésekEgyebek2014 2" xfId="1500" xr:uid="{7A0A31BC-85B2-45AA-B3F5-56479A2CFF49}"/>
    <cellStyle name="_2010FELBEküld" xfId="279" xr:uid="{00000000-0005-0000-0000-000016010000}"/>
    <cellStyle name="_2010FELBEküld 2" xfId="280" xr:uid="{00000000-0005-0000-0000-000017010000}"/>
    <cellStyle name="_2010FELBEküld 2 2" xfId="932" xr:uid="{2A9A1EEF-A6A6-4368-B1D2-37B1D42490A8}"/>
    <cellStyle name="_2010FELBEküld 2 3" xfId="697" xr:uid="{75459F58-F55C-4C09-A97A-94CFA40B5E78}"/>
    <cellStyle name="_2010FELBEküld 3" xfId="281" xr:uid="{00000000-0005-0000-0000-000018010000}"/>
    <cellStyle name="_2010FELBEküld 3 2" xfId="933" xr:uid="{8DB27E85-83C7-4231-A161-B92DCC37E53E}"/>
    <cellStyle name="_2010FELBEküld 3 3" xfId="698" xr:uid="{0D293AAD-0EA3-4A88-8363-9E3B954FDEFF}"/>
    <cellStyle name="_2010FELBEküld 4" xfId="931" xr:uid="{B8AE3689-872C-4B89-823E-EDD5E83B4B35}"/>
    <cellStyle name="_2010FELBEküld 5" xfId="696" xr:uid="{4E11E3D5-680B-4D4C-AA06-4B17FDC93997}"/>
    <cellStyle name="_2010FELBEküld_1" xfId="282" xr:uid="{00000000-0005-0000-0000-000019010000}"/>
    <cellStyle name="_2010FELBEküld_1_TartalékKötvényLekötésekEgyebek2014" xfId="1269" xr:uid="{908B5C88-26CD-4B3A-BC19-D8E0915A6106}"/>
    <cellStyle name="_2010FELBEküld_TartalékKötvényLekötésekEgyebek2014" xfId="1270" xr:uid="{F2195909-A7F5-45CA-8BA7-FB115D577FC4}"/>
    <cellStyle name="_2010FELBEküld_TartalékKötvényLekötésekEgyebek2014 2" xfId="1501" xr:uid="{067204F0-2BA3-414D-AB3F-16DD070B50BE}"/>
    <cellStyle name="_2010háromnegyedBesz küld" xfId="283" xr:uid="{00000000-0005-0000-0000-00001A010000}"/>
    <cellStyle name="_2010háromnegyedBesz küld 2" xfId="284" xr:uid="{00000000-0005-0000-0000-00001B010000}"/>
    <cellStyle name="_2010háromnegyedBesz küld 2 2" xfId="935" xr:uid="{CB582757-DC0D-48DF-8D14-6682BDB5BAE7}"/>
    <cellStyle name="_2010háromnegyedBesz küld 2 3" xfId="700" xr:uid="{6AAFB654-8986-4315-A6F8-E276EB8CB0DC}"/>
    <cellStyle name="_2010háromnegyedBesz küld 3" xfId="285" xr:uid="{00000000-0005-0000-0000-00001C010000}"/>
    <cellStyle name="_2010háromnegyedBesz küld 3 2" xfId="936" xr:uid="{616C2996-62D6-4892-8DE3-DC3D9E5C6205}"/>
    <cellStyle name="_2010háromnegyedBesz küld 3 3" xfId="701" xr:uid="{55D08251-2E15-4EE1-A769-B767B9D39CBE}"/>
    <cellStyle name="_2010háromnegyedBesz küld 4" xfId="934" xr:uid="{19C041A0-DF05-4192-AA54-9210B04F5F9E}"/>
    <cellStyle name="_2010háromnegyedBesz küld 5" xfId="699" xr:uid="{05CDA2CA-5806-405A-938A-1E75E6E3560A}"/>
    <cellStyle name="_2010háromnegyedBesz küld_1" xfId="286" xr:uid="{00000000-0005-0000-0000-00001D010000}"/>
    <cellStyle name="_2010háromnegyedBesz küld_1_TartalékKötvényLekötésekEgyebek2014" xfId="1271" xr:uid="{D9705EC8-F621-4852-9F6E-14F7070BFDA6}"/>
    <cellStyle name="_2010háromnegyedBesz küld_TartalékKötvényLekötésekEgyebek2014" xfId="1272" xr:uid="{B2449282-4100-4E5B-8394-66CEF9EFA2AB}"/>
    <cellStyle name="_2010háromnegyedBesz küld_TartalékKötvényLekötésekEgyebek2014 2" xfId="1502" xr:uid="{C5E11AEA-EC51-47B3-AE27-E058DD5671C6}"/>
    <cellStyle name="_2010KVI_végleges küld" xfId="287" xr:uid="{00000000-0005-0000-0000-00001E010000}"/>
    <cellStyle name="_2010KVI_végleges küld_TartalékKötvényLekötésekEgyebek2014" xfId="1273" xr:uid="{D84C1757-F7DD-403D-A1E2-BFD8816303BA}"/>
    <cellStyle name="_2011 háromnegyed besz küld" xfId="1274" xr:uid="{5D984C80-FB1E-4D34-9083-43CE504E35F7}"/>
    <cellStyle name="_2011 háromnegyed besz küld 2" xfId="1503" xr:uid="{903F64E4-B63D-4E67-8832-7CFAD154EE02}"/>
    <cellStyle name="_2011 háromnegyed besz küld_1" xfId="1275" xr:uid="{D9419B8F-DC4A-4D79-B653-9A57598651C1}"/>
    <cellStyle name="_2011 háromnegyed besz küld_1_TartalékKötvényLekötésekEgyebek2014" xfId="1276" xr:uid="{EEB56BC2-0EA1-4E76-BB74-3D2BC9794123}"/>
    <cellStyle name="_2011 háromnegyed besz küld_TartalékKötvényLekötésekEgyebek2014" xfId="1277" xr:uid="{2FE287F3-3A73-4915-9FA1-C7EBA4EB737D}"/>
    <cellStyle name="_2011 háromnegyed besz küld_TartalékKötvényLekötésekEgyebek2014 2" xfId="1504" xr:uid="{1C0A5D9C-F87C-4379-9C9D-44EE5AFE3C7F}"/>
    <cellStyle name="_2011. évi harmadik rendelet-módosítás" xfId="288" xr:uid="{00000000-0005-0000-0000-00001F010000}"/>
    <cellStyle name="_2011. évi harmadik rendelet-módosítás_1" xfId="289" xr:uid="{00000000-0005-0000-0000-000020010000}"/>
    <cellStyle name="_2011. évi harmadik rendelet-módosítás_2" xfId="290" xr:uid="{00000000-0005-0000-0000-000021010000}"/>
    <cellStyle name="_2011. évi harmadik rendelet-módosítás_3" xfId="291" xr:uid="{00000000-0005-0000-0000-000022010000}"/>
    <cellStyle name="_2011. évi második rendelet-módosítás" xfId="292" xr:uid="{00000000-0005-0000-0000-000023010000}"/>
    <cellStyle name="_2011. évi második rendelet-módosítás_1" xfId="293" xr:uid="{00000000-0005-0000-0000-000024010000}"/>
    <cellStyle name="_2011. évi második rendelet-módosítás_1 2" xfId="294" xr:uid="{00000000-0005-0000-0000-000025010000}"/>
    <cellStyle name="_2011. évi második rendelet-módosítás_1 2 2" xfId="938" xr:uid="{B920894B-22F6-430C-816D-0D082890D381}"/>
    <cellStyle name="_2011. évi második rendelet-módosítás_1 2 3" xfId="703" xr:uid="{B2743AF7-2F37-4104-8197-A934552A0C99}"/>
    <cellStyle name="_2011. évi második rendelet-módosítás_1 3" xfId="295" xr:uid="{00000000-0005-0000-0000-000026010000}"/>
    <cellStyle name="_2011. évi második rendelet-módosítás_1 4" xfId="296" xr:uid="{00000000-0005-0000-0000-000027010000}"/>
    <cellStyle name="_2011. évi második rendelet-módosítás_1 4 2" xfId="939" xr:uid="{27426381-8E60-4D27-AC7B-3FE612E21E99}"/>
    <cellStyle name="_2011. évi második rendelet-módosítás_1 4 3" xfId="704" xr:uid="{DD56E380-06DB-4167-8CCD-3705B056CF34}"/>
    <cellStyle name="_2011. évi második rendelet-módosítás_1 5" xfId="937" xr:uid="{63802039-FB67-4C88-8051-D234038654DD}"/>
    <cellStyle name="_2011. évi második rendelet-módosítás_1 6" xfId="702" xr:uid="{19D08176-16B9-4548-AFCE-85AF8CFD1857}"/>
    <cellStyle name="_2011. évi második rendelet-módosítás_1_TartalékKötvényLekötésekEgyebek2014" xfId="1278" xr:uid="{CDB7D91D-66EC-4466-9DC7-9FE23EE1C21E}"/>
    <cellStyle name="_2011. évi második rendelet-módosítás_1_TartalékKötvényLekötésekEgyebek2014 2" xfId="1505" xr:uid="{518E4A35-70A9-46B0-BC5E-61328C230C40}"/>
    <cellStyle name="_2011. évi második rendelet-módosítás_2" xfId="297" xr:uid="{00000000-0005-0000-0000-000028010000}"/>
    <cellStyle name="_2011. évi második rendelet-módosítás_2_TartalékKötvényLekötésekEgyebek2014" xfId="1279" xr:uid="{22A41C51-EB44-4162-9E96-5EB4CA4E36F0}"/>
    <cellStyle name="_2011. évi második rendelet-módosítás_3" xfId="298" xr:uid="{00000000-0005-0000-0000-000029010000}"/>
    <cellStyle name="_2011. évi második rendelet-módosítás_3_TartalékKötvényLekötésekEgyebek2014" xfId="1280" xr:uid="{9AB1B611-ED49-45E7-AD9C-BE0F1C8D8C54}"/>
    <cellStyle name="_2011. évi második rendelet-módosítás_TartalékKötvényLekötésekEgyebek2014" xfId="1281" xr:uid="{786F89B4-106A-489A-8245-B1327C98133D}"/>
    <cellStyle name="_2011. évi ötödik rendelet-módosítás" xfId="299" xr:uid="{00000000-0005-0000-0000-00002A010000}"/>
    <cellStyle name="_2011. évi ötödik rendelet-módosítás 2" xfId="940" xr:uid="{1628D015-5BC4-44D0-81BC-D8CFCD532646}"/>
    <cellStyle name="_2011. évi ötödik rendelet-módosítás 3" xfId="705" xr:uid="{5204B159-B8C4-4A27-B761-4755A112477F}"/>
    <cellStyle name="_2011. évi ötödik rendelet-módosítás_1" xfId="300" xr:uid="{00000000-0005-0000-0000-00002B010000}"/>
    <cellStyle name="_2011. évi ötödik rendelet-módosítás_2" xfId="301" xr:uid="{00000000-0005-0000-0000-00002C010000}"/>
    <cellStyle name="_2011. évi ötödik rendelet-módosítás_3" xfId="302" xr:uid="{00000000-0005-0000-0000-00002D010000}"/>
    <cellStyle name="_2011. évi ötödik rendelet-módosítás_4" xfId="303" xr:uid="{00000000-0005-0000-0000-00002E010000}"/>
    <cellStyle name="_2011. évi Saját Hatáskör November EÜ " xfId="304" xr:uid="{00000000-0005-0000-0000-00002F010000}"/>
    <cellStyle name="_2011. évi Saját Hatáskör November EÜ _1" xfId="305" xr:uid="{00000000-0005-0000-0000-000030010000}"/>
    <cellStyle name="_2011. évi Saját Hatáskör November EÜ _2" xfId="306" xr:uid="{00000000-0005-0000-0000-000031010000}"/>
    <cellStyle name="_2011. évi Saját Hatáskör November EÜ _2 2" xfId="941" xr:uid="{8BC2E00F-4620-4253-BF26-D861B5296A3F}"/>
    <cellStyle name="_2011. évi Saját Hatáskör November EÜ _2 3" xfId="706" xr:uid="{0E26E22A-8AA2-4BED-82F5-F72D32E1DCE2}"/>
    <cellStyle name="_2011. évi Saját Hatáskör November EÜ _3" xfId="307" xr:uid="{00000000-0005-0000-0000-000032010000}"/>
    <cellStyle name="_2011. évi Saját Hatáskör November EÜ _4" xfId="308" xr:uid="{00000000-0005-0000-0000-000033010000}"/>
    <cellStyle name="_2011FELBEküld" xfId="309" xr:uid="{00000000-0005-0000-0000-000034010000}"/>
    <cellStyle name="_2011FELBEküld 2" xfId="310" xr:uid="{00000000-0005-0000-0000-000035010000}"/>
    <cellStyle name="_2011FELBEküld 2 2" xfId="943" xr:uid="{DFA30902-73C9-406A-8EBA-416D26DC6698}"/>
    <cellStyle name="_2011FELBEküld 2 3" xfId="708" xr:uid="{51F092AA-8FE1-4CB1-B44B-5559A386C3BF}"/>
    <cellStyle name="_2011FELBEküld 3" xfId="311" xr:uid="{00000000-0005-0000-0000-000036010000}"/>
    <cellStyle name="_2011FELBEküld 3 2" xfId="944" xr:uid="{1DE235C4-CC53-4893-98F4-7D615622F17F}"/>
    <cellStyle name="_2011FELBEküld 3 3" xfId="709" xr:uid="{82B1FA7F-33DB-4A8B-9354-DFB2EA970A6E}"/>
    <cellStyle name="_2011FELBEküld 4" xfId="942" xr:uid="{1BB4DF6C-914B-4E5F-BB0B-204228647C08}"/>
    <cellStyle name="_2011FELBEküld 5" xfId="707" xr:uid="{C6A2C770-AA30-4D21-BB7C-F41F99575676}"/>
    <cellStyle name="_2011FELBEküld_1" xfId="312" xr:uid="{00000000-0005-0000-0000-000037010000}"/>
    <cellStyle name="_2011FELBEküld_1_2011besz" xfId="1282" xr:uid="{2F41D31B-8CDF-4B17-8113-79C28627173A}"/>
    <cellStyle name="_2011FELBEküld_1_2011besz_TartalékKötvényLekötésekEgyebek2014" xfId="1283" xr:uid="{329C4ACA-37B0-4067-9841-AE8985AD66D3}"/>
    <cellStyle name="_2011FELBEküld_1_Kötvényből megvalósúló feladatok 2008-tól Ágika 2012 04 11" xfId="1284" xr:uid="{83D1E65E-AC97-4FB7-985C-4B9DD6176549}"/>
    <cellStyle name="_2011FELBEküld_1_Kötvényből megvalósúló feladatok 2008-tól Ágika 2012 04 11_TartalékKötvényLekötésekEgyebek2014" xfId="1285" xr:uid="{3B9A2514-DF0F-4666-83EB-8D6BA0A1C83F}"/>
    <cellStyle name="_2011FELBEküld_1_Kötvényből megvalósúló feladatok 2008-tól Ágika 2013 03 20" xfId="1286" xr:uid="{857A8885-1D23-4204-A2D3-40B095227088}"/>
    <cellStyle name="_2011FELBEküld_1_Kötvényből megvalósúló feladatok 2008-tól Ágika 2013 03 20_TartalékKötvényLekötésekEgyebek2014" xfId="1287" xr:uid="{791578F1-9078-4DE0-965F-66272C49A433}"/>
    <cellStyle name="_2011FELBEküld_1_Kötvényből megvalósúló feladatok 2008-tól Ágika 2014 01 15" xfId="1288" xr:uid="{A490B029-1421-427D-BA1F-9FA54A771653}"/>
    <cellStyle name="_2011FELBEküld_1_TartalékKötvényLekötésekEgyebek2014" xfId="1289" xr:uid="{43FB5F08-C390-4F95-9FD0-C53BFE512598}"/>
    <cellStyle name="_2011FELBEküld_TartalékKötvényLekötésekEgyebek2014" xfId="1290" xr:uid="{2B68438F-86A9-4436-9F4F-73DBA0495CD9}"/>
    <cellStyle name="_2011FELBEküld_TartalékKötvényLekötésekEgyebek2014 2" xfId="1506" xr:uid="{67607E3E-9AD8-455F-B8FB-190533DBA096}"/>
    <cellStyle name="_2011KVI     2011 03 10" xfId="313" xr:uid="{00000000-0005-0000-0000-000038010000}"/>
    <cellStyle name="_2011KVI     2011 03 10_TartalékKötvényLekötésekEgyebek2014" xfId="1291" xr:uid="{171871D8-AFE4-45A6-A466-B7FEBE2B4389}"/>
    <cellStyle name="_2012. évi NEGYEDIK rendelet-módosítás ÖNK testületi része" xfId="314" xr:uid="{00000000-0005-0000-0000-000039010000}"/>
    <cellStyle name="_2012. évi NEGYEDIK rendelet-módosítás ÖNK testületi része_1" xfId="315" xr:uid="{00000000-0005-0000-0000-00003A010000}"/>
    <cellStyle name="_2012. évi NEGYEDIK rendelet-módosítás ÖNK testületi része_2" xfId="316" xr:uid="{00000000-0005-0000-0000-00003B010000}"/>
    <cellStyle name="_2012. évi NEGYEDIK rendelet-módosítás ÖNK testületi része_2 2" xfId="945" xr:uid="{EB41726A-32EF-48A8-8A64-460E17FBE3E4}"/>
    <cellStyle name="_2012. évi NEGYEDIK rendelet-módosítás ÖNK testületi része_2 3" xfId="710" xr:uid="{39E673C7-F411-4B12-9AC2-421742AAA121}"/>
    <cellStyle name="_2012. évi NEGYEDIK rendelet-módosítás ÖNK testületi része_3" xfId="317" xr:uid="{00000000-0005-0000-0000-00003C010000}"/>
    <cellStyle name="_2012.évi első rendelet-módosítás fkvi felosztás ÖNK" xfId="318" xr:uid="{00000000-0005-0000-0000-00003D010000}"/>
    <cellStyle name="_2012.évi első rendelet-módosítás fkvi felosztás ÖNK 2" xfId="946" xr:uid="{B5AE4B2D-DD8E-4C8E-BB36-1E7A3C1F7CF3}"/>
    <cellStyle name="_2012.évi első rendelet-módosítás fkvi felosztás ÖNK 3" xfId="711" xr:uid="{96CF214F-A1DB-488C-AD42-25BB234689BC}"/>
    <cellStyle name="_2012.évi első rendelet-módosítás fkvi felosztás ÖNK_1" xfId="319" xr:uid="{00000000-0005-0000-0000-00003E010000}"/>
    <cellStyle name="_2012.évi első rendelet-módosítás fkvi felosztás ÖNK_2" xfId="320" xr:uid="{00000000-0005-0000-0000-00003F010000}"/>
    <cellStyle name="_2012.évi első rendelet-módosítás fkvi felosztás ÖNK_3" xfId="321" xr:uid="{00000000-0005-0000-0000-000040010000}"/>
    <cellStyle name="_2012.évi első rendelet-módosítás fkvi felosztás PH" xfId="322" xr:uid="{00000000-0005-0000-0000-000041010000}"/>
    <cellStyle name="_2012.évi első rendelet-módosítás fkvi felosztás PH_1" xfId="323" xr:uid="{00000000-0005-0000-0000-000042010000}"/>
    <cellStyle name="_2012.évi első rendelet-módosítás fkvi felosztás PH_1 2" xfId="947" xr:uid="{E1F052AE-0B59-47D4-B234-6DCB1D2AF3EC}"/>
    <cellStyle name="_2012.évi első rendelet-módosítás fkvi felosztás PH_1 3" xfId="712" xr:uid="{3EEFCD29-C0B8-488D-9DD4-8D03D345D60D}"/>
    <cellStyle name="_2012.évi első rendelet-módosítás fkvi felosztás PH_2" xfId="324" xr:uid="{00000000-0005-0000-0000-000043010000}"/>
    <cellStyle name="_2012.évi első rendelet-módosítás fkvi felosztás PH_3" xfId="325" xr:uid="{00000000-0005-0000-0000-000044010000}"/>
    <cellStyle name="_2013. évi MÁSODIK rendelet-módosítás ÖNK testületi része" xfId="326" xr:uid="{00000000-0005-0000-0000-000045010000}"/>
    <cellStyle name="_2013. évi MÁSODIK rendelet-módosítás ÖNK testületi része_1" xfId="327" xr:uid="{00000000-0005-0000-0000-000046010000}"/>
    <cellStyle name="_2013. évi MÁSODIK rendelet-módosítás ÖNK testületi része_2" xfId="328" xr:uid="{00000000-0005-0000-0000-000047010000}"/>
    <cellStyle name="_2013. évi MÁSODIK rendelet-módosítás ÖNK testületi része_2 2" xfId="948" xr:uid="{A22465BD-909C-4395-82E1-4608E224BE13}"/>
    <cellStyle name="_2013. évi MÁSODIK rendelet-módosítás ÖNK testületi része_2 3" xfId="713" xr:uid="{5B871E37-BEA8-4EB3-B273-0C69AC057136}"/>
    <cellStyle name="_2013. évi MÁSODIK rendelet-módosítás ÖNK testületi része_3" xfId="329" xr:uid="{00000000-0005-0000-0000-000048010000}"/>
    <cellStyle name="_2013. évi MÁSODIK rendelet-módosítás PH testületi része" xfId="330" xr:uid="{00000000-0005-0000-0000-000049010000}"/>
    <cellStyle name="_2013. évi MÁSODIK rendelet-módosítás PH testületi része 2" xfId="949" xr:uid="{DB48F1A7-B48B-469B-A411-A34D9C713C9F}"/>
    <cellStyle name="_2013. évi MÁSODIK rendelet-módosítás PH testületi része 3" xfId="714" xr:uid="{7392A35D-D333-45CC-A25C-6BD58DD0E5DA}"/>
    <cellStyle name="_2013. évi MÁSODIK rendelet-módosítás PH testületi része_1" xfId="331" xr:uid="{00000000-0005-0000-0000-00004A010000}"/>
    <cellStyle name="_2013. évi MÁSODIK rendelet-módosítás PH testületi része_2" xfId="332" xr:uid="{00000000-0005-0000-0000-00004B010000}"/>
    <cellStyle name="_2013. évi MÁSODIK rendelet-módosítás PH testületi része_3" xfId="333" xr:uid="{00000000-0005-0000-0000-00004C010000}"/>
    <cellStyle name="_2013. évi MÁSODIK rendelet-módosítás ZESZ testületi része" xfId="334" xr:uid="{00000000-0005-0000-0000-00004D010000}"/>
    <cellStyle name="_2013. évi MÁSODIK rendelet-módosítás ZESZ testületi része_1" xfId="335" xr:uid="{00000000-0005-0000-0000-00004E010000}"/>
    <cellStyle name="_2013. évi MÁSODIK rendelet-módosítás ZESZ testületi része_2" xfId="336" xr:uid="{00000000-0005-0000-0000-00004F010000}"/>
    <cellStyle name="_2013. évi MÁSODIK rendelet-módosítás ZESZ testületi része_2 2" xfId="950" xr:uid="{96C71CA9-ACE1-4DE9-887E-75D21F896503}"/>
    <cellStyle name="_2013. évi MÁSODIK rendelet-módosítás ZESZ testületi része_2 3" xfId="715" xr:uid="{5EBE6416-266A-43D2-8E40-3980637794C7}"/>
    <cellStyle name="_2013. évi MÁSODIK rendelet-módosítás ZESZ testületi része_3" xfId="337" xr:uid="{00000000-0005-0000-0000-000050010000}"/>
    <cellStyle name="_34BESZ2005" xfId="338" xr:uid="{00000000-0005-0000-0000-000051010000}"/>
    <cellStyle name="_34BESZ2005_1" xfId="339" xr:uid="{00000000-0005-0000-0000-000052010000}"/>
    <cellStyle name="_34BESZ2005_1 2" xfId="340" xr:uid="{00000000-0005-0000-0000-000053010000}"/>
    <cellStyle name="_34BESZ2005_1 2 2" xfId="952" xr:uid="{3F86F7CD-0007-4CD7-B8BF-70C5384D7FC3}"/>
    <cellStyle name="_34BESZ2005_1 2 3" xfId="717" xr:uid="{6974143F-A167-49B8-ABE4-F1EF19BFB527}"/>
    <cellStyle name="_34BESZ2005_1 3" xfId="341" xr:uid="{00000000-0005-0000-0000-000054010000}"/>
    <cellStyle name="_34BESZ2005_1 3 2" xfId="953" xr:uid="{6D01B69E-5BE2-4EF4-A940-007B5A766AD9}"/>
    <cellStyle name="_34BESZ2005_1 3 2 2" xfId="1508" xr:uid="{DCED4C00-5445-4C4A-96A2-6AC4210EF1EF}"/>
    <cellStyle name="_34BESZ2005_1 3 3" xfId="1507" xr:uid="{619449C1-56F0-4FDB-A04F-202803011389}"/>
    <cellStyle name="_34BESZ2005_1 3 4" xfId="718" xr:uid="{DAC1B1BC-2A02-4B8C-B980-13DBAC459BEA}"/>
    <cellStyle name="_34BESZ2005_1 4" xfId="342" xr:uid="{00000000-0005-0000-0000-000055010000}"/>
    <cellStyle name="_34BESZ2005_1 4 2" xfId="954" xr:uid="{3F9A8F04-5A3B-4C62-82AB-439CD1CB6CA0}"/>
    <cellStyle name="_34BESZ2005_1 4 3" xfId="719" xr:uid="{35F338C8-63D6-4CD1-AA47-4458A41B134E}"/>
    <cellStyle name="_34BESZ2005_1 5" xfId="343" xr:uid="{00000000-0005-0000-0000-000056010000}"/>
    <cellStyle name="_34BESZ2005_1 5 2" xfId="955" xr:uid="{312E1216-7856-40AE-AC5E-8722E76DB7DA}"/>
    <cellStyle name="_34BESZ2005_1 5 2 2" xfId="1510" xr:uid="{CA0CCBF9-92D5-4605-A765-5C06324EAE67}"/>
    <cellStyle name="_34BESZ2005_1 5 3" xfId="1509" xr:uid="{03BAC0EE-C9D9-4580-B4D4-B1000D239B19}"/>
    <cellStyle name="_34BESZ2005_1 5 4" xfId="720" xr:uid="{0C4468BC-99C8-4F4E-BE07-1DAE66A0AEB5}"/>
    <cellStyle name="_34BESZ2005_1 6" xfId="951" xr:uid="{BA489C6D-5F75-4D9A-9D57-E82072D735DE}"/>
    <cellStyle name="_34BESZ2005_1 6 2" xfId="1511" xr:uid="{00EA3770-979F-4360-9A3A-32D1DDADDCC1}"/>
    <cellStyle name="_34BESZ2005_1 7" xfId="716" xr:uid="{F3FAEB9A-248E-4330-AD4C-8C3495A279BA}"/>
    <cellStyle name="_34BESZ2005_1_TartalékKötvényLekötésekEgyebek2014" xfId="1292" xr:uid="{7B214B5E-9C2A-4CD5-94A0-1554EBAA279F}"/>
    <cellStyle name="_34BESZ2005_1_TartalékKötvényLekötésekEgyebek2014 2" xfId="1512" xr:uid="{436603B1-D3E9-43D3-AF8F-8B73BD1FAA50}"/>
    <cellStyle name="_34BESZ2005_TartalékKötvényLekötésekEgyebek2014" xfId="1293" xr:uid="{0FC0CA5D-8FBE-441C-9F8C-C7C7B6BF103A}"/>
    <cellStyle name="_34BESZ2006" xfId="344" xr:uid="{00000000-0005-0000-0000-000057010000}"/>
    <cellStyle name="_34BESZ2006 2" xfId="345" xr:uid="{00000000-0005-0000-0000-000058010000}"/>
    <cellStyle name="_34BESZ2006 2 2" xfId="957" xr:uid="{B60F25EF-53B0-43AF-BA2F-36151FBA59B7}"/>
    <cellStyle name="_34BESZ2006 2 3" xfId="722" xr:uid="{0575AC9D-4CB2-4A17-8FED-9BC38189ED02}"/>
    <cellStyle name="_34BESZ2006 3" xfId="346" xr:uid="{00000000-0005-0000-0000-000059010000}"/>
    <cellStyle name="_34BESZ2006 3 2" xfId="958" xr:uid="{8EA5F6C8-E739-4CA7-8884-F4565C45A7E8}"/>
    <cellStyle name="_34BESZ2006 3 2 2" xfId="1514" xr:uid="{CF80F18D-3FC8-412D-AC2C-E1DFA27534FF}"/>
    <cellStyle name="_34BESZ2006 3 3" xfId="1513" xr:uid="{17B912F5-CA06-4D73-BFC0-9AC76B41D9BC}"/>
    <cellStyle name="_34BESZ2006 3 4" xfId="723" xr:uid="{DB58A31E-165F-415D-9CF3-5241BB10C549}"/>
    <cellStyle name="_34BESZ2006 4" xfId="347" xr:uid="{00000000-0005-0000-0000-00005A010000}"/>
    <cellStyle name="_34BESZ2006 4 2" xfId="959" xr:uid="{C3883EBD-8BEA-4A8B-8856-864F49178481}"/>
    <cellStyle name="_34BESZ2006 4 3" xfId="724" xr:uid="{096327D5-E5C4-4298-A77C-D030281DD787}"/>
    <cellStyle name="_34BESZ2006 5" xfId="348" xr:uid="{00000000-0005-0000-0000-00005B010000}"/>
    <cellStyle name="_34BESZ2006 5 2" xfId="960" xr:uid="{F49BA7C3-EB3B-4D3B-9AFF-ACD5B35B41E0}"/>
    <cellStyle name="_34BESZ2006 5 2 2" xfId="1516" xr:uid="{0BEC2BD4-E136-441C-9404-C53EF0B93230}"/>
    <cellStyle name="_34BESZ2006 5 3" xfId="1515" xr:uid="{17A55725-32D4-47B4-9761-1FB9285DA12F}"/>
    <cellStyle name="_34BESZ2006 5 4" xfId="725" xr:uid="{8E5AA868-8464-4D0B-8743-C7F21F5A654F}"/>
    <cellStyle name="_34BESZ2006 6" xfId="956" xr:uid="{484F550B-7876-413D-99ED-9692B88A29EA}"/>
    <cellStyle name="_34BESZ2006 6 2" xfId="1517" xr:uid="{C0D173D9-5D42-426E-8557-F1C9A514A1AC}"/>
    <cellStyle name="_34BESZ2006 7" xfId="721" xr:uid="{665E9BFE-A2F1-4BD3-BB96-C2AF83BEE429}"/>
    <cellStyle name="_34BESZ2006_1" xfId="349" xr:uid="{00000000-0005-0000-0000-00005C010000}"/>
    <cellStyle name="_34BESZ2006_1_TartalékKötvényLekötésekEgyebek2014" xfId="1294" xr:uid="{1AE3CFD5-12BA-457A-B345-72A76C63AE3E}"/>
    <cellStyle name="_34BESZ2006_2" xfId="350" xr:uid="{00000000-0005-0000-0000-00005D010000}"/>
    <cellStyle name="_34BESZ2006_2_PH KVI 2014 KV 2014 02 20 elfogadott TEST2" xfId="351" xr:uid="{00000000-0005-0000-0000-00005E010000}"/>
    <cellStyle name="_34BESZ2006_2_TartalékKötvényLekötésekEgyebek2014" xfId="1295" xr:uid="{A5C1F8F8-DAEC-45B7-9027-5BA6C4D4A327}"/>
    <cellStyle name="_34BESZ2006_TartalékKötvényLekötésekEgyebek2014" xfId="1296" xr:uid="{DC317899-C969-4E8B-9136-CEA05AAC1C31}"/>
    <cellStyle name="_34BESZ2006_TartalékKötvényLekötésekEgyebek2014 2" xfId="1518" xr:uid="{C2039163-4B85-4F45-8585-9B592B6CA9CF}"/>
    <cellStyle name="_34BESZ2006bőv" xfId="352" xr:uid="{00000000-0005-0000-0000-00005F010000}"/>
    <cellStyle name="_34BESZ2006bőv_1" xfId="353" xr:uid="{00000000-0005-0000-0000-000060010000}"/>
    <cellStyle name="_34BESZ2006bőv_1_PH KVI 2014 KV 2014 02 20 elfogadott TEST2" xfId="354" xr:uid="{00000000-0005-0000-0000-000061010000}"/>
    <cellStyle name="_34BESZ2006bőv_1_TartalékKötvényLekötésekEgyebek2014" xfId="1297" xr:uid="{4F19F2D7-768A-4A2D-AA36-30A50725AFCC}"/>
    <cellStyle name="_34BESZ2006bőv_TartalékKötvényLekötésekEgyebek2014" xfId="1298" xr:uid="{A0C46DC5-2F1E-4F8A-BF05-DED1F7049371}"/>
    <cellStyle name="_34BESZ2006bőv1" xfId="355" xr:uid="{00000000-0005-0000-0000-000062010000}"/>
    <cellStyle name="_34BESZ2006bőv1_1" xfId="356" xr:uid="{00000000-0005-0000-0000-000063010000}"/>
    <cellStyle name="_34BESZ2006bőv1_1 2" xfId="357" xr:uid="{00000000-0005-0000-0000-000064010000}"/>
    <cellStyle name="_34BESZ2006bőv1_1 2 2" xfId="962" xr:uid="{8E9521BE-0D07-4DBB-9F39-05E938A84CCF}"/>
    <cellStyle name="_34BESZ2006bőv1_1 2 3" xfId="727" xr:uid="{C8923BF3-C62D-4E9D-ABF0-E46081C568FA}"/>
    <cellStyle name="_34BESZ2006bőv1_1 3" xfId="358" xr:uid="{00000000-0005-0000-0000-000065010000}"/>
    <cellStyle name="_34BESZ2006bőv1_1 3 2" xfId="963" xr:uid="{06BF4C99-2539-4E72-97ED-8FD5DE0BA883}"/>
    <cellStyle name="_34BESZ2006bőv1_1 3 2 2" xfId="1520" xr:uid="{636000E0-E67E-4A77-8298-607BECA2BB98}"/>
    <cellStyle name="_34BESZ2006bőv1_1 3 3" xfId="1519" xr:uid="{24A0314F-CBC6-4E41-B7AE-434FF9EA0B05}"/>
    <cellStyle name="_34BESZ2006bőv1_1 3 4" xfId="728" xr:uid="{29CCA3B0-C568-44C5-8BFC-9FD4CE72FA3D}"/>
    <cellStyle name="_34BESZ2006bőv1_1 4" xfId="359" xr:uid="{00000000-0005-0000-0000-000066010000}"/>
    <cellStyle name="_34BESZ2006bőv1_1 4 2" xfId="964" xr:uid="{35547C48-5FDF-4B03-9AAC-652BE0368233}"/>
    <cellStyle name="_34BESZ2006bőv1_1 4 3" xfId="729" xr:uid="{0B48D913-C401-425A-B3E9-A5667F7CFEF8}"/>
    <cellStyle name="_34BESZ2006bőv1_1 5" xfId="360" xr:uid="{00000000-0005-0000-0000-000067010000}"/>
    <cellStyle name="_34BESZ2006bőv1_1 5 2" xfId="965" xr:uid="{9DE155AC-7BC5-4A98-A158-DF0C046475C7}"/>
    <cellStyle name="_34BESZ2006bőv1_1 5 2 2" xfId="1522" xr:uid="{B9D2A2E4-8F57-4123-9349-8465F29B349E}"/>
    <cellStyle name="_34BESZ2006bőv1_1 5 3" xfId="1521" xr:uid="{1FB5EEE7-6E6C-4CAC-AFDC-4F5945B2A459}"/>
    <cellStyle name="_34BESZ2006bőv1_1 5 4" xfId="730" xr:uid="{95CD175A-C4A8-4CCA-A85E-D28FF9545584}"/>
    <cellStyle name="_34BESZ2006bőv1_1 6" xfId="961" xr:uid="{C8D880BF-DCE1-4B31-9F47-BA2F8438EF32}"/>
    <cellStyle name="_34BESZ2006bőv1_1 6 2" xfId="1523" xr:uid="{EAEA3C32-E501-4ACE-8870-82114566084F}"/>
    <cellStyle name="_34BESZ2006bőv1_1 7" xfId="726" xr:uid="{39DB3004-5BFC-4EA7-961A-E177200320BB}"/>
    <cellStyle name="_34BESZ2006bőv1_1_Munkafüzet2" xfId="361" xr:uid="{00000000-0005-0000-0000-000068010000}"/>
    <cellStyle name="_34BESZ2006bőv1_1_Munkafüzet2_PH KVI 2014 KV 2014 02 20 elfogadott TEST2" xfId="362" xr:uid="{00000000-0005-0000-0000-000069010000}"/>
    <cellStyle name="_34BESZ2006bőv1_1_Munkafüzet2_TartalékKötvényLekötésekEgyebek2014" xfId="1299" xr:uid="{F5E646F3-6353-4945-BD99-74CFD682D05D}"/>
    <cellStyle name="_34BESZ2006bőv1_1_TartalékKötvényLekötésekEgyebek2014" xfId="1300" xr:uid="{A0BEB35D-170A-4A8C-BD70-18E04979F046}"/>
    <cellStyle name="_34BESZ2006bőv1_1_TartalékKötvényLekötésekEgyebek2014 2" xfId="1524" xr:uid="{7DFEB849-4F95-42F0-A622-CD261492E84D}"/>
    <cellStyle name="_34BESZ2006bőv1_TartalékKötvényLekötésekEgyebek2014" xfId="1301" xr:uid="{6355E8DB-9326-439D-A1A4-783C0C5A9509}"/>
    <cellStyle name="_34BESZ2006otthon" xfId="363" xr:uid="{00000000-0005-0000-0000-00006A010000}"/>
    <cellStyle name="_34BESZ2006otthon 2" xfId="364" xr:uid="{00000000-0005-0000-0000-00006B010000}"/>
    <cellStyle name="_34BESZ2006otthon 2 2" xfId="967" xr:uid="{65063DF7-ADDC-46EC-A002-16A4D8BA8E63}"/>
    <cellStyle name="_34BESZ2006otthon 2 3" xfId="732" xr:uid="{0F9D3082-2156-4E9A-B45E-754EAEFE0307}"/>
    <cellStyle name="_34BESZ2006otthon 3" xfId="365" xr:uid="{00000000-0005-0000-0000-00006C010000}"/>
    <cellStyle name="_34BESZ2006otthon 3 2" xfId="968" xr:uid="{1CDF0D25-C91D-43BD-B48E-FC1F853D34E6}"/>
    <cellStyle name="_34BESZ2006otthon 3 2 2" xfId="1526" xr:uid="{7DA36DFA-4FB0-4F6C-9C9F-488274293CB9}"/>
    <cellStyle name="_34BESZ2006otthon 3 3" xfId="1525" xr:uid="{22FDD7CA-6210-4585-970A-FB2D0125F26F}"/>
    <cellStyle name="_34BESZ2006otthon 3 4" xfId="733" xr:uid="{6EEB7DB4-1E98-4BC2-9C1A-38492D8EAB35}"/>
    <cellStyle name="_34BESZ2006otthon 4" xfId="366" xr:uid="{00000000-0005-0000-0000-00006D010000}"/>
    <cellStyle name="_34BESZ2006otthon 4 2" xfId="969" xr:uid="{D4288D07-AFA8-4B9F-9963-42E223138BE9}"/>
    <cellStyle name="_34BESZ2006otthon 4 3" xfId="734" xr:uid="{9A32546F-6EBA-4B75-8368-01007DC6ED03}"/>
    <cellStyle name="_34BESZ2006otthon 5" xfId="367" xr:uid="{00000000-0005-0000-0000-00006E010000}"/>
    <cellStyle name="_34BESZ2006otthon 5 2" xfId="970" xr:uid="{7A4A3142-941B-450C-A6AB-0458F99EB6C1}"/>
    <cellStyle name="_34BESZ2006otthon 5 2 2" xfId="1528" xr:uid="{247FE1B3-455F-4C78-A915-A2497AB27E0F}"/>
    <cellStyle name="_34BESZ2006otthon 5 3" xfId="1527" xr:uid="{5D279776-FEEE-4948-A35E-A2FA380446EC}"/>
    <cellStyle name="_34BESZ2006otthon 5 4" xfId="735" xr:uid="{5EAAAADA-2200-4974-84AD-A580062808C2}"/>
    <cellStyle name="_34BESZ2006otthon 6" xfId="966" xr:uid="{0232664B-9AF4-4F63-985D-4432CAAAFF08}"/>
    <cellStyle name="_34BESZ2006otthon 6 2" xfId="1529" xr:uid="{C622DB94-D239-4EA2-BD4D-0AF13F93DA76}"/>
    <cellStyle name="_34BESZ2006otthon 7" xfId="731" xr:uid="{5AFDDCC6-F167-4E9F-8A89-A0513B5C9345}"/>
    <cellStyle name="_34BESZ2006otthon_1" xfId="368" xr:uid="{00000000-0005-0000-0000-00006F010000}"/>
    <cellStyle name="_34BESZ2006otthon_1_TartalékKötvényLekötésekEgyebek2014" xfId="1302" xr:uid="{2DDBCFB0-F446-41BC-A5EA-1465A4A7BC10}"/>
    <cellStyle name="_34BESZ2006otthon_TartalékKötvényLekötésekEgyebek2014" xfId="1303" xr:uid="{36475B35-04B3-4FC8-89BF-BF1FC876CFA8}"/>
    <cellStyle name="_34BESZ2006otthon_TartalékKötvényLekötésekEgyebek2014 2" xfId="1530" xr:uid="{B3662295-0FAD-4C6B-922E-F06851107057}"/>
    <cellStyle name="_alapokmányok" xfId="369" xr:uid="{00000000-0005-0000-0000-000070010000}"/>
    <cellStyle name="_alapokmányok_PH KVI 2014 KV 2014 02 20 elfogadott TEST2" xfId="370" xr:uid="{00000000-0005-0000-0000-000071010000}"/>
    <cellStyle name="_alapokmányok_TartalékKötvényLekötésekEgyebek2014" xfId="1304" xr:uid="{222E6CE1-B8EF-41F0-8640-2D074F72CCF7}"/>
    <cellStyle name="_EUs pályázatok intézmények felé" xfId="371" xr:uid="{00000000-0005-0000-0000-000072010000}"/>
    <cellStyle name="_EUs pályázatok intézmények felé_TartalékKötvényLekötésekEgyebek2014" xfId="1305" xr:uid="{8D64A9BD-668E-4890-A5E4-F7AA5439EE44}"/>
    <cellStyle name="_költségvetési ALAPtábla rendelet módosításhoz" xfId="372" xr:uid="{00000000-0005-0000-0000-000073010000}"/>
    <cellStyle name="_költségvetési ALAPtábla rendelet módosításhoz_1" xfId="373" xr:uid="{00000000-0005-0000-0000-000074010000}"/>
    <cellStyle name="_költségvetési ALAPtábla rendelet módosításhoz_1 2" xfId="971" xr:uid="{45134134-EE24-4761-A766-79BE4E0F314E}"/>
    <cellStyle name="_költségvetési ALAPtábla rendelet módosításhoz_1 3" xfId="736" xr:uid="{7EB8FFFB-AAE1-4A8F-A3C0-13AC8852C2EB}"/>
    <cellStyle name="_költségvetési ALAPtábla rendelet módosításhoz_2" xfId="374" xr:uid="{00000000-0005-0000-0000-000075010000}"/>
    <cellStyle name="_költségvetési ALAPtábla rendelet módosításhoz_3" xfId="375" xr:uid="{00000000-0005-0000-0000-000076010000}"/>
    <cellStyle name="_költségvetési ALAPtábla rendelet módosításhoz_4" xfId="376" xr:uid="{00000000-0005-0000-0000-000077010000}"/>
    <cellStyle name="_Kötvény törlesztés éls kamat alakulása" xfId="377" xr:uid="{00000000-0005-0000-0000-000078010000}"/>
    <cellStyle name="_Kötvény törlesztés éls kamat alakulása_TartalékKötvényLekötésekEgyebek2014" xfId="1306" xr:uid="{BEF5818E-1140-48E5-A0B3-6E16A84AA419}"/>
    <cellStyle name="_kötvénylekötés és kamatbevétel" xfId="378" xr:uid="{00000000-0005-0000-0000-000079010000}"/>
    <cellStyle name="_kötvénylekötés és kamatbevétel_TartalékKötvényLekötésekEgyebek2014" xfId="1307" xr:uid="{3CA5EB30-46C1-4744-9A35-181FF5199BD7}"/>
    <cellStyle name="_Másolat eredetije2006.évi harmadik rendelet-módosításO" xfId="379" xr:uid="{00000000-0005-0000-0000-00007A010000}"/>
    <cellStyle name="_Másolat eredetije2006.évi harmadik rendelet-módosításO_1" xfId="380" xr:uid="{00000000-0005-0000-0000-00007B010000}"/>
    <cellStyle name="_Másolat eredetije2006.évi harmadik rendelet-módosításO_1 2" xfId="381" xr:uid="{00000000-0005-0000-0000-00007C010000}"/>
    <cellStyle name="_Másolat eredetije2006.évi harmadik rendelet-módosításO_1 2 2" xfId="973" xr:uid="{E2A61D6A-EA6B-4892-834C-02AF8FACBA84}"/>
    <cellStyle name="_Másolat eredetije2006.évi harmadik rendelet-módosításO_1 2 3" xfId="738" xr:uid="{50872187-A777-426A-97EF-B6146E998392}"/>
    <cellStyle name="_Másolat eredetije2006.évi harmadik rendelet-módosításO_1 3" xfId="382" xr:uid="{00000000-0005-0000-0000-00007D010000}"/>
    <cellStyle name="_Másolat eredetije2006.évi harmadik rendelet-módosításO_1 3 2" xfId="974" xr:uid="{EFCB4F39-4992-4B64-A83C-6F04EFF3B6BB}"/>
    <cellStyle name="_Másolat eredetije2006.évi harmadik rendelet-módosításO_1 3 3" xfId="739" xr:uid="{10607010-C0AE-405B-BCD4-DB1D9ED20EF8}"/>
    <cellStyle name="_Másolat eredetije2006.évi harmadik rendelet-módosításO_1 4" xfId="972" xr:uid="{CE6652B7-06CA-4DB0-A8CE-315143849E83}"/>
    <cellStyle name="_Másolat eredetije2006.évi harmadik rendelet-módosításO_1 5" xfId="737" xr:uid="{65BB705F-858B-4C90-ADD5-5DB50FF0420C}"/>
    <cellStyle name="_Másolat eredetije2006.évi harmadik rendelet-módosításO_1_TartalékKötvényLekötésekEgyebek2014" xfId="1308" xr:uid="{00F5D435-3A4F-4B95-94EE-92F29473ACC7}"/>
    <cellStyle name="_Másolat eredetije2006.évi harmadik rendelet-módosításO_1_TartalékKötvényLekötésekEgyebek2014 2" xfId="1531" xr:uid="{44D4AE06-0541-42F5-956F-792DD8214A74}"/>
    <cellStyle name="_Másolat eredetije2006.évi harmadik rendelet-módosításO_2" xfId="383" xr:uid="{00000000-0005-0000-0000-00007E010000}"/>
    <cellStyle name="_Másolat eredetije2006.évi harmadik rendelet-módosításO_2_TartalékKötvényLekötésekEgyebek2014" xfId="1309" xr:uid="{7650938A-C376-4109-BDFC-60E07CE73522}"/>
    <cellStyle name="_Másolat eredetije2006.évi harmadik rendelet-módosításO_3" xfId="384" xr:uid="{00000000-0005-0000-0000-00007F010000}"/>
    <cellStyle name="_Másolat eredetije2006.évi harmadik rendelet-módosításO_3_TartalékKötvényLekötésekEgyebek2014" xfId="1310" xr:uid="{D9EA5F22-4386-42F2-9091-B3C1CE2EEB54}"/>
    <cellStyle name="_Másolat eredetije2006.évi harmadik rendelet-módosításO_4" xfId="385" xr:uid="{00000000-0005-0000-0000-000080010000}"/>
    <cellStyle name="_Másolat eredetije2006.évi harmadik rendelet-módosításO_4_TartalékKötvényLekötésekEgyebek2014" xfId="1311" xr:uid="{AF07B3D6-3151-440E-8C3F-AA0B7099E894}"/>
    <cellStyle name="_Másolat eredetije2006.évi harmadik rendelet-módosításO_TartalékKötvényLekötésekEgyebek2014" xfId="1312" xr:uid="{2862B9E4-0F87-41FF-93C8-F48B4385CF13}"/>
    <cellStyle name="_Munkafüzet2" xfId="386" xr:uid="{00000000-0005-0000-0000-000081010000}"/>
    <cellStyle name="_Munkafüzet2_TartalékKötvényLekötésekEgyebek2014" xfId="1313" xr:uid="{5F0318E2-EEE5-43D7-B562-A79AD4396998}"/>
    <cellStyle name="_TÁMOP félévesGesz" xfId="387" xr:uid="{00000000-0005-0000-0000-000082010000}"/>
    <cellStyle name="_TÁMOP félévesGesz_TartalékKötvényLekötésekEgyebek2014" xfId="1314" xr:uid="{981126CE-0827-406B-9353-8B18271E8DC0}"/>
    <cellStyle name="_TartalékKötvényLekötésekEgyebek2011" xfId="388" xr:uid="{00000000-0005-0000-0000-000083010000}"/>
    <cellStyle name="_TartalékKötvényLekötésekEgyebek2011_TartalékKötvényLekötésekEgyebek2014" xfId="1315" xr:uid="{C481570B-D017-4C21-8AC9-FE02C047FB8D}"/>
    <cellStyle name="_TEST1" xfId="389" xr:uid="{00000000-0005-0000-0000-000084010000}"/>
    <cellStyle name="_TEST1 2" xfId="390" xr:uid="{00000000-0005-0000-0000-000085010000}"/>
    <cellStyle name="_TEST1 2 2" xfId="976" xr:uid="{91DE6A9F-63B3-4AA8-9C72-9F5BFAB7B740}"/>
    <cellStyle name="_TEST1 2 3" xfId="741" xr:uid="{53284F2B-B0CC-4423-BC80-C74332749220}"/>
    <cellStyle name="_TEST1 3" xfId="391" xr:uid="{00000000-0005-0000-0000-000086010000}"/>
    <cellStyle name="_TEST1 3 2" xfId="977" xr:uid="{0DE842A2-FDDA-4F26-9848-2DCA3E1C003E}"/>
    <cellStyle name="_TEST1 3 2 2" xfId="1533" xr:uid="{056CC603-FA9F-4460-9454-87997F85CA5F}"/>
    <cellStyle name="_TEST1 3 3" xfId="1532" xr:uid="{2E65B843-CB01-479D-BE76-A286EDC9582B}"/>
    <cellStyle name="_TEST1 3 4" xfId="742" xr:uid="{5B8C5865-5311-449C-B0B6-E988B1B35D2C}"/>
    <cellStyle name="_TEST1 4" xfId="392" xr:uid="{00000000-0005-0000-0000-000087010000}"/>
    <cellStyle name="_TEST1 4 2" xfId="978" xr:uid="{E0072334-5DF9-4DF1-AF59-2B942EAB8CA6}"/>
    <cellStyle name="_TEST1 4 3" xfId="743" xr:uid="{7E5173FE-595F-43F9-9681-3FB4B31DF93F}"/>
    <cellStyle name="_TEST1 5" xfId="393" xr:uid="{00000000-0005-0000-0000-000088010000}"/>
    <cellStyle name="_TEST1 5 2" xfId="979" xr:uid="{C8EF68D2-9CE0-4A42-8B17-F15D93B94A72}"/>
    <cellStyle name="_TEST1 5 2 2" xfId="1535" xr:uid="{04FDD65F-3BA0-4493-95A1-0ED00C763DEE}"/>
    <cellStyle name="_TEST1 5 3" xfId="1534" xr:uid="{7E0813AD-25CA-4301-9D9F-FF8439E7227A}"/>
    <cellStyle name="_TEST1 5 4" xfId="744" xr:uid="{01725824-764D-4505-AA9A-054BE9198FFB}"/>
    <cellStyle name="_TEST1 6" xfId="975" xr:uid="{8B7C54D2-68F5-4059-8219-10860639A465}"/>
    <cellStyle name="_TEST1 6 2" xfId="1536" xr:uid="{0FCF8993-AACE-4C60-9ABF-6D3E83C7EDD4}"/>
    <cellStyle name="_TEST1 7" xfId="740" xr:uid="{1A6AFC75-3851-440C-87FC-77059B28C0F1}"/>
    <cellStyle name="_TEST1_1" xfId="394" xr:uid="{00000000-0005-0000-0000-000089010000}"/>
    <cellStyle name="_TEST1_1_TartalékKötvényLekötésekEgyebek2014" xfId="1316" xr:uid="{C588F2F8-BE7A-47D2-98D9-B9C5EEFA8791}"/>
    <cellStyle name="_TEST1_TartalékKötvényLekötésekEgyebek2014" xfId="1317" xr:uid="{C5D16825-D178-4C64-9782-68934F502EDB}"/>
    <cellStyle name="_TEST1_TartalékKötvényLekötésekEgyebek2014 2" xfId="1537" xr:uid="{1EDD5A35-8E5F-4E66-AA6F-29680610C9DA}"/>
    <cellStyle name="_TEST2" xfId="395" xr:uid="{00000000-0005-0000-0000-00008A010000}"/>
    <cellStyle name="_TEST2 2" xfId="396" xr:uid="{00000000-0005-0000-0000-00008B010000}"/>
    <cellStyle name="_TEST2 2 2" xfId="981" xr:uid="{4495CF52-3C94-483C-BFAC-31BC30952DAD}"/>
    <cellStyle name="_TEST2 2 3" xfId="746" xr:uid="{F6B40F39-4895-4866-BA4A-484450F66DBB}"/>
    <cellStyle name="_TEST2 3" xfId="397" xr:uid="{00000000-0005-0000-0000-00008C010000}"/>
    <cellStyle name="_TEST2 3 2" xfId="982" xr:uid="{E7D943B9-9E69-4FEE-AD0A-956C6EA0CDBD}"/>
    <cellStyle name="_TEST2 3 2 2" xfId="1539" xr:uid="{5473F5D2-7A87-408F-BB54-916833C44614}"/>
    <cellStyle name="_TEST2 3 3" xfId="1538" xr:uid="{AAF585E9-CE39-41B4-A572-9E2C4F1C03E1}"/>
    <cellStyle name="_TEST2 3 4" xfId="747" xr:uid="{891CD7C7-4AAE-4742-86FD-80A25C997B31}"/>
    <cellStyle name="_TEST2 4" xfId="398" xr:uid="{00000000-0005-0000-0000-00008D010000}"/>
    <cellStyle name="_TEST2 4 2" xfId="983" xr:uid="{BC332FBE-7759-438E-8DF5-BD1E6BE19E76}"/>
    <cellStyle name="_TEST2 4 3" xfId="748" xr:uid="{129EC031-817C-4D45-BB4C-DDF1A23393BC}"/>
    <cellStyle name="_TEST2 5" xfId="399" xr:uid="{00000000-0005-0000-0000-00008E010000}"/>
    <cellStyle name="_TEST2 5 2" xfId="984" xr:uid="{8AC1EB07-DCFB-48BB-9572-772FDB2F011F}"/>
    <cellStyle name="_TEST2 5 2 2" xfId="1541" xr:uid="{819B1CF1-7C98-488D-BCEA-D80FDBC2B646}"/>
    <cellStyle name="_TEST2 5 3" xfId="1540" xr:uid="{33C07E3E-9C26-4AA9-9B18-EB2128AAF5FD}"/>
    <cellStyle name="_TEST2 5 4" xfId="749" xr:uid="{B71E96A4-D20A-4FFA-BB71-C641749FFF77}"/>
    <cellStyle name="_TEST2 6" xfId="980" xr:uid="{DBA39277-762E-4C37-AAE0-43366E4443D2}"/>
    <cellStyle name="_TEST2 6 2" xfId="1542" xr:uid="{090B29E7-D47C-428D-9A6C-03F49B9EC109}"/>
    <cellStyle name="_TEST2 7" xfId="745" xr:uid="{F492A300-4052-4DD8-A469-855B3388712B}"/>
    <cellStyle name="_TEST2_1" xfId="400" xr:uid="{00000000-0005-0000-0000-00008F010000}"/>
    <cellStyle name="_TEST2_1_TartalékKötvényLekötésekEgyebek2014" xfId="1318" xr:uid="{1A1F38D0-256B-484E-A748-95B9BB6C4BA9}"/>
    <cellStyle name="_TEST2_2" xfId="401" xr:uid="{00000000-0005-0000-0000-000090010000}"/>
    <cellStyle name="_TEST2_2_PH KVI 2014 KV 2014 02 20 elfogadott TEST2" xfId="402" xr:uid="{00000000-0005-0000-0000-000091010000}"/>
    <cellStyle name="_TEST2_2_TartalékKötvényLekötésekEgyebek2014" xfId="1319" xr:uid="{51DB45E9-C5BC-4CB6-8584-5C65EACA7A5D}"/>
    <cellStyle name="_TEST2_TartalékKötvényLekötésekEgyebek2014" xfId="1320" xr:uid="{E55D9F0D-4AAF-4631-AD8E-43839B5D4909}"/>
    <cellStyle name="_TEST2_TartalékKötvényLekötésekEgyebek2014 2" xfId="1543" xr:uid="{25A95451-8577-4526-A493-81CCFBEFB696}"/>
    <cellStyle name="_TEST3" xfId="403" xr:uid="{00000000-0005-0000-0000-000092010000}"/>
    <cellStyle name="_TEST3 2" xfId="404" xr:uid="{00000000-0005-0000-0000-000093010000}"/>
    <cellStyle name="_TEST3 2 2" xfId="986" xr:uid="{B2486D67-445A-43AA-9D59-D65F40A534E8}"/>
    <cellStyle name="_TEST3 2 3" xfId="751" xr:uid="{DE5C506C-9F85-4AF3-90BB-36A658428F3E}"/>
    <cellStyle name="_TEST3 3" xfId="405" xr:uid="{00000000-0005-0000-0000-000094010000}"/>
    <cellStyle name="_TEST3 3 2" xfId="987" xr:uid="{B9FBB9ED-9540-4C2B-8E59-B685798594AC}"/>
    <cellStyle name="_TEST3 3 2 2" xfId="1545" xr:uid="{6C5F8371-E001-4875-964D-07F4A6E5C9FB}"/>
    <cellStyle name="_TEST3 3 3" xfId="1544" xr:uid="{143865E7-FD86-4AE3-827E-84F7C164F2EB}"/>
    <cellStyle name="_TEST3 3 4" xfId="752" xr:uid="{217DA85E-D759-4113-9055-DEF325B329E6}"/>
    <cellStyle name="_TEST3 4" xfId="406" xr:uid="{00000000-0005-0000-0000-000095010000}"/>
    <cellStyle name="_TEST3 4 2" xfId="988" xr:uid="{3671B418-52DB-4B43-AD44-0C0656B60633}"/>
    <cellStyle name="_TEST3 4 3" xfId="753" xr:uid="{2A11120D-5C05-4B5C-AC5C-7AEEE0B4D6E8}"/>
    <cellStyle name="_TEST3 5" xfId="407" xr:uid="{00000000-0005-0000-0000-000096010000}"/>
    <cellStyle name="_TEST3 5 2" xfId="989" xr:uid="{E203DAD8-CC4F-48A3-A6EC-5764A7E3266B}"/>
    <cellStyle name="_TEST3 5 2 2" xfId="1547" xr:uid="{DFC51B84-9331-4491-8A74-21AC0DDCC1B8}"/>
    <cellStyle name="_TEST3 5 3" xfId="1546" xr:uid="{C6E3E772-8858-4957-8832-828F230D53D7}"/>
    <cellStyle name="_TEST3 5 4" xfId="754" xr:uid="{8C8000B0-DCCB-425D-87DC-01FA9D13D208}"/>
    <cellStyle name="_TEST3 6" xfId="985" xr:uid="{6FD3F270-E474-42EB-82EE-26354924E67A}"/>
    <cellStyle name="_TEST3 6 2" xfId="1548" xr:uid="{311A4B7A-9891-4D93-8652-D749A79E1E06}"/>
    <cellStyle name="_TEST3 7" xfId="750" xr:uid="{C3F814B8-ABDA-49AC-990F-4A52A1E69D9C}"/>
    <cellStyle name="_TEST3_1" xfId="408" xr:uid="{00000000-0005-0000-0000-000097010000}"/>
    <cellStyle name="_TEST3_1_TartalékKötvényLekötésekEgyebek2014" xfId="1321" xr:uid="{D51EE7F0-66EE-41E1-9176-D3BF0C41BAD6}"/>
    <cellStyle name="_TEST3_TartalékKötvényLekötésekEgyebek2014" xfId="1322" xr:uid="{C0C4A7CC-F7E1-4FE4-A1C1-659B92D6C208}"/>
    <cellStyle name="_TEST3_TartalékKötvényLekötésekEgyebek2014 2" xfId="1549" xr:uid="{B4F3B744-7249-41EB-AC4D-608D64B6F0B2}"/>
    <cellStyle name="_TEST3V" xfId="409" xr:uid="{00000000-0005-0000-0000-000098010000}"/>
    <cellStyle name="_TEST3V_1" xfId="410" xr:uid="{00000000-0005-0000-0000-000099010000}"/>
    <cellStyle name="_TEST3V_1_TartalékKötvényLekötésekEgyebek2014" xfId="1323" xr:uid="{A0E25C93-188D-483E-8888-467E3E8C772D}"/>
    <cellStyle name="_TEST3V_2" xfId="411" xr:uid="{00000000-0005-0000-0000-00009A010000}"/>
    <cellStyle name="_TEST3V_2_PH KVI 2014 KV 2014 02 20 elfogadott TEST2" xfId="412" xr:uid="{00000000-0005-0000-0000-00009B010000}"/>
    <cellStyle name="_TEST3V_2_TartalékKötvényLekötésekEgyebek2014" xfId="1324" xr:uid="{E64162E4-4099-4622-931A-B1499204FA12}"/>
    <cellStyle name="_TEST3V_3" xfId="413" xr:uid="{00000000-0005-0000-0000-00009C010000}"/>
    <cellStyle name="_TEST3V_3_TartalékKötvényLekötésekEgyebek2014" xfId="1325" xr:uid="{BDD42853-6F9E-4645-8E87-F4B96D62066B}"/>
    <cellStyle name="_TEST3V_4" xfId="414" xr:uid="{00000000-0005-0000-0000-00009D010000}"/>
    <cellStyle name="_TEST3V_4 2" xfId="415" xr:uid="{00000000-0005-0000-0000-00009E010000}"/>
    <cellStyle name="_TEST3V_4 2 2" xfId="991" xr:uid="{7BAC3E79-DDDC-42B7-B70A-4E1E19537C98}"/>
    <cellStyle name="_TEST3V_4 2 3" xfId="756" xr:uid="{6D5DD87F-4796-4EEC-B1D4-279789FCCC3E}"/>
    <cellStyle name="_TEST3V_4 3" xfId="416" xr:uid="{00000000-0005-0000-0000-00009F010000}"/>
    <cellStyle name="_TEST3V_4 3 2" xfId="992" xr:uid="{06DC46D0-AED7-4F53-A63A-280AFAED5EE8}"/>
    <cellStyle name="_TEST3V_4 3 2 2" xfId="1551" xr:uid="{C308CAA6-4CBF-443B-861A-EA8AAB8DCB98}"/>
    <cellStyle name="_TEST3V_4 3 3" xfId="1550" xr:uid="{614340CA-23E6-4F0B-A0E7-EC0C061B59F2}"/>
    <cellStyle name="_TEST3V_4 3 4" xfId="757" xr:uid="{ADC5D28D-4059-459C-9728-44E582F3AF91}"/>
    <cellStyle name="_TEST3V_4 4" xfId="417" xr:uid="{00000000-0005-0000-0000-0000A0010000}"/>
    <cellStyle name="_TEST3V_4 4 2" xfId="993" xr:uid="{479ACC01-C6DB-471B-A277-220435E19EDC}"/>
    <cellStyle name="_TEST3V_4 4 3" xfId="758" xr:uid="{A1AE30BA-2704-468A-AA6E-4313EF6C9F99}"/>
    <cellStyle name="_TEST3V_4 5" xfId="418" xr:uid="{00000000-0005-0000-0000-0000A1010000}"/>
    <cellStyle name="_TEST3V_4 5 2" xfId="994" xr:uid="{67EBA935-9A37-4464-B1B4-87AE7F111E4C}"/>
    <cellStyle name="_TEST3V_4 5 2 2" xfId="1553" xr:uid="{0F33D7AF-A106-4D5A-A981-BF975AEE7C1A}"/>
    <cellStyle name="_TEST3V_4 5 3" xfId="1552" xr:uid="{45CA6ECA-F3B0-41E1-9461-612DCE690F5B}"/>
    <cellStyle name="_TEST3V_4 5 4" xfId="759" xr:uid="{1C4696F5-2DF4-40DB-8B2F-4B2BB5248CCB}"/>
    <cellStyle name="_TEST3V_4 6" xfId="990" xr:uid="{E5C1D027-8FB0-4045-8F02-730F668087F7}"/>
    <cellStyle name="_TEST3V_4 6 2" xfId="1554" xr:uid="{2FE8434E-127C-42C8-9176-8D67DD5F3752}"/>
    <cellStyle name="_TEST3V_4 7" xfId="755" xr:uid="{3FDA3187-5E48-4567-8A12-73835DD07854}"/>
    <cellStyle name="_TEST3V_4_TartalékKötvényLekötésekEgyebek2014" xfId="1326" xr:uid="{0D569D37-1B59-4862-BBF2-1BA76855DC56}"/>
    <cellStyle name="_TEST3V_4_TartalékKötvényLekötésekEgyebek2014 2" xfId="1555" xr:uid="{849C87F8-C98F-4833-804B-B338B85F2B1A}"/>
    <cellStyle name="_TEST3V_TartalékKötvényLekötésekEgyebek2014" xfId="1327" xr:uid="{DD6F9FF0-736E-4ECE-9E2B-50C6D52C66BD}"/>
    <cellStyle name="_test4" xfId="419" xr:uid="{00000000-0005-0000-0000-0000A2010000}"/>
    <cellStyle name="_test4 2" xfId="420" xr:uid="{00000000-0005-0000-0000-0000A3010000}"/>
    <cellStyle name="_test4 2 2" xfId="996" xr:uid="{54B16C48-4AE4-4FEE-B9A5-1D8F3265E443}"/>
    <cellStyle name="_test4 2 3" xfId="761" xr:uid="{A3F69F3C-03C9-49F5-ABB7-A1A9AA493678}"/>
    <cellStyle name="_test4 3" xfId="421" xr:uid="{00000000-0005-0000-0000-0000A4010000}"/>
    <cellStyle name="_test4 3 2" xfId="997" xr:uid="{CFA8AD7D-F97E-4C8E-B950-334633600968}"/>
    <cellStyle name="_test4 3 3" xfId="762" xr:uid="{F20B24FB-4AD0-490E-B18F-37A73C22E85D}"/>
    <cellStyle name="_test4 4" xfId="995" xr:uid="{41E8B552-F494-40BD-8EFF-61A7821F1E7F}"/>
    <cellStyle name="_test4 5" xfId="760" xr:uid="{C59C1636-E833-41B7-BD2B-9EE382933BCA}"/>
    <cellStyle name="_test4_1" xfId="422" xr:uid="{00000000-0005-0000-0000-0000A5010000}"/>
    <cellStyle name="_test4_1_TartalékKötvényLekötésekEgyebek2014" xfId="1328" xr:uid="{B7029FC9-F0DF-4D78-BE9D-EB70B223919A}"/>
    <cellStyle name="_test4_2" xfId="423" xr:uid="{00000000-0005-0000-0000-0000A6010000}"/>
    <cellStyle name="_test4_2_TartalékKötvényLekötésekEgyebek2014" xfId="1329" xr:uid="{629DA3DC-F673-4DC5-924F-46825B5C35DF}"/>
    <cellStyle name="_test4_3" xfId="424" xr:uid="{00000000-0005-0000-0000-0000A7010000}"/>
    <cellStyle name="_test4_3_TartalékKötvényLekötésekEgyebek2014" xfId="1330" xr:uid="{387AD03F-39B9-46AB-AA33-61D3007A1F9A}"/>
    <cellStyle name="_test4_4" xfId="425" xr:uid="{00000000-0005-0000-0000-0000A8010000}"/>
    <cellStyle name="_test4_4_TartalékKötvényLekötésekEgyebek2014" xfId="1331" xr:uid="{30A350F7-0284-4D0B-B326-7D9EF063B64B}"/>
    <cellStyle name="_test4_TartalékKötvényLekötésekEgyebek2014" xfId="1332" xr:uid="{2EE837D2-49EE-443B-9C62-9DB3D932D22B}"/>
    <cellStyle name="_test4_TartalékKötvényLekötésekEgyebek2014 2" xfId="1556" xr:uid="{C0313F7B-C129-4793-9396-1A029D96692E}"/>
    <cellStyle name="_TEST5" xfId="426" xr:uid="{00000000-0005-0000-0000-0000A9010000}"/>
    <cellStyle name="_TEST5_1" xfId="427" xr:uid="{00000000-0005-0000-0000-0000AA010000}"/>
    <cellStyle name="_TEST5_1_TartalékKötvényLekötésekEgyebek2014" xfId="1333" xr:uid="{D9D75D1A-732B-4ADA-A47C-8F5BAB1781D8}"/>
    <cellStyle name="_TEST5_2" xfId="428" xr:uid="{00000000-0005-0000-0000-0000AB010000}"/>
    <cellStyle name="_TEST5_2 2" xfId="429" xr:uid="{00000000-0005-0000-0000-0000AC010000}"/>
    <cellStyle name="_TEST5_2 2 2" xfId="999" xr:uid="{13B91B55-36E3-4AE8-8C19-4F0B10D42B20}"/>
    <cellStyle name="_TEST5_2 2 3" xfId="764" xr:uid="{D871CD41-9E9D-4C23-9DD9-22EA797AE39D}"/>
    <cellStyle name="_TEST5_2 3" xfId="430" xr:uid="{00000000-0005-0000-0000-0000AD010000}"/>
    <cellStyle name="_TEST5_2 3 2" xfId="1000" xr:uid="{118DA306-5077-424D-AA30-C9B2AF7053FA}"/>
    <cellStyle name="_TEST5_2 3 2 2" xfId="1558" xr:uid="{1EA4745B-DF49-4F5A-907D-016D71A6B2AC}"/>
    <cellStyle name="_TEST5_2 3 3" xfId="1557" xr:uid="{837E4CD3-0B39-425C-B636-5F915C14110D}"/>
    <cellStyle name="_TEST5_2 3 4" xfId="765" xr:uid="{832F8E48-FC3D-4DCD-A492-34F0CD853D38}"/>
    <cellStyle name="_TEST5_2 4" xfId="431" xr:uid="{00000000-0005-0000-0000-0000AE010000}"/>
    <cellStyle name="_TEST5_2 4 2" xfId="1001" xr:uid="{6CAB5735-D561-4A02-B664-6601F40BE82F}"/>
    <cellStyle name="_TEST5_2 4 3" xfId="766" xr:uid="{B5F31B5C-6055-4750-AF84-7C4B6ABD8C65}"/>
    <cellStyle name="_TEST5_2 5" xfId="432" xr:uid="{00000000-0005-0000-0000-0000AF010000}"/>
    <cellStyle name="_TEST5_2 5 2" xfId="1002" xr:uid="{EFBDF800-65A7-4CF0-AC1B-1C4444E7E261}"/>
    <cellStyle name="_TEST5_2 5 2 2" xfId="1560" xr:uid="{DE9BD430-A030-4242-961E-2573AAFB1B6D}"/>
    <cellStyle name="_TEST5_2 5 3" xfId="1559" xr:uid="{E22DAB5B-93FA-4959-B054-651419166094}"/>
    <cellStyle name="_TEST5_2 5 4" xfId="767" xr:uid="{E8B77F66-14CB-4A75-BA2C-D462D5C55745}"/>
    <cellStyle name="_TEST5_2 6" xfId="998" xr:uid="{37312C58-BF63-4E97-970C-2A3F1EFF37A0}"/>
    <cellStyle name="_TEST5_2 6 2" xfId="1561" xr:uid="{DC5C466F-143B-4818-A583-8E376D427824}"/>
    <cellStyle name="_TEST5_2 7" xfId="763" xr:uid="{C9ED622D-4CC7-4369-94C3-BF84D8D4C1EC}"/>
    <cellStyle name="_TEST5_2_TartalékKötvényLekötésekEgyebek2014" xfId="1334" xr:uid="{CE8ABBD4-97F6-4429-A3D2-9296C7B62C04}"/>
    <cellStyle name="_TEST5_2_TartalékKötvényLekötésekEgyebek2014 2" xfId="1562" xr:uid="{93BC41CB-05A7-4F3E-B20A-428D0AA578E3}"/>
    <cellStyle name="_TEST5_3" xfId="433" xr:uid="{00000000-0005-0000-0000-0000B0010000}"/>
    <cellStyle name="_TEST5_3_TartalékKötvényLekötésekEgyebek2014" xfId="1335" xr:uid="{A8C69E9A-FA61-4DBA-9E3B-9D8B026B7D70}"/>
    <cellStyle name="_TEST5_TartalékKötvényLekötésekEgyebek2014" xfId="1336" xr:uid="{A7163A69-1727-40F3-9569-0497543E7A63}"/>
    <cellStyle name="20% - Accent1" xfId="1337" xr:uid="{9413AAD5-F172-42BA-83FF-3A17999898EA}"/>
    <cellStyle name="20% - Accent2" xfId="1338" xr:uid="{CA7A1193-2B45-4B81-9AE0-D730E367905B}"/>
    <cellStyle name="20% - Accent3" xfId="1339" xr:uid="{03410F0C-3BC7-40E5-81DB-6106AED7950C}"/>
    <cellStyle name="20% - Accent4" xfId="1340" xr:uid="{C25AD8BA-50DA-4DEC-8B18-7AE9F0CEEFDE}"/>
    <cellStyle name="20% - Accent5" xfId="1341" xr:uid="{9027B791-80DB-45E7-AD3F-5E320B6C6DF8}"/>
    <cellStyle name="20% - Accent6" xfId="1342" xr:uid="{635493BD-EB85-4F30-BCFD-AF8A28CCF22B}"/>
    <cellStyle name="40% - Accent1" xfId="1343" xr:uid="{18453A88-D0E8-4757-9492-3D2314C4A99A}"/>
    <cellStyle name="40% - Accent2" xfId="1344" xr:uid="{61FD73AC-A4B8-473C-9148-8AE935FE449C}"/>
    <cellStyle name="40% - Accent3" xfId="1345" xr:uid="{2F1971C5-2B01-41D9-B0AC-79E07B8D828B}"/>
    <cellStyle name="40% - Accent4" xfId="1346" xr:uid="{B0E8352D-AB57-480D-B254-BB5168096840}"/>
    <cellStyle name="40% - Accent5" xfId="1347" xr:uid="{2B711DE3-0B2C-4DDE-9310-38F324D98424}"/>
    <cellStyle name="40% - Accent6" xfId="1348" xr:uid="{8BB82DBA-8E78-4094-867F-4EB9EED6070B}"/>
    <cellStyle name="60% - Accent1" xfId="1349" xr:uid="{CA218616-4679-426F-A07A-724BEA9E7471}"/>
    <cellStyle name="60% - Accent2" xfId="1350" xr:uid="{F1EB425B-5699-4FA8-AD44-F522CD682CD8}"/>
    <cellStyle name="60% - Accent3" xfId="1351" xr:uid="{79E35E83-1284-4711-9DF3-9B7B5A4F6C28}"/>
    <cellStyle name="60% - Accent4" xfId="1352" xr:uid="{92EC351E-3B17-4F64-A6BB-1339177359C1}"/>
    <cellStyle name="60% - Accent5" xfId="1353" xr:uid="{B4334E62-3F1B-465F-BFE9-1348B1A0706F}"/>
    <cellStyle name="60% - Accent6" xfId="1354" xr:uid="{8F36A192-D264-4D89-8A37-694D573A32B2}"/>
    <cellStyle name="Accent1" xfId="1355" xr:uid="{B538F072-98DC-4CF9-B78D-6ED202766775}"/>
    <cellStyle name="Accent2" xfId="1356" xr:uid="{7FBFFDEA-08F2-4D52-8D79-46391A1725A7}"/>
    <cellStyle name="Accent3" xfId="1357" xr:uid="{9C2015F1-8261-4E8E-8237-8395F15AC599}"/>
    <cellStyle name="Accent4" xfId="1358" xr:uid="{7B152111-D0E2-42EC-82AB-9BAE36178D03}"/>
    <cellStyle name="Accent5" xfId="1359" xr:uid="{FAF14091-DE87-4D0D-B067-76B4636D14CE}"/>
    <cellStyle name="Accent6" xfId="1360" xr:uid="{CA8A6F18-DF58-4D4A-A4EA-87502BF21978}"/>
    <cellStyle name="Bad" xfId="1361" xr:uid="{4B945751-6F87-4E0F-939F-1D8987884997}"/>
    <cellStyle name="Calculation" xfId="1362" xr:uid="{0223C968-68FE-47F1-A537-7DF22EC788E5}"/>
    <cellStyle name="Check Cell" xfId="1363" xr:uid="{E2A922D8-6635-4BE4-BFB2-E806387C8D87}"/>
    <cellStyle name="Explanatory Text" xfId="1364" xr:uid="{A381C3F9-C887-4C4B-B3D7-605BF45511C1}"/>
    <cellStyle name="Ezres" xfId="434" builtinId="3"/>
    <cellStyle name="Ezres 10" xfId="435" xr:uid="{00000000-0005-0000-0000-0000B2010000}"/>
    <cellStyle name="Ezres 10 2" xfId="1850" xr:uid="{A34E2D83-4488-4785-807E-076C06E83A78}"/>
    <cellStyle name="Ezres 10 3" xfId="1664" xr:uid="{99E3F8B9-78C1-489E-BBC7-FBCD9F272B71}"/>
    <cellStyle name="Ezres 11" xfId="436" xr:uid="{00000000-0005-0000-0000-0000B3010000}"/>
    <cellStyle name="Ezres 11 2" xfId="1726" xr:uid="{95E469AC-EB7E-440D-A814-62F0A718CA19}"/>
    <cellStyle name="Ezres 12" xfId="437" xr:uid="{00000000-0005-0000-0000-0000B4010000}"/>
    <cellStyle name="Ezres 12 2" xfId="1365" xr:uid="{059E34F5-57AF-460D-9819-199714E4AD20}"/>
    <cellStyle name="Ezres 2" xfId="438" xr:uid="{00000000-0005-0000-0000-0000B5010000}"/>
    <cellStyle name="Ezres 2 2" xfId="439" xr:uid="{00000000-0005-0000-0000-0000B6010000}"/>
    <cellStyle name="Ezres 2 2 2" xfId="440" xr:uid="{00000000-0005-0000-0000-0000B7010000}"/>
    <cellStyle name="Ezres 2 2 2 2" xfId="1635" xr:uid="{9ADB104E-CCF0-4F49-BBA5-D9A8A2B03E1C}"/>
    <cellStyle name="Ezres 2 2 2 2 2" xfId="1821" xr:uid="{5AA6AFDA-0A58-44F8-A2A9-7C2C5CF37432}"/>
    <cellStyle name="Ezres 2 2 2 3" xfId="1697" xr:uid="{9152FFB9-6034-4063-AD93-E88A53E3CB50}"/>
    <cellStyle name="Ezres 2 2 2 3 2" xfId="1883" xr:uid="{9E5D465D-BBF5-4496-AB4A-0566CDCB8F77}"/>
    <cellStyle name="Ezres 2 2 2 4" xfId="1759" xr:uid="{661C4557-A829-4873-80CF-43C163333DB4}"/>
    <cellStyle name="Ezres 2 2 2 5" xfId="1565" xr:uid="{5970DF8D-537C-4824-8128-5BF03153BB77}"/>
    <cellStyle name="Ezres 2 2 3" xfId="441" xr:uid="{00000000-0005-0000-0000-0000B8010000}"/>
    <cellStyle name="Ezres 2 2 3 2" xfId="1790" xr:uid="{9B4A3278-6CE6-4AAC-B89B-5ACB5DD75851}"/>
    <cellStyle name="Ezres 2 2 3 3" xfId="1604" xr:uid="{379D5A7A-A1E3-448F-B06B-BA9E34409134}"/>
    <cellStyle name="Ezres 2 2 4" xfId="442" xr:uid="{00000000-0005-0000-0000-0000B9010000}"/>
    <cellStyle name="Ezres 2 2 4 2" xfId="1852" xr:uid="{EEB53445-9DC1-4E21-AA01-E5973D6E5A12}"/>
    <cellStyle name="Ezres 2 2 4 3" xfId="1666" xr:uid="{C7CAC087-D760-4BDA-9630-64C5E48DFF8A}"/>
    <cellStyle name="Ezres 2 2 5" xfId="443" xr:uid="{00000000-0005-0000-0000-0000BA010000}"/>
    <cellStyle name="Ezres 2 2 5 2" xfId="1728" xr:uid="{B5E9816E-F776-4C90-88E2-FCDDE40FF9A0}"/>
    <cellStyle name="Ezres 2 2 6" xfId="1367" xr:uid="{D5512FE5-EECE-4B24-B67A-A8B56BAD030A}"/>
    <cellStyle name="Ezres 2 3" xfId="444" xr:uid="{00000000-0005-0000-0000-0000BB010000}"/>
    <cellStyle name="Ezres 2 3 2" xfId="445" xr:uid="{00000000-0005-0000-0000-0000BC010000}"/>
    <cellStyle name="Ezres 2 3 2 2" xfId="1567" xr:uid="{C0C20427-6054-475C-8728-F0C62ECB849F}"/>
    <cellStyle name="Ezres 2 3 2 2 2" xfId="1637" xr:uid="{59314157-6237-4B96-A290-EFB69DF16D20}"/>
    <cellStyle name="Ezres 2 3 2 2 2 2" xfId="1823" xr:uid="{3FF46AF9-1774-4FCC-A993-8C7179620B5E}"/>
    <cellStyle name="Ezres 2 3 2 2 3" xfId="1699" xr:uid="{85377C82-FEEB-4ECC-9B8E-08BD466C505A}"/>
    <cellStyle name="Ezres 2 3 2 2 3 2" xfId="1885" xr:uid="{292C9986-08B1-4722-AB19-7FDCD02DB227}"/>
    <cellStyle name="Ezres 2 3 2 2 4" xfId="1761" xr:uid="{3F567E98-A378-4499-82FA-8A1F2E2F0AE6}"/>
    <cellStyle name="Ezres 2 3 2 3" xfId="1606" xr:uid="{446FB8F6-FBB9-4504-B144-A9A41FD5E512}"/>
    <cellStyle name="Ezres 2 3 2 3 2" xfId="1792" xr:uid="{EE488D8A-EABF-451D-85F3-1168D63DDA7D}"/>
    <cellStyle name="Ezres 2 3 2 4" xfId="1668" xr:uid="{9586486F-C6DB-47D1-B0E9-B118EA580BAD}"/>
    <cellStyle name="Ezres 2 3 2 4 2" xfId="1854" xr:uid="{AF7B928E-50A4-4BBB-913F-0F2CFB14CD6A}"/>
    <cellStyle name="Ezres 2 3 2 5" xfId="1730" xr:uid="{EF43EDB5-DD1A-4F9B-AEFE-681BA3EF9597}"/>
    <cellStyle name="Ezres 2 3 2 6" xfId="1369" xr:uid="{E9FE30C0-67F6-4598-A207-2D14044F50C5}"/>
    <cellStyle name="Ezres 2 3 2 7" xfId="1004" xr:uid="{C2874D56-B43F-4359-B669-12796CA358D7}"/>
    <cellStyle name="Ezres 2 3 3" xfId="446" xr:uid="{00000000-0005-0000-0000-0000BD010000}"/>
    <cellStyle name="Ezres 2 3 3 2" xfId="1636" xr:uid="{BDDF54EC-D0C9-4A31-8596-44E7FD92531C}"/>
    <cellStyle name="Ezres 2 3 3 2 2" xfId="1822" xr:uid="{37B6990C-6667-4388-8FC0-92BC9BFE720D}"/>
    <cellStyle name="Ezres 2 3 3 3" xfId="1698" xr:uid="{E8CEE862-9BAA-4FDF-B558-17D81317D2DE}"/>
    <cellStyle name="Ezres 2 3 3 3 2" xfId="1884" xr:uid="{65BA40C7-FDC6-4198-80B2-CF40581B3B78}"/>
    <cellStyle name="Ezres 2 3 3 4" xfId="1760" xr:uid="{FF72D511-A4D2-4E38-A1A9-E6ADB2A19B23}"/>
    <cellStyle name="Ezres 2 3 3 5" xfId="1566" xr:uid="{B99D6926-5075-4800-A97C-EAD120AF1169}"/>
    <cellStyle name="Ezres 2 3 4" xfId="447" xr:uid="{00000000-0005-0000-0000-0000BE010000}"/>
    <cellStyle name="Ezres 2 3 4 2" xfId="1791" xr:uid="{53371797-7B99-421F-8669-334E9E9A3574}"/>
    <cellStyle name="Ezres 2 3 4 3" xfId="1605" xr:uid="{24B0EE18-BD08-449F-9633-2813F998BF55}"/>
    <cellStyle name="Ezres 2 3 5" xfId="448" xr:uid="{00000000-0005-0000-0000-0000BF010000}"/>
    <cellStyle name="Ezres 2 3 5 2" xfId="1853" xr:uid="{B55083CD-4A5D-4921-BFDC-6F855CFD479D}"/>
    <cellStyle name="Ezres 2 3 5 3" xfId="1667" xr:uid="{E457F777-8173-4586-9074-C70E0CEA112A}"/>
    <cellStyle name="Ezres 2 3 6" xfId="1729" xr:uid="{42680B42-1F6A-4B99-B763-95200F874795}"/>
    <cellStyle name="Ezres 2 3 7" xfId="1368" xr:uid="{94FB92D5-3475-4819-BD7D-0B35018D4A49}"/>
    <cellStyle name="Ezres 2 3 8" xfId="768" xr:uid="{5BC035D3-E001-4EBB-B82E-0CD94EFB374B}"/>
    <cellStyle name="Ezres 2 4" xfId="449" xr:uid="{00000000-0005-0000-0000-0000C0010000}"/>
    <cellStyle name="Ezres 2 4 2" xfId="1634" xr:uid="{87CDB0B0-A618-499C-9A3B-1BE7D7ACB968}"/>
    <cellStyle name="Ezres 2 4 2 2" xfId="1820" xr:uid="{4A2C3570-9170-4B03-AD85-9E4D31C549F8}"/>
    <cellStyle name="Ezres 2 4 3" xfId="1696" xr:uid="{53F590EE-BE3B-4D74-9B35-9D21CAA31BC0}"/>
    <cellStyle name="Ezres 2 4 3 2" xfId="1882" xr:uid="{6DD9F461-6701-44DC-BBA9-CC8E9F6068F6}"/>
    <cellStyle name="Ezres 2 4 4" xfId="1758" xr:uid="{3AC86319-5413-40EC-AC42-3BDAB7A34D40}"/>
    <cellStyle name="Ezres 2 4 5" xfId="1564" xr:uid="{226ECE80-C042-4D1B-942E-0A9E3447BE72}"/>
    <cellStyle name="Ezres 2 5" xfId="450" xr:uid="{00000000-0005-0000-0000-0000C1010000}"/>
    <cellStyle name="Ezres 2 5 2" xfId="1789" xr:uid="{0AB53AA5-E46A-4782-A3D2-FB079F01F9AA}"/>
    <cellStyle name="Ezres 2 5 3" xfId="1603" xr:uid="{9F9AFDAD-49B3-4DE0-98A5-C9ED0BE71A95}"/>
    <cellStyle name="Ezres 2 6" xfId="451" xr:uid="{00000000-0005-0000-0000-0000C2010000}"/>
    <cellStyle name="Ezres 2 6 2" xfId="1851" xr:uid="{40DB24B2-FF00-418E-B095-F94584B50A41}"/>
    <cellStyle name="Ezres 2 6 3" xfId="1665" xr:uid="{53109738-2F2F-401E-A243-C273819AD61C}"/>
    <cellStyle name="Ezres 2 7" xfId="452" xr:uid="{00000000-0005-0000-0000-0000C3010000}"/>
    <cellStyle name="Ezres 2 7 2" xfId="1727" xr:uid="{E93EDC3A-B121-4F47-867C-5A787B0C68AF}"/>
    <cellStyle name="Ezres 2 8" xfId="1366" xr:uid="{A76FA6F8-170D-4FCD-8421-EAFDBFA82D48}"/>
    <cellStyle name="Ezres 3" xfId="453" xr:uid="{00000000-0005-0000-0000-0000C4010000}"/>
    <cellStyle name="Ezres 3 2" xfId="454" xr:uid="{00000000-0005-0000-0000-0000C5010000}"/>
    <cellStyle name="Ezres 3 2 2" xfId="455" xr:uid="{00000000-0005-0000-0000-0000C6010000}"/>
    <cellStyle name="Ezres 3 2 2 2" xfId="1639" xr:uid="{D759F5E0-E06E-4724-9FF1-0E7E0B43F383}"/>
    <cellStyle name="Ezres 3 2 2 2 2" xfId="1825" xr:uid="{5A474B07-5E44-434F-8FB3-A99D03633125}"/>
    <cellStyle name="Ezres 3 2 2 3" xfId="1701" xr:uid="{0EDBEBA4-8CCA-41D6-A590-A552AB0EC02A}"/>
    <cellStyle name="Ezres 3 2 2 3 2" xfId="1887" xr:uid="{C3B2A937-724A-4B11-B819-9668A6EE2B21}"/>
    <cellStyle name="Ezres 3 2 2 4" xfId="1763" xr:uid="{F5AFC030-01FA-42F4-A937-C0FC1414FB2C}"/>
    <cellStyle name="Ezres 3 2 2 5" xfId="1569" xr:uid="{04EB4FB1-FEDF-4520-AAFD-83C210D52B90}"/>
    <cellStyle name="Ezres 3 2 2 6" xfId="1005" xr:uid="{FA6BA813-A89F-4436-95E8-CC29D21EF29B}"/>
    <cellStyle name="Ezres 3 2 3" xfId="456" xr:uid="{00000000-0005-0000-0000-0000C7010000}"/>
    <cellStyle name="Ezres 3 2 3 2" xfId="1794" xr:uid="{C13AD009-4D6D-4BE0-835C-F7048F6CD28C}"/>
    <cellStyle name="Ezres 3 2 3 3" xfId="1608" xr:uid="{528DDFC5-F245-4796-ADB7-0FF86FA1A84F}"/>
    <cellStyle name="Ezres 3 2 4" xfId="457" xr:uid="{00000000-0005-0000-0000-0000C8010000}"/>
    <cellStyle name="Ezres 3 2 4 2" xfId="1856" xr:uid="{C16791AB-8D55-4A15-8528-E4DA411DE07F}"/>
    <cellStyle name="Ezres 3 2 4 3" xfId="1670" xr:uid="{44FA03FA-0F83-42DE-8670-21CB6F386665}"/>
    <cellStyle name="Ezres 3 2 5" xfId="458" xr:uid="{00000000-0005-0000-0000-0000C9010000}"/>
    <cellStyle name="Ezres 3 2 5 2" xfId="1732" xr:uid="{4DB03AE3-3B6A-4286-BAE8-60E520407B86}"/>
    <cellStyle name="Ezres 3 2 6" xfId="1371" xr:uid="{6460B9B7-09C5-4FB3-BFA9-0CFF01EF22D8}"/>
    <cellStyle name="Ezres 3 2 7" xfId="769" xr:uid="{D78E81A8-374D-4DDE-A00E-13A541A84FFA}"/>
    <cellStyle name="Ezres 3 3" xfId="459" xr:uid="{00000000-0005-0000-0000-0000CA010000}"/>
    <cellStyle name="Ezres 3 3 2" xfId="1638" xr:uid="{AF6B21B8-FC97-4D78-9409-85974B20C716}"/>
    <cellStyle name="Ezres 3 3 2 2" xfId="1824" xr:uid="{D4034E44-5590-45E1-A3AE-26E0F42A86EC}"/>
    <cellStyle name="Ezres 3 3 3" xfId="1700" xr:uid="{546C1729-54A5-4018-892C-9BE4EEDA6048}"/>
    <cellStyle name="Ezres 3 3 3 2" xfId="1886" xr:uid="{EFB1778F-B4A9-4DF5-8CCD-380498DC67AC}"/>
    <cellStyle name="Ezres 3 3 4" xfId="1762" xr:uid="{8A3608D5-A3FE-411E-B53E-D6923CC420D1}"/>
    <cellStyle name="Ezres 3 3 5" xfId="1568" xr:uid="{C1DAA7DC-82C2-416E-870D-AB681252B7C5}"/>
    <cellStyle name="Ezres 3 4" xfId="460" xr:uid="{00000000-0005-0000-0000-0000CB010000}"/>
    <cellStyle name="Ezres 3 4 2" xfId="1793" xr:uid="{FB767028-4CFE-49D7-BF9F-344A89A1C287}"/>
    <cellStyle name="Ezres 3 4 3" xfId="1607" xr:uid="{65D1AF74-1790-4810-BA9F-CC20DBA04A6F}"/>
    <cellStyle name="Ezres 3 5" xfId="461" xr:uid="{00000000-0005-0000-0000-0000CC010000}"/>
    <cellStyle name="Ezres 3 5 2" xfId="1855" xr:uid="{EA4DE26D-15C8-4841-873E-2FBF1069E0F6}"/>
    <cellStyle name="Ezres 3 5 3" xfId="1669" xr:uid="{4EC3E607-5ECA-495C-94E1-38038C8EE065}"/>
    <cellStyle name="Ezres 3 6" xfId="462" xr:uid="{00000000-0005-0000-0000-0000CD010000}"/>
    <cellStyle name="Ezres 3 6 2" xfId="1731" xr:uid="{2288A98D-E5CD-4E9B-8745-F0028BEB5103}"/>
    <cellStyle name="Ezres 3 7" xfId="1370" xr:uid="{79B59041-A1B0-48BF-8628-0BA87F18892E}"/>
    <cellStyle name="Ezres 4" xfId="463" xr:uid="{00000000-0005-0000-0000-0000CE010000}"/>
    <cellStyle name="Ezres 4 2" xfId="464" xr:uid="{00000000-0005-0000-0000-0000CF010000}"/>
    <cellStyle name="Ezres 4 2 2" xfId="465" xr:uid="{00000000-0005-0000-0000-0000D0010000}"/>
    <cellStyle name="Ezres 4 2 2 2" xfId="1826" xr:uid="{2A48F170-CEE9-4AFC-AB2B-BD7A180F00F0}"/>
    <cellStyle name="Ezres 4 2 2 3" xfId="1640" xr:uid="{286BE633-BA28-40F4-9672-1420002111B6}"/>
    <cellStyle name="Ezres 4 2 2 4" xfId="1006" xr:uid="{A3404FD3-F920-4907-90EB-CDE37A5C5AED}"/>
    <cellStyle name="Ezres 4 2 3" xfId="466" xr:uid="{00000000-0005-0000-0000-0000D1010000}"/>
    <cellStyle name="Ezres 4 2 3 2" xfId="1888" xr:uid="{C3A25E21-0A54-4150-806A-5A4702B394F2}"/>
    <cellStyle name="Ezres 4 2 3 3" xfId="1702" xr:uid="{4EB618AD-24B6-4539-8F0D-84A53F87CEDD}"/>
    <cellStyle name="Ezres 4 2 4" xfId="467" xr:uid="{00000000-0005-0000-0000-0000D2010000}"/>
    <cellStyle name="Ezres 4 2 4 2" xfId="1764" xr:uid="{4C43445D-C250-4187-A902-6A9792080C21}"/>
    <cellStyle name="Ezres 4 2 5" xfId="468" xr:uid="{00000000-0005-0000-0000-0000D3010000}"/>
    <cellStyle name="Ezres 4 2 5 2" xfId="1570" xr:uid="{CD42DE74-E9C6-40F9-BE62-01E3B88D3345}"/>
    <cellStyle name="Ezres 4 2 6" xfId="770" xr:uid="{56E7D294-6BE0-438C-8F3E-989F7EF3A7BF}"/>
    <cellStyle name="Ezres 4 3" xfId="469" xr:uid="{00000000-0005-0000-0000-0000D4010000}"/>
    <cellStyle name="Ezres 4 3 2" xfId="1795" xr:uid="{72545F7F-E46C-4FAB-9DEF-B05205410A73}"/>
    <cellStyle name="Ezres 4 3 3" xfId="1609" xr:uid="{C616A07A-3832-4AA2-B03D-D7F5FD39E864}"/>
    <cellStyle name="Ezres 4 4" xfId="470" xr:uid="{00000000-0005-0000-0000-0000D5010000}"/>
    <cellStyle name="Ezres 4 4 2" xfId="1857" xr:uid="{7F0C13FA-0255-476A-B8DF-B93FB0BBF1EE}"/>
    <cellStyle name="Ezres 4 4 3" xfId="1671" xr:uid="{6E126A3A-98C2-4D1E-A269-31A129B326BA}"/>
    <cellStyle name="Ezres 4 5" xfId="471" xr:uid="{00000000-0005-0000-0000-0000D6010000}"/>
    <cellStyle name="Ezres 4 5 2" xfId="1733" xr:uid="{42297F09-E214-4552-9B49-7A3D0AB52B78}"/>
    <cellStyle name="Ezres 4 6" xfId="472" xr:uid="{00000000-0005-0000-0000-0000D7010000}"/>
    <cellStyle name="Ezres 4 6 2" xfId="1372" xr:uid="{16E95052-5DF4-4A0B-9B7C-3CB40DE461BC}"/>
    <cellStyle name="Ezres 5" xfId="473" xr:uid="{00000000-0005-0000-0000-0000D8010000}"/>
    <cellStyle name="Ezres 5 2" xfId="474" xr:uid="{00000000-0005-0000-0000-0000D9010000}"/>
    <cellStyle name="Ezres 5 2 2" xfId="1572" xr:uid="{2B03DBDE-C592-4A35-A8A8-7814B57FE1D7}"/>
    <cellStyle name="Ezres 5 2 2 2" xfId="1642" xr:uid="{F72AABCF-CE22-4681-9852-2895C13722A5}"/>
    <cellStyle name="Ezres 5 2 2 2 2" xfId="1828" xr:uid="{AB813655-1674-44C7-97F3-49D6C31A501A}"/>
    <cellStyle name="Ezres 5 2 2 3" xfId="1704" xr:uid="{E42C36DF-459D-45CA-A5B3-1F433F35F992}"/>
    <cellStyle name="Ezres 5 2 2 3 2" xfId="1890" xr:uid="{D717C917-3EA0-4944-B1B9-C2F3CD0F9BBE}"/>
    <cellStyle name="Ezres 5 2 2 4" xfId="1766" xr:uid="{0A4A0580-DE10-4819-9056-C372B9DC963A}"/>
    <cellStyle name="Ezres 5 2 3" xfId="1611" xr:uid="{4E7323F5-56E0-422E-93D4-664CE2FA19DD}"/>
    <cellStyle name="Ezres 5 2 3 2" xfId="1797" xr:uid="{FD001D13-DD3C-4D73-B3DD-C2E284EC85CF}"/>
    <cellStyle name="Ezres 5 2 4" xfId="1673" xr:uid="{044F504C-7ED6-4832-8745-528EF5554166}"/>
    <cellStyle name="Ezres 5 2 4 2" xfId="1859" xr:uid="{997A4243-BA87-4495-98EA-5E460DA51274}"/>
    <cellStyle name="Ezres 5 2 5" xfId="1735" xr:uid="{E1B1F35E-AEC2-496B-B32F-D1F8E5717491}"/>
    <cellStyle name="Ezres 5 2 6" xfId="1374" xr:uid="{23B20C23-3175-4B02-B0B9-0FBE561042A1}"/>
    <cellStyle name="Ezres 5 2 7" xfId="1007" xr:uid="{D889ADBA-A32F-4BF4-8D27-74A9B9760093}"/>
    <cellStyle name="Ezres 5 3" xfId="475" xr:uid="{00000000-0005-0000-0000-0000DA010000}"/>
    <cellStyle name="Ezres 5 3 2" xfId="1641" xr:uid="{066A6620-9E3D-4B4A-929C-923C570A58A5}"/>
    <cellStyle name="Ezres 5 3 2 2" xfId="1827" xr:uid="{584D9506-C2F2-4E09-9647-3175E196886D}"/>
    <cellStyle name="Ezres 5 3 3" xfId="1703" xr:uid="{E0FF054F-4145-454B-9172-5FFE8BEF8CD9}"/>
    <cellStyle name="Ezres 5 3 3 2" xfId="1889" xr:uid="{E0957A9B-911B-4B4A-871A-66F69BCBD299}"/>
    <cellStyle name="Ezres 5 3 4" xfId="1765" xr:uid="{32579D98-69C5-4142-9699-989B715CC8A7}"/>
    <cellStyle name="Ezres 5 3 5" xfId="1571" xr:uid="{99103661-3227-41CE-A9EB-4B8DCEA4C162}"/>
    <cellStyle name="Ezres 5 4" xfId="476" xr:uid="{00000000-0005-0000-0000-0000DB010000}"/>
    <cellStyle name="Ezres 5 4 2" xfId="1796" xr:uid="{066EC35B-D8E7-44EC-AE60-AC19FC20818E}"/>
    <cellStyle name="Ezres 5 4 3" xfId="1610" xr:uid="{C6510752-08E1-4B01-A02A-F78AC2402C5F}"/>
    <cellStyle name="Ezres 5 5" xfId="477" xr:uid="{00000000-0005-0000-0000-0000DC010000}"/>
    <cellStyle name="Ezres 5 5 2" xfId="1858" xr:uid="{E6B47183-70AB-4A16-874F-A19287087D0D}"/>
    <cellStyle name="Ezres 5 5 3" xfId="1672" xr:uid="{6E2ACF86-02EE-4520-91CA-CF66D52EB31C}"/>
    <cellStyle name="Ezres 5 6" xfId="1734" xr:uid="{EDF1329D-F5ED-4ADE-AB4E-7954CD2408F0}"/>
    <cellStyle name="Ezres 5 7" xfId="1373" xr:uid="{EB81D5CF-83F0-4011-BED5-6FC53C572AD5}"/>
    <cellStyle name="Ezres 5 8" xfId="771" xr:uid="{6E50E4F2-9C5D-49BA-B34C-2899136B8635}"/>
    <cellStyle name="Ezres 6" xfId="478" xr:uid="{00000000-0005-0000-0000-0000DD010000}"/>
    <cellStyle name="Ezres 6 2" xfId="479" xr:uid="{00000000-0005-0000-0000-0000DE010000}"/>
    <cellStyle name="Ezres 6 2 2" xfId="1574" xr:uid="{6B6192B8-7B47-49D1-98F3-C8797BFFD615}"/>
    <cellStyle name="Ezres 6 2 2 2" xfId="1644" xr:uid="{EE4DC92F-D0FE-4318-A66F-8000509AFF3F}"/>
    <cellStyle name="Ezres 6 2 2 2 2" xfId="1830" xr:uid="{E4AA3BA9-F49C-46A3-B284-064C1FC501BC}"/>
    <cellStyle name="Ezres 6 2 2 3" xfId="1706" xr:uid="{3D9E8D73-A021-4795-9385-FDB697EE0922}"/>
    <cellStyle name="Ezres 6 2 2 3 2" xfId="1892" xr:uid="{FA144794-72C5-4C97-A757-73F571CB75E4}"/>
    <cellStyle name="Ezres 6 2 2 4" xfId="1768" xr:uid="{5354C454-9490-4564-A6FA-6738BB6FE022}"/>
    <cellStyle name="Ezres 6 2 3" xfId="1613" xr:uid="{C31695B6-8826-45C9-9AEC-373057E8B075}"/>
    <cellStyle name="Ezres 6 2 3 2" xfId="1799" xr:uid="{795B1490-97E8-40A7-8221-07F5E06E1551}"/>
    <cellStyle name="Ezres 6 2 4" xfId="1675" xr:uid="{C77F7BE6-BC78-4273-98EF-5CAF359941A3}"/>
    <cellStyle name="Ezres 6 2 4 2" xfId="1861" xr:uid="{F719ACE6-5780-49CA-9957-B792E2943BBB}"/>
    <cellStyle name="Ezres 6 2 5" xfId="1737" xr:uid="{ADF6423A-A119-4086-8C34-C3E77AEA849F}"/>
    <cellStyle name="Ezres 6 2 6" xfId="1376" xr:uid="{AD501EA3-0214-4981-8E8E-33BB8B057BB4}"/>
    <cellStyle name="Ezres 6 2 7" xfId="1008" xr:uid="{696EF6E0-0AEF-4A26-BEB7-EE9A130F1C22}"/>
    <cellStyle name="Ezres 6 3" xfId="480" xr:uid="{00000000-0005-0000-0000-0000DF010000}"/>
    <cellStyle name="Ezres 6 3 2" xfId="1643" xr:uid="{4331991F-444A-41A6-8FB6-ACA6A81C993B}"/>
    <cellStyle name="Ezres 6 3 2 2" xfId="1829" xr:uid="{945293CC-CBAC-4B4B-B2AF-CB18781AA5B1}"/>
    <cellStyle name="Ezres 6 3 3" xfId="1705" xr:uid="{8917C897-DBF4-40F6-87F5-0D743A16261A}"/>
    <cellStyle name="Ezres 6 3 3 2" xfId="1891" xr:uid="{902B847F-E35F-47AD-A14D-652C2C0F3205}"/>
    <cellStyle name="Ezres 6 3 4" xfId="1767" xr:uid="{A6726A95-AC42-4F83-A45F-F6E90E378BF5}"/>
    <cellStyle name="Ezres 6 3 5" xfId="1573" xr:uid="{4F706083-F274-462E-BC7D-8D807699F895}"/>
    <cellStyle name="Ezres 6 4" xfId="481" xr:uid="{00000000-0005-0000-0000-0000E0010000}"/>
    <cellStyle name="Ezres 6 4 2" xfId="1798" xr:uid="{DB71BBBE-3DD2-4B66-B3A1-504B7912D96A}"/>
    <cellStyle name="Ezres 6 4 3" xfId="1612" xr:uid="{E39AD222-A026-4BAD-8C38-436AFF739595}"/>
    <cellStyle name="Ezres 6 5" xfId="482" xr:uid="{00000000-0005-0000-0000-0000E1010000}"/>
    <cellStyle name="Ezres 6 5 2" xfId="1860" xr:uid="{3DD6DC82-30FE-4E66-B1B2-C36EFAE00B85}"/>
    <cellStyle name="Ezres 6 5 3" xfId="1674" xr:uid="{57B8C586-96CE-4004-848E-B96A5764B7ED}"/>
    <cellStyle name="Ezres 6 6" xfId="1736" xr:uid="{5CC179A0-8A7D-4F45-9F8D-AEEB1F2CC7A9}"/>
    <cellStyle name="Ezres 6 7" xfId="1375" xr:uid="{97B9316E-EDB4-43C9-A0BE-98C4EDBEA3FA}"/>
    <cellStyle name="Ezres 6 8" xfId="772" xr:uid="{D5C84D3F-4FAF-4DE8-8BFC-C9B254023B19}"/>
    <cellStyle name="Ezres 7" xfId="483" xr:uid="{00000000-0005-0000-0000-0000E2010000}"/>
    <cellStyle name="Ezres 7 2" xfId="484" xr:uid="{00000000-0005-0000-0000-0000E3010000}"/>
    <cellStyle name="Ezres 7 2 2" xfId="1645" xr:uid="{1D38F2C3-1357-42DE-80EC-F005873AC808}"/>
    <cellStyle name="Ezres 7 2 2 2" xfId="1831" xr:uid="{EE76DE2D-8970-41CB-9EA1-6A268DACEE82}"/>
    <cellStyle name="Ezres 7 2 3" xfId="1707" xr:uid="{8AB77C9F-7DDC-4D41-964E-B5BE202A879D}"/>
    <cellStyle name="Ezres 7 2 3 2" xfId="1893" xr:uid="{2320CBDD-9F73-497B-9314-D6C6C41A02B5}"/>
    <cellStyle name="Ezres 7 2 4" xfId="1769" xr:uid="{1CF1803C-A3EC-450E-873D-66F23B6BB31D}"/>
    <cellStyle name="Ezres 7 2 5" xfId="1575" xr:uid="{79CC6939-1D77-405A-8D8C-93DB9B1F00CF}"/>
    <cellStyle name="Ezres 7 2 6" xfId="1009" xr:uid="{CBBA5E5C-22CC-431E-BE1D-DAF28480B35F}"/>
    <cellStyle name="Ezres 7 3" xfId="485" xr:uid="{00000000-0005-0000-0000-0000E4010000}"/>
    <cellStyle name="Ezres 7 3 2" xfId="1800" xr:uid="{6112A5D4-C36B-4910-B6AD-6D46F271F2AB}"/>
    <cellStyle name="Ezres 7 3 3" xfId="1614" xr:uid="{05D58F1A-2BF6-4BBA-AC57-8ACB5FF093FE}"/>
    <cellStyle name="Ezres 7 4" xfId="486" xr:uid="{00000000-0005-0000-0000-0000E5010000}"/>
    <cellStyle name="Ezres 7 4 2" xfId="1862" xr:uid="{C4796E69-B67B-4EC4-90C7-74285E1177BB}"/>
    <cellStyle name="Ezres 7 4 3" xfId="1676" xr:uid="{A0466AC1-E15C-4953-ADDA-DEE86BF096E5}"/>
    <cellStyle name="Ezres 7 5" xfId="487" xr:uid="{00000000-0005-0000-0000-0000E6010000}"/>
    <cellStyle name="Ezres 7 5 2" xfId="1738" xr:uid="{DC669A78-AA85-4AEA-A54C-B50839E599BA}"/>
    <cellStyle name="Ezres 7 6" xfId="1377" xr:uid="{F9460935-55CE-430A-946C-0CDECCEE659A}"/>
    <cellStyle name="Ezres 7 7" xfId="773" xr:uid="{A55FBAC7-231C-406A-A7DC-CD003265BFCC}"/>
    <cellStyle name="Ezres 8" xfId="488" xr:uid="{00000000-0005-0000-0000-0000E7010000}"/>
    <cellStyle name="Ezres 8 2" xfId="489" xr:uid="{00000000-0005-0000-0000-0000E8010000}"/>
    <cellStyle name="Ezres 8 2 2" xfId="490" xr:uid="{00000000-0005-0000-0000-0000E9010000}"/>
    <cellStyle name="Ezres 8 2 2 2" xfId="1819" xr:uid="{C1447F50-0DC7-43D7-8FA6-DC461AB6DBFB}"/>
    <cellStyle name="Ezres 8 2 2 3" xfId="1011" xr:uid="{37F55E02-0553-4255-9B0B-ED9362A788E0}"/>
    <cellStyle name="Ezres 8 2 3" xfId="1633" xr:uid="{EC573506-6A5B-4B7F-94B9-39E2B5613574}"/>
    <cellStyle name="Ezres 8 2 4" xfId="775" xr:uid="{DAB753E3-008F-4C5A-B0CF-A613AA7EFC2E}"/>
    <cellStyle name="Ezres 8 3" xfId="491" xr:uid="{00000000-0005-0000-0000-0000EA010000}"/>
    <cellStyle name="Ezres 8 3 2" xfId="1881" xr:uid="{07A447BE-DED5-4C15-9B2A-820DEA49D03E}"/>
    <cellStyle name="Ezres 8 3 3" xfId="1695" xr:uid="{BA483F68-455C-4830-AF0B-F952C9BB503C}"/>
    <cellStyle name="Ezres 8 3 4" xfId="1010" xr:uid="{A5E44882-9607-437A-8B97-251CDE78C666}"/>
    <cellStyle name="Ezres 8 4" xfId="492" xr:uid="{00000000-0005-0000-0000-0000EB010000}"/>
    <cellStyle name="Ezres 8 4 2" xfId="1757" xr:uid="{09FFDC9E-1FA5-41C3-9F15-D703B0C67709}"/>
    <cellStyle name="Ezres 8 5" xfId="493" xr:uid="{00000000-0005-0000-0000-0000EC010000}"/>
    <cellStyle name="Ezres 8 5 2" xfId="1563" xr:uid="{EEA8B3C1-599D-4BC0-9F1C-446087F4F4C2}"/>
    <cellStyle name="Ezres 8 6" xfId="774" xr:uid="{517C5A62-5433-4ACD-9ACA-F8484B7BE440}"/>
    <cellStyle name="Ezres 9" xfId="494" xr:uid="{00000000-0005-0000-0000-0000ED010000}"/>
    <cellStyle name="Ezres 9 2" xfId="1788" xr:uid="{1BAF4DF7-67EB-4070-B4A0-7FB6BB89B665}"/>
    <cellStyle name="Ezres 9 3" xfId="1602" xr:uid="{51E22ED7-351D-47D1-AE08-05A3726C82E8}"/>
    <cellStyle name="Ezres 9 4" xfId="1003" xr:uid="{E75201C4-00AB-4AB9-86CE-FA862F556388}"/>
    <cellStyle name="Good" xfId="1378" xr:uid="{B8E51EB7-AC96-41EF-8F10-83CE0EDB4126}"/>
    <cellStyle name="Heading 1" xfId="1379" xr:uid="{9BCA44AF-147B-46D3-8447-361FB04B64FF}"/>
    <cellStyle name="Heading 2" xfId="1380" xr:uid="{27477FA5-25BC-4996-8A96-AF1EF7184AC3}"/>
    <cellStyle name="Heading 3" xfId="1381" xr:uid="{F9279465-B1D2-48A2-A816-69DDD8E70DD9}"/>
    <cellStyle name="Heading 4" xfId="1382" xr:uid="{D9CA96DE-A0EA-4256-B52B-3552772853B1}"/>
    <cellStyle name="Input" xfId="1383" xr:uid="{957D5C52-C3D4-4EEA-A9CD-24A25808C2A3}"/>
    <cellStyle name="Linked Cell" xfId="1384" xr:uid="{765A3D91-C292-45D3-9634-6FEF26FE1597}"/>
    <cellStyle name="Neutral" xfId="1385" xr:uid="{36F852AD-E273-4E4B-B220-E85CA985870D}"/>
    <cellStyle name="Normál" xfId="0" builtinId="0"/>
    <cellStyle name="Normál 10" xfId="495" xr:uid="{00000000-0005-0000-0000-0000EF010000}"/>
    <cellStyle name="Normál 11" xfId="565" xr:uid="{42ACAEC5-6844-4020-97BA-4C14822816AE}"/>
    <cellStyle name="Normál 2" xfId="496" xr:uid="{00000000-0005-0000-0000-0000F0010000}"/>
    <cellStyle name="Normál 2 2" xfId="497" xr:uid="{00000000-0005-0000-0000-0000F1010000}"/>
    <cellStyle name="Normál 2 2 2" xfId="498" xr:uid="{00000000-0005-0000-0000-0000F2010000}"/>
    <cellStyle name="Normál 2 2 2 2" xfId="1013" xr:uid="{99317755-ACFC-41E0-BE01-7EE47D8797AA}"/>
    <cellStyle name="Normál 2 2 2 3" xfId="777" xr:uid="{C32AF845-ACB3-4EF2-84EC-8190FB7CCCED}"/>
    <cellStyle name="Normál 2 2 3" xfId="1386" xr:uid="{1BC56916-324D-48F4-99AD-41672F1DBC91}"/>
    <cellStyle name="Normál 2 3" xfId="499" xr:uid="{00000000-0005-0000-0000-0000F3010000}"/>
    <cellStyle name="Normál 2 3 2" xfId="1014" xr:uid="{ABD5FCA5-701D-48DD-9BE3-F4599501B205}"/>
    <cellStyle name="Normál 2 3 2 2" xfId="1577" xr:uid="{4685FB46-CD91-4C72-A983-C8913E59EB02}"/>
    <cellStyle name="Normál 2 3 3" xfId="1387" xr:uid="{B61E8307-14EF-4A04-BF0A-B04B77CED8A7}"/>
    <cellStyle name="Normál 2 3 4" xfId="778" xr:uid="{012CC231-BB2F-44A7-8BAB-E68C5079F5BB}"/>
    <cellStyle name="Normál 2 4" xfId="1012" xr:uid="{69915030-2BFD-49D7-A3EC-EEB4B92829A5}"/>
    <cellStyle name="Normál 2 4 2" xfId="1388" xr:uid="{627726E3-21AD-44B9-BAC5-0EA4B1278207}"/>
    <cellStyle name="Normál 2 5" xfId="1576" xr:uid="{2628B479-3163-4FAF-9FA0-D03E12656FC2}"/>
    <cellStyle name="Normál 2 6" xfId="776" xr:uid="{2B0B852D-0855-4B88-8062-95937421EA52}"/>
    <cellStyle name="Normál 2_melléklet_3_kiadás_9000_121221_penzugy" xfId="500" xr:uid="{00000000-0005-0000-0000-0000F4010000}"/>
    <cellStyle name="Normál 3" xfId="501" xr:uid="{00000000-0005-0000-0000-0000F5010000}"/>
    <cellStyle name="Normál 3 2" xfId="502" xr:uid="{00000000-0005-0000-0000-0000F6010000}"/>
    <cellStyle name="Normál 3 2 2" xfId="1015" xr:uid="{AC97A44B-CF74-4759-A88F-8CFEDCC546D7}"/>
    <cellStyle name="Normál 3 2 3" xfId="779" xr:uid="{6B2D188A-0C7D-426F-9C65-4ACE9577720C}"/>
    <cellStyle name="Normál 3 3" xfId="1389" xr:uid="{E9868A1D-3A35-45FD-8CB9-9B60C38AD78A}"/>
    <cellStyle name="Normál 4" xfId="503" xr:uid="{00000000-0005-0000-0000-0000F7010000}"/>
    <cellStyle name="Normál 4 2" xfId="504" xr:uid="{00000000-0005-0000-0000-0000F8010000}"/>
    <cellStyle name="Normál 4 2 2" xfId="1017" xr:uid="{02DA986C-43FF-46EA-89B9-CC85FF0F575B}"/>
    <cellStyle name="Normál 4 2 3" xfId="781" xr:uid="{FE7BDB9B-0129-40B5-BC26-6675C989C0B7}"/>
    <cellStyle name="Normál 4 3" xfId="505" xr:uid="{00000000-0005-0000-0000-0000F9010000}"/>
    <cellStyle name="Normál 4 4" xfId="1016" xr:uid="{934D86B5-AFD2-446E-BEB9-387FE60553A3}"/>
    <cellStyle name="Normál 4 5" xfId="780" xr:uid="{63A6F932-2994-44CA-8284-A63B8D1E775A}"/>
    <cellStyle name="Normál 5" xfId="506" xr:uid="{00000000-0005-0000-0000-0000FA010000}"/>
    <cellStyle name="Normál 5 2" xfId="507" xr:uid="{00000000-0005-0000-0000-0000FB010000}"/>
    <cellStyle name="Normál 5 2 2" xfId="1018" xr:uid="{1953C6AC-1CC6-4C01-81D0-9FA2D2340548}"/>
    <cellStyle name="Normál 5 2 3" xfId="782" xr:uid="{6726B163-719C-4493-84F7-0FBEAD391646}"/>
    <cellStyle name="Normál 5 3" xfId="1578" xr:uid="{2C6E1525-745F-405C-B134-B2A451A03647}"/>
    <cellStyle name="Normál 6" xfId="508" xr:uid="{00000000-0005-0000-0000-0000FC010000}"/>
    <cellStyle name="Normál 6 2" xfId="509" xr:uid="{00000000-0005-0000-0000-0000FD010000}"/>
    <cellStyle name="Normál 6 2 2" xfId="1019" xr:uid="{C253C274-220A-475C-9EA4-E20FB7386C92}"/>
    <cellStyle name="Normál 6 2 3" xfId="1391" xr:uid="{3F4A68BB-4BBD-44C3-B1AD-38C522EF6AE6}"/>
    <cellStyle name="Normál 6 2 4" xfId="783" xr:uid="{2D862FF2-3BF5-493D-AF16-21B2C056D832}"/>
    <cellStyle name="Normál 6 3" xfId="1390" xr:uid="{88079CD5-F815-4000-BB14-851FAB816242}"/>
    <cellStyle name="Normál 7" xfId="510" xr:uid="{00000000-0005-0000-0000-0000FE010000}"/>
    <cellStyle name="Normál 7 2" xfId="511" xr:uid="{00000000-0005-0000-0000-0000FF010000}"/>
    <cellStyle name="Normál 7 3" xfId="1419" xr:uid="{7E4E57FA-710C-424B-A180-12A4919F58C1}"/>
    <cellStyle name="Normál 8" xfId="512" xr:uid="{00000000-0005-0000-0000-000000020000}"/>
    <cellStyle name="Normál 8 2" xfId="513" xr:uid="{00000000-0005-0000-0000-000001020000}"/>
    <cellStyle name="Normál 8 2 2" xfId="1020" xr:uid="{89006042-DE31-4531-BAE4-F38EBCF486B7}"/>
    <cellStyle name="Normál 8 2 3" xfId="784" xr:uid="{BE31DD88-1DEB-4C73-991A-398386DBB088}"/>
    <cellStyle name="Normál 9" xfId="514" xr:uid="{00000000-0005-0000-0000-000002020000}"/>
    <cellStyle name="Normal_APUT202" xfId="515" xr:uid="{00000000-0005-0000-0000-000003020000}"/>
    <cellStyle name="Note" xfId="1392" xr:uid="{C2B195AC-1AEA-4182-844C-7DE6BE1064A6}"/>
    <cellStyle name="Output" xfId="1393" xr:uid="{9FABDAE6-B718-4809-A30D-AB4FD93858FE}"/>
    <cellStyle name="Pénznem 10" xfId="1677" xr:uid="{7636B532-BEB6-45EB-8EF6-0EC335AF0B63}"/>
    <cellStyle name="Pénznem 10 2" xfId="1863" xr:uid="{9004C031-3894-4D00-A83B-FEFFD7868E0B}"/>
    <cellStyle name="Pénznem 11" xfId="1739" xr:uid="{03A5AD05-10B9-4CD3-8DD4-5791B32F1BE7}"/>
    <cellStyle name="Pénznem 12" xfId="1394" xr:uid="{ADF2415A-3798-487D-A917-8DDDADC8221A}"/>
    <cellStyle name="Pénznem 2" xfId="516" xr:uid="{00000000-0005-0000-0000-000004020000}"/>
    <cellStyle name="Pénznem 2 10" xfId="785" xr:uid="{4F753017-B43A-43A8-9DED-2E7149A33BAB}"/>
    <cellStyle name="Pénznem 2 2" xfId="517" xr:uid="{00000000-0005-0000-0000-000005020000}"/>
    <cellStyle name="Pénznem 2 2 2" xfId="518" xr:uid="{00000000-0005-0000-0000-000006020000}"/>
    <cellStyle name="Pénznem 2 2 2 2" xfId="1582" xr:uid="{F8D73FF3-F511-49B5-B5AC-21606A9199D8}"/>
    <cellStyle name="Pénznem 2 2 2 2 2" xfId="1649" xr:uid="{FAC1EDF7-5FF1-4E3D-8587-CC58CB0A0445}"/>
    <cellStyle name="Pénznem 2 2 2 2 2 2" xfId="1835" xr:uid="{014DDF77-8AEF-4813-971F-8572DE79E091}"/>
    <cellStyle name="Pénznem 2 2 2 2 3" xfId="1711" xr:uid="{CF7041F2-D275-4BF8-89B6-81E06E9138FB}"/>
    <cellStyle name="Pénznem 2 2 2 2 3 2" xfId="1897" xr:uid="{97E50A46-A006-490E-A97E-490C845869A8}"/>
    <cellStyle name="Pénznem 2 2 2 2 4" xfId="1773" xr:uid="{412293F2-7888-453C-973F-F14A20BEE8D1}"/>
    <cellStyle name="Pénznem 2 2 2 3" xfId="1618" xr:uid="{665DF32D-2FAD-4F6A-995C-281EB0B8A387}"/>
    <cellStyle name="Pénznem 2 2 2 3 2" xfId="1804" xr:uid="{A5F31B7E-FDAC-4CEF-A480-66E0922ECE1B}"/>
    <cellStyle name="Pénznem 2 2 2 4" xfId="1680" xr:uid="{EA347FE8-550D-475E-944C-8DD3865CFBB2}"/>
    <cellStyle name="Pénznem 2 2 2 4 2" xfId="1866" xr:uid="{58997991-7D7B-418F-A95E-041BCDE8BCE3}"/>
    <cellStyle name="Pénznem 2 2 2 5" xfId="1742" xr:uid="{0F5E1D92-54FD-4CBD-802E-5ED826F4B2D2}"/>
    <cellStyle name="Pénznem 2 2 2 6" xfId="1397" xr:uid="{C60C675D-0062-4382-AAA0-14DB5D07E5C1}"/>
    <cellStyle name="Pénznem 2 2 2 7" xfId="1022" xr:uid="{CADBB62E-2C42-48C2-9E87-126B6677D422}"/>
    <cellStyle name="Pénznem 2 2 3" xfId="519" xr:uid="{00000000-0005-0000-0000-000007020000}"/>
    <cellStyle name="Pénznem 2 2 3 2" xfId="1648" xr:uid="{C59102E8-C5A5-4E5E-B676-3B97A922CB37}"/>
    <cellStyle name="Pénznem 2 2 3 2 2" xfId="1834" xr:uid="{703F7E98-D1B1-4162-BD88-1CDAF2F57E92}"/>
    <cellStyle name="Pénznem 2 2 3 3" xfId="1710" xr:uid="{4CF155C9-321A-4A2C-AA22-CA9EB781FBCE}"/>
    <cellStyle name="Pénznem 2 2 3 3 2" xfId="1896" xr:uid="{A345F6C0-7C60-410B-81B6-90F4EAB76B2D}"/>
    <cellStyle name="Pénznem 2 2 3 4" xfId="1772" xr:uid="{523AEFEE-D83B-4437-91A0-F0D9740E1455}"/>
    <cellStyle name="Pénznem 2 2 3 5" xfId="1581" xr:uid="{E81182DF-043A-4D4E-805D-570BD19F8A9A}"/>
    <cellStyle name="Pénznem 2 2 4" xfId="520" xr:uid="{00000000-0005-0000-0000-000008020000}"/>
    <cellStyle name="Pénznem 2 2 4 2" xfId="1803" xr:uid="{B41E62B9-B887-4429-89EF-F0782A8120E5}"/>
    <cellStyle name="Pénznem 2 2 4 3" xfId="1617" xr:uid="{AD641D54-B060-49E9-B403-6202D6D3380F}"/>
    <cellStyle name="Pénznem 2 2 5" xfId="521" xr:uid="{00000000-0005-0000-0000-000009020000}"/>
    <cellStyle name="Pénznem 2 2 5 2" xfId="1865" xr:uid="{7DAC3F71-C708-4B5B-9A44-499B64DC0495}"/>
    <cellStyle name="Pénznem 2 2 5 3" xfId="1679" xr:uid="{2ACAD1E5-A935-4ED8-893A-5C6A3336D12F}"/>
    <cellStyle name="Pénznem 2 2 6" xfId="1741" xr:uid="{1D837AB3-E73D-4C93-98D8-C9A9D0E8D80F}"/>
    <cellStyle name="Pénznem 2 2 7" xfId="1396" xr:uid="{B33E613B-689D-4287-98B3-AF29789EE455}"/>
    <cellStyle name="Pénznem 2 2 8" xfId="786" xr:uid="{8FD01FF4-C791-4D18-B9C4-3218A12565C1}"/>
    <cellStyle name="Pénznem 2 3" xfId="522" xr:uid="{00000000-0005-0000-0000-00000A020000}"/>
    <cellStyle name="Pénznem 2 3 2" xfId="1583" xr:uid="{F32CEDB9-F19A-47CC-8DFD-93775D235D6F}"/>
    <cellStyle name="Pénznem 2 3 2 2" xfId="1650" xr:uid="{8174AA75-9916-4B86-A74D-A6045CADC6E1}"/>
    <cellStyle name="Pénznem 2 3 2 2 2" xfId="1836" xr:uid="{C7C6FAFD-E502-4EAB-B5AD-4EB66615B31E}"/>
    <cellStyle name="Pénznem 2 3 2 3" xfId="1712" xr:uid="{D9B29945-410E-423E-BB1C-50578B4A4825}"/>
    <cellStyle name="Pénznem 2 3 2 3 2" xfId="1898" xr:uid="{E8493B77-9CCE-4EBB-8103-E8973A36DDCB}"/>
    <cellStyle name="Pénznem 2 3 2 4" xfId="1774" xr:uid="{8D545C22-D1BC-4F61-995D-7F554CB74B1F}"/>
    <cellStyle name="Pénznem 2 3 3" xfId="1619" xr:uid="{9488E13C-0911-41B6-B6CD-D4ECC11D4500}"/>
    <cellStyle name="Pénznem 2 3 3 2" xfId="1805" xr:uid="{31D5212C-226A-4FB0-89C4-F9D3230F4F6E}"/>
    <cellStyle name="Pénznem 2 3 4" xfId="1681" xr:uid="{0B64520C-B1DE-4982-84EA-A37C44EB5C24}"/>
    <cellStyle name="Pénznem 2 3 4 2" xfId="1867" xr:uid="{79293B03-1FCC-4504-B227-6020B90ECEEF}"/>
    <cellStyle name="Pénznem 2 3 5" xfId="1743" xr:uid="{E052F14E-90AF-4912-AB49-1EE2E3E9DB1E}"/>
    <cellStyle name="Pénznem 2 3 6" xfId="1398" xr:uid="{11742BFB-F2AE-4398-A4DC-EAFD14E93629}"/>
    <cellStyle name="Pénznem 2 3 7" xfId="1021" xr:uid="{B4F4BB01-79D5-4484-BCB0-50457B1D9E40}"/>
    <cellStyle name="Pénznem 2 4" xfId="523" xr:uid="{00000000-0005-0000-0000-00000B020000}"/>
    <cellStyle name="Pénznem 2 4 2" xfId="1400" xr:uid="{0DBA443A-953D-4655-A271-2D743A6CF450}"/>
    <cellStyle name="Pénznem 2 4 2 2" xfId="1585" xr:uid="{93393E0C-DCB5-472A-B88C-1C2D45230CC7}"/>
    <cellStyle name="Pénznem 2 4 2 2 2" xfId="1652" xr:uid="{4547BFB6-0C5F-4050-A98D-B83A004FA91E}"/>
    <cellStyle name="Pénznem 2 4 2 2 2 2" xfId="1838" xr:uid="{F9D78471-458A-4CE7-B255-217F5ADA83F7}"/>
    <cellStyle name="Pénznem 2 4 2 2 3" xfId="1714" xr:uid="{0C2BAE85-9BAE-4B73-929E-605C8FACA875}"/>
    <cellStyle name="Pénznem 2 4 2 2 3 2" xfId="1900" xr:uid="{E24121D6-C6CE-45C6-AB27-F610816B7594}"/>
    <cellStyle name="Pénznem 2 4 2 2 4" xfId="1776" xr:uid="{A375DA85-8339-41D3-8E1F-E897B46D12E7}"/>
    <cellStyle name="Pénznem 2 4 2 3" xfId="1621" xr:uid="{A6D9DA11-230C-4903-BDEB-324B9D5391F2}"/>
    <cellStyle name="Pénznem 2 4 2 3 2" xfId="1807" xr:uid="{D3B6D8DC-4549-448A-A5D7-B56733F64402}"/>
    <cellStyle name="Pénznem 2 4 2 4" xfId="1683" xr:uid="{983B6282-2C4C-4E39-BA73-E04F202B7D84}"/>
    <cellStyle name="Pénznem 2 4 2 4 2" xfId="1869" xr:uid="{352E20B2-0D34-4AD4-8189-F9C63ECA4090}"/>
    <cellStyle name="Pénznem 2 4 2 5" xfId="1745" xr:uid="{8A1DA907-52A0-4488-AB55-38587BD9E283}"/>
    <cellStyle name="Pénznem 2 4 3" xfId="1584" xr:uid="{16E98C97-2944-44C3-B2B6-EA70CD3EA04F}"/>
    <cellStyle name="Pénznem 2 4 3 2" xfId="1651" xr:uid="{5AC3BC98-02BD-42D1-A716-C19772291911}"/>
    <cellStyle name="Pénznem 2 4 3 2 2" xfId="1837" xr:uid="{7DC88D52-0088-4226-8388-7B2872A9FA3E}"/>
    <cellStyle name="Pénznem 2 4 3 3" xfId="1713" xr:uid="{731DF032-F02D-4CE5-A6B5-DA8F535F43EF}"/>
    <cellStyle name="Pénznem 2 4 3 3 2" xfId="1899" xr:uid="{449F3DCC-FD85-4E94-8440-CF39283F5640}"/>
    <cellStyle name="Pénznem 2 4 3 4" xfId="1775" xr:uid="{4D385A73-1D4C-46DA-BA21-2E0419624157}"/>
    <cellStyle name="Pénznem 2 4 4" xfId="1620" xr:uid="{3560A809-42A2-4600-8D6C-DCB5AA7B0C89}"/>
    <cellStyle name="Pénznem 2 4 4 2" xfId="1806" xr:uid="{E4210952-F3BF-4B48-B66C-FA79DF219481}"/>
    <cellStyle name="Pénznem 2 4 5" xfId="1682" xr:uid="{FDB3098C-5CBC-447B-A7CA-22615A72D7D6}"/>
    <cellStyle name="Pénznem 2 4 5 2" xfId="1868" xr:uid="{765D3EE8-4CC2-443E-B03E-3AEDD4E69303}"/>
    <cellStyle name="Pénznem 2 4 6" xfId="1744" xr:uid="{CB08CC0F-1CC9-44CF-851C-B12F567D0CF7}"/>
    <cellStyle name="Pénznem 2 4 7" xfId="1399" xr:uid="{CD85A2D9-F1B2-4EA0-BE4B-4CF7ACE7611A}"/>
    <cellStyle name="Pénznem 2 5" xfId="524" xr:uid="{00000000-0005-0000-0000-00000C020000}"/>
    <cellStyle name="Pénznem 2 5 2" xfId="1647" xr:uid="{3B8BBB57-8C5A-4603-B294-253F553872ED}"/>
    <cellStyle name="Pénznem 2 5 2 2" xfId="1833" xr:uid="{61C1B78C-8AB6-427B-9BFE-D4BA9DA04755}"/>
    <cellStyle name="Pénznem 2 5 3" xfId="1709" xr:uid="{5E805D35-7D00-4F5C-8164-BEB16454F8D9}"/>
    <cellStyle name="Pénznem 2 5 3 2" xfId="1895" xr:uid="{C86400DB-E0E8-4DAC-84BF-A604E07E3DB7}"/>
    <cellStyle name="Pénznem 2 5 4" xfId="1771" xr:uid="{8BC34DBC-AEC6-44DA-9C1E-F0C9C6DC5A86}"/>
    <cellStyle name="Pénznem 2 5 5" xfId="1580" xr:uid="{21E397FD-1707-4B44-A2CD-0EACA9D26801}"/>
    <cellStyle name="Pénznem 2 6" xfId="525" xr:uid="{00000000-0005-0000-0000-00000D020000}"/>
    <cellStyle name="Pénznem 2 6 2" xfId="1802" xr:uid="{27859766-122B-4B87-8D93-ECC844EC8D28}"/>
    <cellStyle name="Pénznem 2 6 3" xfId="1616" xr:uid="{B36E38B0-9087-4E61-87FE-DCD23EE768D0}"/>
    <cellStyle name="Pénznem 2 7" xfId="1678" xr:uid="{F16FDEC4-2DA7-45D9-9E4E-BADFDC85C260}"/>
    <cellStyle name="Pénznem 2 7 2" xfId="1864" xr:uid="{C42A470D-639F-4DB9-9255-AABD1EA519F7}"/>
    <cellStyle name="Pénznem 2 8" xfId="1740" xr:uid="{503D8C08-B78E-49A0-AE7A-59C7D24F5862}"/>
    <cellStyle name="Pénznem 2 9" xfId="1395" xr:uid="{4B6914CA-37DC-4D78-B325-993B8491300E}"/>
    <cellStyle name="Pénznem 3" xfId="526" xr:uid="{00000000-0005-0000-0000-00000E020000}"/>
    <cellStyle name="Pénznem 3 10" xfId="787" xr:uid="{7AE2C131-EBDB-4417-8FA9-70F72039E5CE}"/>
    <cellStyle name="Pénznem 3 2" xfId="527" xr:uid="{00000000-0005-0000-0000-00000F020000}"/>
    <cellStyle name="Pénznem 3 2 2" xfId="1587" xr:uid="{EB55857C-12A8-4C99-918A-312C9E3F235A}"/>
    <cellStyle name="Pénznem 3 2 2 2" xfId="1654" xr:uid="{8D4ECA73-6489-465B-A138-1286C5794CC9}"/>
    <cellStyle name="Pénznem 3 2 2 2 2" xfId="1840" xr:uid="{0FCCD6A9-9526-467E-805C-16425835074D}"/>
    <cellStyle name="Pénznem 3 2 2 3" xfId="1716" xr:uid="{9438D828-97CF-4B0C-9CAF-A60A6B212F01}"/>
    <cellStyle name="Pénznem 3 2 2 3 2" xfId="1902" xr:uid="{305FC0F8-DBE4-4689-8964-AFD49E0DE679}"/>
    <cellStyle name="Pénznem 3 2 2 4" xfId="1778" xr:uid="{627FC239-2657-4EFA-B539-68F36AD33D55}"/>
    <cellStyle name="Pénznem 3 2 3" xfId="1623" xr:uid="{0BD82BFF-E3C6-47C9-A337-958951A20D71}"/>
    <cellStyle name="Pénznem 3 2 3 2" xfId="1809" xr:uid="{90C73738-102A-4BD6-B2E4-D2FD38A46044}"/>
    <cellStyle name="Pénznem 3 2 4" xfId="1685" xr:uid="{C7D8D677-A9A2-4E7F-9114-B86FA4C8E2D9}"/>
    <cellStyle name="Pénznem 3 2 4 2" xfId="1871" xr:uid="{485C37D2-2A59-4FAD-AF08-5824A35477C3}"/>
    <cellStyle name="Pénznem 3 2 5" xfId="1747" xr:uid="{9A920DF5-A7D2-467B-BD28-AF54A05DB333}"/>
    <cellStyle name="Pénznem 3 2 6" xfId="1402" xr:uid="{E0217EF6-CD7D-46AC-95B2-0CAC0E484852}"/>
    <cellStyle name="Pénznem 3 2 7" xfId="1023" xr:uid="{F1916CF9-71D2-4E7F-8D93-E51F79FFCF01}"/>
    <cellStyle name="Pénznem 3 3" xfId="528" xr:uid="{00000000-0005-0000-0000-000010020000}"/>
    <cellStyle name="Pénznem 3 3 2" xfId="1588" xr:uid="{AAC251C0-7B1D-43CE-BA64-ACDEC13BA45C}"/>
    <cellStyle name="Pénznem 3 3 2 2" xfId="1655" xr:uid="{5C995E69-A252-464D-8131-7434F0010195}"/>
    <cellStyle name="Pénznem 3 3 2 2 2" xfId="1841" xr:uid="{7D3E3509-FD16-43C7-BDB6-407B5BE2C853}"/>
    <cellStyle name="Pénznem 3 3 2 3" xfId="1717" xr:uid="{F6B83310-33CD-421F-8354-59750ED77413}"/>
    <cellStyle name="Pénznem 3 3 2 3 2" xfId="1903" xr:uid="{B49AFE4E-7AB5-4040-92CB-1441D33C12C1}"/>
    <cellStyle name="Pénznem 3 3 2 4" xfId="1779" xr:uid="{F75F7745-8AD2-4F1B-A2B3-8584C12C36D4}"/>
    <cellStyle name="Pénznem 3 3 3" xfId="1624" xr:uid="{999331F9-6E66-4B4E-919F-701F3AE7B1F8}"/>
    <cellStyle name="Pénznem 3 3 3 2" xfId="1810" xr:uid="{57553E61-65D0-43C8-A538-4998CE08A801}"/>
    <cellStyle name="Pénznem 3 3 4" xfId="1686" xr:uid="{86F34F5E-0B54-4491-8C55-4C52708C42CC}"/>
    <cellStyle name="Pénznem 3 3 4 2" xfId="1872" xr:uid="{45635892-EF4D-4B14-B66B-AEAF3486FF9F}"/>
    <cellStyle name="Pénznem 3 3 5" xfId="1748" xr:uid="{ED52DB2E-CC15-4A50-8CE1-C21A52EC28DD}"/>
    <cellStyle name="Pénznem 3 3 6" xfId="1403" xr:uid="{6948CB3C-65E5-4E9F-996E-B201AA50F0A7}"/>
    <cellStyle name="Pénznem 3 4" xfId="529" xr:uid="{00000000-0005-0000-0000-000011020000}"/>
    <cellStyle name="Pénznem 3 4 2" xfId="1405" xr:uid="{6F2A2C5E-1C9D-4818-8FBB-69BBD0415133}"/>
    <cellStyle name="Pénznem 3 4 2 2" xfId="1590" xr:uid="{B3DC4921-9E6A-4CDF-BF10-CA65C1CFD688}"/>
    <cellStyle name="Pénznem 3 4 2 2 2" xfId="1657" xr:uid="{1A347DD8-58D4-4592-80A5-38AFE5B166AF}"/>
    <cellStyle name="Pénznem 3 4 2 2 2 2" xfId="1843" xr:uid="{96C4EDC3-1480-4EA4-9170-E83E4EEBF385}"/>
    <cellStyle name="Pénznem 3 4 2 2 3" xfId="1719" xr:uid="{4ABFFD81-7DF7-42D2-8A85-AD0DEC58697E}"/>
    <cellStyle name="Pénznem 3 4 2 2 3 2" xfId="1905" xr:uid="{75731287-DB58-4E84-B688-26002F56D5C1}"/>
    <cellStyle name="Pénznem 3 4 2 2 4" xfId="1781" xr:uid="{D2C0F45B-4FD6-416F-9BC1-6A426B02439D}"/>
    <cellStyle name="Pénznem 3 4 2 3" xfId="1626" xr:uid="{03A9B3EA-1094-4F9D-ADE5-06E74B797479}"/>
    <cellStyle name="Pénznem 3 4 2 3 2" xfId="1812" xr:uid="{0348E8E8-53E1-4D77-A615-91310949B4AE}"/>
    <cellStyle name="Pénznem 3 4 2 4" xfId="1688" xr:uid="{A07BBC50-9EF9-49D3-AC0B-9B62FA1C8C1F}"/>
    <cellStyle name="Pénznem 3 4 2 4 2" xfId="1874" xr:uid="{6D603C3D-1125-4F3D-8067-ED15E6A6B480}"/>
    <cellStyle name="Pénznem 3 4 2 5" xfId="1750" xr:uid="{A3FD1800-3A49-42D3-8B4E-98B4A273D627}"/>
    <cellStyle name="Pénznem 3 4 3" xfId="1589" xr:uid="{131D539E-C6E3-498D-8800-A64D81B74CD4}"/>
    <cellStyle name="Pénznem 3 4 3 2" xfId="1656" xr:uid="{33527055-977D-4F30-80A6-35540324E131}"/>
    <cellStyle name="Pénznem 3 4 3 2 2" xfId="1842" xr:uid="{380C9019-C2AB-44DE-A8DA-CD9B93E2B902}"/>
    <cellStyle name="Pénznem 3 4 3 3" xfId="1718" xr:uid="{B49165BE-1ED7-429A-B27D-57F9C82B9DB3}"/>
    <cellStyle name="Pénznem 3 4 3 3 2" xfId="1904" xr:uid="{9E38CA07-374F-4E90-9C41-4D310F533703}"/>
    <cellStyle name="Pénznem 3 4 3 4" xfId="1780" xr:uid="{13DFF624-4316-4209-B4AC-50D9538A67ED}"/>
    <cellStyle name="Pénznem 3 4 4" xfId="1625" xr:uid="{2D41D678-67E4-4E5E-AB44-65891BE0C926}"/>
    <cellStyle name="Pénznem 3 4 4 2" xfId="1811" xr:uid="{F6B2F415-5EE2-4473-A767-28784B877CB6}"/>
    <cellStyle name="Pénznem 3 4 5" xfId="1687" xr:uid="{1C685055-71AB-4703-9972-0536F51596E8}"/>
    <cellStyle name="Pénznem 3 4 5 2" xfId="1873" xr:uid="{A4255513-47C8-45BB-ACF9-640FD1A05DCF}"/>
    <cellStyle name="Pénznem 3 4 6" xfId="1749" xr:uid="{90A9EA40-EA9D-4EBE-845E-B90A7DACE0FD}"/>
    <cellStyle name="Pénznem 3 4 7" xfId="1404" xr:uid="{8555FCBD-8BF1-405E-B93F-4F5169678D1A}"/>
    <cellStyle name="Pénznem 3 5" xfId="530" xr:uid="{00000000-0005-0000-0000-000012020000}"/>
    <cellStyle name="Pénznem 3 5 2" xfId="1653" xr:uid="{07642E9D-373D-4C10-9FC4-A717D9A3DC74}"/>
    <cellStyle name="Pénznem 3 5 2 2" xfId="1839" xr:uid="{7032F2C4-AE36-4D44-A471-8500F0E7E1F2}"/>
    <cellStyle name="Pénznem 3 5 3" xfId="1715" xr:uid="{F4EAAE99-24D1-4635-9F46-EF629722538C}"/>
    <cellStyle name="Pénznem 3 5 3 2" xfId="1901" xr:uid="{2470E852-0DC9-4A26-88A8-89300CC196C7}"/>
    <cellStyle name="Pénznem 3 5 4" xfId="1777" xr:uid="{9DEB722B-1726-47E9-AFEC-DD608C21A704}"/>
    <cellStyle name="Pénznem 3 5 5" xfId="1586" xr:uid="{8AE88CF7-B61D-4C46-A091-B2B9DCC3B39B}"/>
    <cellStyle name="Pénznem 3 6" xfId="1622" xr:uid="{A1ABC799-C6CE-4A96-B9AE-3F6FD68735CE}"/>
    <cellStyle name="Pénznem 3 6 2" xfId="1808" xr:uid="{36CEAD8E-D511-4DBA-95C0-7F556EA28D6B}"/>
    <cellStyle name="Pénznem 3 7" xfId="1684" xr:uid="{4FF31239-399D-4433-9EA3-65C42DFB4B06}"/>
    <cellStyle name="Pénznem 3 7 2" xfId="1870" xr:uid="{30B1A1D2-9418-4623-8F17-E1FDAF47BB96}"/>
    <cellStyle name="Pénznem 3 8" xfId="1746" xr:uid="{F8487CCE-CF24-4DEE-9186-8C08D13FD00D}"/>
    <cellStyle name="Pénznem 3 9" xfId="1401" xr:uid="{6889ACEA-DC5A-478C-8923-1825B66A4EEC}"/>
    <cellStyle name="Pénznem 4" xfId="531" xr:uid="{00000000-0005-0000-0000-000013020000}"/>
    <cellStyle name="Pénznem 4 2" xfId="532" xr:uid="{00000000-0005-0000-0000-000014020000}"/>
    <cellStyle name="Pénznem 4 2 2" xfId="533" xr:uid="{00000000-0005-0000-0000-000015020000}"/>
    <cellStyle name="Pénznem 4 2 2 2" xfId="1844" xr:uid="{3C19B152-A14A-46EC-A994-7F2E3A28EDEB}"/>
    <cellStyle name="Pénznem 4 2 2 3" xfId="1658" xr:uid="{1968E199-9DF6-4F9D-BCD1-80FFAFC9AAEC}"/>
    <cellStyle name="Pénznem 4 2 2 4" xfId="1025" xr:uid="{C0C64C88-15C5-49D0-A108-7D9C546B7CDA}"/>
    <cellStyle name="Pénznem 4 2 3" xfId="534" xr:uid="{00000000-0005-0000-0000-000016020000}"/>
    <cellStyle name="Pénznem 4 2 3 2" xfId="1906" xr:uid="{B35DD607-A188-48CD-A7E5-74A91C5FB63A}"/>
    <cellStyle name="Pénznem 4 2 3 3" xfId="1720" xr:uid="{32E31F61-9C80-49BE-9964-9341CB248CDF}"/>
    <cellStyle name="Pénznem 4 2 4" xfId="535" xr:uid="{00000000-0005-0000-0000-000017020000}"/>
    <cellStyle name="Pénznem 4 2 4 2" xfId="1782" xr:uid="{6CC2BFB4-3565-47D1-8148-9EE4832455E6}"/>
    <cellStyle name="Pénznem 4 2 5" xfId="536" xr:uid="{00000000-0005-0000-0000-000018020000}"/>
    <cellStyle name="Pénznem 4 2 5 2" xfId="1591" xr:uid="{66F817D0-C6C3-4C9D-9716-EDC69DC77D4F}"/>
    <cellStyle name="Pénznem 4 2 6" xfId="789" xr:uid="{6D0B1D86-DEA7-45BB-B5FE-D284C10FF630}"/>
    <cellStyle name="Pénznem 4 3" xfId="537" xr:uid="{00000000-0005-0000-0000-000019020000}"/>
    <cellStyle name="Pénznem 4 3 2" xfId="1813" xr:uid="{B2A5F1C0-9304-4F75-B335-360346301000}"/>
    <cellStyle name="Pénznem 4 3 3" xfId="1627" xr:uid="{B75045A6-FD6A-48B2-9819-413E70D5EF34}"/>
    <cellStyle name="Pénznem 4 3 4" xfId="1024" xr:uid="{C86846CA-D0B8-4665-99B1-1185FB282EA2}"/>
    <cellStyle name="Pénznem 4 4" xfId="538" xr:uid="{00000000-0005-0000-0000-00001A020000}"/>
    <cellStyle name="Pénznem 4 4 2" xfId="1875" xr:uid="{61814461-5795-45A0-9F1C-BF488389186A}"/>
    <cellStyle name="Pénznem 4 4 3" xfId="1689" xr:uid="{C79E0D7D-97A7-4FC3-958E-9C639D20A27B}"/>
    <cellStyle name="Pénznem 4 5" xfId="539" xr:uid="{00000000-0005-0000-0000-00001B020000}"/>
    <cellStyle name="Pénznem 4 5 2" xfId="1751" xr:uid="{3B3AB9C0-97C3-4E23-A8F4-CD835446A30F}"/>
    <cellStyle name="Pénznem 4 6" xfId="540" xr:uid="{00000000-0005-0000-0000-00001C020000}"/>
    <cellStyle name="Pénznem 4 6 2" xfId="1406" xr:uid="{0D68CE16-C573-4E35-B011-BBBFA174470D}"/>
    <cellStyle name="Pénznem 4 7" xfId="788" xr:uid="{1A68BF10-6224-47A1-BB1D-B7FBB5ABA894}"/>
    <cellStyle name="Pénznem 5" xfId="541" xr:uid="{00000000-0005-0000-0000-00001D020000}"/>
    <cellStyle name="Pénznem 5 2" xfId="542" xr:uid="{00000000-0005-0000-0000-00001E020000}"/>
    <cellStyle name="Pénznem 5 2 2" xfId="1593" xr:uid="{AF4B1593-BF9F-475D-804D-529383F39D96}"/>
    <cellStyle name="Pénznem 5 2 2 2" xfId="1660" xr:uid="{3E9A0A5F-9453-4369-87C8-08D191664057}"/>
    <cellStyle name="Pénznem 5 2 2 2 2" xfId="1846" xr:uid="{CA1CA8FE-939D-47B8-84A6-63C626F1C734}"/>
    <cellStyle name="Pénznem 5 2 2 3" xfId="1722" xr:uid="{B556244E-B906-4903-8828-66E3215CD690}"/>
    <cellStyle name="Pénznem 5 2 2 3 2" xfId="1908" xr:uid="{ED21A5E1-9F67-4039-96FD-CB581659142B}"/>
    <cellStyle name="Pénznem 5 2 2 4" xfId="1784" xr:uid="{262B9084-9F07-4562-B969-D97EFBA72646}"/>
    <cellStyle name="Pénznem 5 2 3" xfId="1629" xr:uid="{F354D764-EEC2-4BC3-A0BA-1531D85294D7}"/>
    <cellStyle name="Pénznem 5 2 3 2" xfId="1815" xr:uid="{87A156E1-B8E1-487C-82A3-CCCCF7E10223}"/>
    <cellStyle name="Pénznem 5 2 4" xfId="1691" xr:uid="{00D7531E-872B-4E99-89AB-EAF7D5F280CD}"/>
    <cellStyle name="Pénznem 5 2 4 2" xfId="1877" xr:uid="{D13E0E18-8E70-40D4-BB4D-67B2AFA351CA}"/>
    <cellStyle name="Pénznem 5 2 5" xfId="1753" xr:uid="{8F1A0691-82D0-403F-92F3-A7A03D3E2846}"/>
    <cellStyle name="Pénznem 5 2 6" xfId="1408" xr:uid="{EEB6942E-4C94-4AB1-A341-4551A17D4ABD}"/>
    <cellStyle name="Pénznem 5 2 7" xfId="1026" xr:uid="{379B9416-A07B-474D-BEED-F4672FB09B68}"/>
    <cellStyle name="Pénznem 5 3" xfId="543" xr:uid="{00000000-0005-0000-0000-00001F020000}"/>
    <cellStyle name="Pénznem 5 3 2" xfId="1659" xr:uid="{5610BD3F-65A8-4DEA-B955-69DB405B6E04}"/>
    <cellStyle name="Pénznem 5 3 2 2" xfId="1845" xr:uid="{BFD1EB65-25C2-4A26-86FB-9B507B249230}"/>
    <cellStyle name="Pénznem 5 3 3" xfId="1721" xr:uid="{EFBDF050-F19D-43F1-90B0-D97C9EEE4A46}"/>
    <cellStyle name="Pénznem 5 3 3 2" xfId="1907" xr:uid="{516AD1F4-A329-4898-A617-976203937099}"/>
    <cellStyle name="Pénznem 5 3 4" xfId="1783" xr:uid="{E6AF5F84-AEDE-4F43-9420-972858592F3D}"/>
    <cellStyle name="Pénznem 5 3 5" xfId="1592" xr:uid="{AC56BCA3-44C3-4FC2-A6EC-BAF36F126C3C}"/>
    <cellStyle name="Pénznem 5 4" xfId="544" xr:uid="{00000000-0005-0000-0000-000020020000}"/>
    <cellStyle name="Pénznem 5 4 2" xfId="1814" xr:uid="{A4617002-1F97-4E09-8A54-F9A4BFDEF7CC}"/>
    <cellStyle name="Pénznem 5 4 3" xfId="1628" xr:uid="{5023DAA8-36AC-4048-8B57-1764DB7D914A}"/>
    <cellStyle name="Pénznem 5 5" xfId="545" xr:uid="{00000000-0005-0000-0000-000021020000}"/>
    <cellStyle name="Pénznem 5 5 2" xfId="1876" xr:uid="{5B66BEFB-C2AB-46D5-8FB0-B14F543BFC98}"/>
    <cellStyle name="Pénznem 5 5 3" xfId="1690" xr:uid="{7BD69012-AA43-418B-85A8-C8A4CE14DF37}"/>
    <cellStyle name="Pénznem 5 6" xfId="1752" xr:uid="{30717DA1-A561-4447-8564-A735D11C5ECD}"/>
    <cellStyle name="Pénznem 5 7" xfId="1407" xr:uid="{53CD53AD-9337-400B-B787-260C6C78D148}"/>
    <cellStyle name="Pénznem 5 8" xfId="790" xr:uid="{4495411D-8E10-46A0-8B7B-B767DD107D86}"/>
    <cellStyle name="Pénznem 6" xfId="546" xr:uid="{00000000-0005-0000-0000-000022020000}"/>
    <cellStyle name="Pénznem 6 2" xfId="547" xr:uid="{00000000-0005-0000-0000-000023020000}"/>
    <cellStyle name="Pénznem 6 2 2" xfId="1595" xr:uid="{130C4939-D206-4024-AA0F-76FC835248E2}"/>
    <cellStyle name="Pénznem 6 2 2 2" xfId="1662" xr:uid="{6F37F260-2277-4F91-86F4-08AAB87A100A}"/>
    <cellStyle name="Pénznem 6 2 2 2 2" xfId="1848" xr:uid="{2C76268B-87D3-4AA9-96D9-04C970B78FFA}"/>
    <cellStyle name="Pénznem 6 2 2 3" xfId="1724" xr:uid="{4293386D-BE94-4C29-9372-D28142ACC97B}"/>
    <cellStyle name="Pénznem 6 2 2 3 2" xfId="1910" xr:uid="{E8C0C48E-F818-4FB1-862F-50803CCF8579}"/>
    <cellStyle name="Pénznem 6 2 2 4" xfId="1786" xr:uid="{5621B5ED-B481-41E6-BB89-F9B462B05023}"/>
    <cellStyle name="Pénznem 6 2 3" xfId="1631" xr:uid="{523BB57C-8AD4-45EA-B9D4-8AD21F5FE9DE}"/>
    <cellStyle name="Pénznem 6 2 3 2" xfId="1817" xr:uid="{001E9303-6FA3-4270-B2A7-24905AF3E64F}"/>
    <cellStyle name="Pénznem 6 2 4" xfId="1693" xr:uid="{71423006-356A-4AEE-AC1E-E9BE8CCD48BC}"/>
    <cellStyle name="Pénznem 6 2 4 2" xfId="1879" xr:uid="{7F304E4D-9318-4A8A-A87A-B265079761C9}"/>
    <cellStyle name="Pénznem 6 2 5" xfId="1755" xr:uid="{E8699362-CDF1-4890-BD6D-DCAF5A01E847}"/>
    <cellStyle name="Pénznem 6 2 6" xfId="1410" xr:uid="{13A90421-7449-4462-818F-8DC918B94C2E}"/>
    <cellStyle name="Pénznem 6 2 7" xfId="1027" xr:uid="{E7348657-9362-45F5-8508-8525A688F5E4}"/>
    <cellStyle name="Pénznem 6 3" xfId="548" xr:uid="{00000000-0005-0000-0000-000024020000}"/>
    <cellStyle name="Pénznem 6 3 2" xfId="1661" xr:uid="{88EFAE10-003A-4C5F-B3E6-5632A5FE1DE1}"/>
    <cellStyle name="Pénznem 6 3 2 2" xfId="1847" xr:uid="{7A769052-48C6-402D-8E93-740241C06F79}"/>
    <cellStyle name="Pénznem 6 3 3" xfId="1723" xr:uid="{B835201E-6E1E-4BC7-933D-73DE6EF002B6}"/>
    <cellStyle name="Pénznem 6 3 3 2" xfId="1909" xr:uid="{65AC56D2-715F-412E-946A-AB2D0E54756A}"/>
    <cellStyle name="Pénznem 6 3 4" xfId="1785" xr:uid="{7413240B-4386-482B-B72F-3C730F1E199A}"/>
    <cellStyle name="Pénznem 6 3 5" xfId="1594" xr:uid="{A1122C7E-F379-4637-BAE7-12C5F28B3020}"/>
    <cellStyle name="Pénznem 6 4" xfId="549" xr:uid="{00000000-0005-0000-0000-000025020000}"/>
    <cellStyle name="Pénznem 6 4 2" xfId="1816" xr:uid="{FBF8FAE5-A977-4F15-9795-5B50FED28DD8}"/>
    <cellStyle name="Pénznem 6 4 3" xfId="1630" xr:uid="{23C26E1C-D9D4-4935-98AD-83B386C2F311}"/>
    <cellStyle name="Pénznem 6 5" xfId="550" xr:uid="{00000000-0005-0000-0000-000026020000}"/>
    <cellStyle name="Pénznem 6 5 2" xfId="1878" xr:uid="{FCCC8288-DE03-4F44-BD3B-E41E30C95582}"/>
    <cellStyle name="Pénznem 6 5 3" xfId="1692" xr:uid="{03C2C669-0792-4D52-89D1-E0F02B29D1B4}"/>
    <cellStyle name="Pénznem 6 6" xfId="1754" xr:uid="{A7E7DEF1-88C4-48F1-B067-C8E4615A23C5}"/>
    <cellStyle name="Pénznem 6 7" xfId="1409" xr:uid="{01785508-05FC-4FBC-A9A9-2F9FD557B578}"/>
    <cellStyle name="Pénznem 6 8" xfId="791" xr:uid="{B97886A1-1721-4F68-AE93-B12E8B90C13B}"/>
    <cellStyle name="Pénznem 7" xfId="1411" xr:uid="{ADE94A50-12A9-4F2B-A710-6D695BC2B994}"/>
    <cellStyle name="Pénznem 7 2" xfId="1596" xr:uid="{10E01FD4-7613-40AE-8F02-D620A0EAFD49}"/>
    <cellStyle name="Pénznem 7 2 2" xfId="1663" xr:uid="{24AAD8EF-806E-4F29-A32B-E8B31A5DAA9F}"/>
    <cellStyle name="Pénznem 7 2 2 2" xfId="1849" xr:uid="{64E788E3-213C-4F54-AD6E-1DCDBE539368}"/>
    <cellStyle name="Pénznem 7 2 3" xfId="1725" xr:uid="{00EDD3B4-8991-477F-86ED-6B06706F1736}"/>
    <cellStyle name="Pénznem 7 2 3 2" xfId="1911" xr:uid="{FE43E62F-B3BE-4530-BFF7-D780E9A1844D}"/>
    <cellStyle name="Pénznem 7 2 4" xfId="1787" xr:uid="{9AA32258-B8D8-4BD9-9B8F-8D095E1A637E}"/>
    <cellStyle name="Pénznem 7 3" xfId="1632" xr:uid="{150B3D2B-91C6-4774-9B08-2060294E997C}"/>
    <cellStyle name="Pénznem 7 3 2" xfId="1818" xr:uid="{5023A783-19C9-45B2-8A5C-3996C45F84AB}"/>
    <cellStyle name="Pénznem 7 4" xfId="1694" xr:uid="{893B79D6-A227-48D8-9DA2-515837DF4907}"/>
    <cellStyle name="Pénznem 7 4 2" xfId="1880" xr:uid="{5FAE8BB4-5AA4-49A8-8DDE-B844E3274620}"/>
    <cellStyle name="Pénznem 7 5" xfId="1756" xr:uid="{8FE5125B-88B0-4504-9ACF-E88FFC556F46}"/>
    <cellStyle name="Pénznem 8" xfId="1579" xr:uid="{464FD51C-6DE4-4D6F-A891-6AB3107D6822}"/>
    <cellStyle name="Pénznem 8 2" xfId="1646" xr:uid="{74C17276-6324-4234-B095-4E3389D076B8}"/>
    <cellStyle name="Pénznem 8 2 2" xfId="1832" xr:uid="{52A3D3D5-0456-49B8-BB19-5D4B5EED68CD}"/>
    <cellStyle name="Pénznem 8 3" xfId="1708" xr:uid="{372E3F14-1FA9-42D1-A4E6-EA970E7ADA5E}"/>
    <cellStyle name="Pénznem 8 3 2" xfId="1894" xr:uid="{F41BAF67-5E34-48ED-A514-C03B37CBC508}"/>
    <cellStyle name="Pénznem 8 4" xfId="1770" xr:uid="{5F9AED67-BE15-4A42-A5E8-307E70E90AAA}"/>
    <cellStyle name="Pénznem 9" xfId="1615" xr:uid="{20D4A465-37C0-4291-ABBB-7806A5683977}"/>
    <cellStyle name="Pénznem 9 2" xfId="1801" xr:uid="{4C99A90D-47B9-4F25-86B1-FF0BD2BE032B}"/>
    <cellStyle name="Stílus 1" xfId="551" xr:uid="{00000000-0005-0000-0000-000027020000}"/>
    <cellStyle name="Stílus 1 2" xfId="1412" xr:uid="{8618EE1D-02BA-42E0-9322-26FC7F68CE1D}"/>
    <cellStyle name="Stílus 4" xfId="552" xr:uid="{00000000-0005-0000-0000-000028020000}"/>
    <cellStyle name="Stílus 4 2" xfId="553" xr:uid="{00000000-0005-0000-0000-000029020000}"/>
    <cellStyle name="Stílus 4 2 2" xfId="1029" xr:uid="{0C548795-5C10-46BD-81DC-6D869D9237AC}"/>
    <cellStyle name="Stílus 4 2 3" xfId="793" xr:uid="{B8413AA8-87F0-43B3-AFDF-1280AE69F087}"/>
    <cellStyle name="Stílus 4 3" xfId="554" xr:uid="{00000000-0005-0000-0000-00002A020000}"/>
    <cellStyle name="Stílus 4 3 2" xfId="1030" xr:uid="{D53C6EE2-F4C2-4BF5-A5F8-D530478CAF6C}"/>
    <cellStyle name="Stílus 4 3 3" xfId="794" xr:uid="{CFEB62F6-6015-4576-A7F2-F9234584DAB6}"/>
    <cellStyle name="Stílus 4 4" xfId="1028" xr:uid="{E515F7EB-55AC-4EA7-89DD-FA8D28BC1AC6}"/>
    <cellStyle name="Stílus 4 5" xfId="792" xr:uid="{A46B070C-5BEF-437A-B052-CDBE8C35B3C5}"/>
    <cellStyle name="Százalék" xfId="555" builtinId="5"/>
    <cellStyle name="Százalék 2" xfId="556" xr:uid="{00000000-0005-0000-0000-00002C020000}"/>
    <cellStyle name="Százalék 2 2" xfId="1031" xr:uid="{FEB26B4F-4CB6-4E16-BB4B-DAD283C00800}"/>
    <cellStyle name="Százalék 2 2 2" xfId="1598" xr:uid="{567F83AF-7AAB-4F39-858C-25CD1A7D8FCD}"/>
    <cellStyle name="Százalék 2 3" xfId="1413" xr:uid="{1F24F084-095C-49DB-AA30-94047BD771BF}"/>
    <cellStyle name="Százalék 2 3 2" xfId="1599" xr:uid="{4DAC40FB-C971-49B6-A82B-0C0DB01F7134}"/>
    <cellStyle name="Százalék 2 4" xfId="1414" xr:uid="{6727F22C-8B97-4B53-A414-A9AED0093B5D}"/>
    <cellStyle name="Százalék 2 4 2" xfId="1415" xr:uid="{217577C0-F984-4EE4-A72A-80B4DBAEB0A7}"/>
    <cellStyle name="Százalék 2 5" xfId="1597" xr:uid="{9778A9C8-B952-429C-AEE5-03868BEB2B0D}"/>
    <cellStyle name="Százalék 2 6" xfId="795" xr:uid="{7FFAF382-E9D9-4A35-A9DE-E0F8CCD53CB3}"/>
    <cellStyle name="Százalék 3" xfId="557" xr:uid="{00000000-0005-0000-0000-00002D020000}"/>
    <cellStyle name="Százalék 3 2" xfId="558" xr:uid="{00000000-0005-0000-0000-00002E020000}"/>
    <cellStyle name="Százalék 3 2 2" xfId="1032" xr:uid="{42700E5E-E3FA-4406-AF22-0A8EA53131C9}"/>
    <cellStyle name="Százalék 3 2 3" xfId="796" xr:uid="{1669AE4B-BF04-4971-92EB-D0F4A0E80778}"/>
    <cellStyle name="Százalék 3 3" xfId="559" xr:uid="{00000000-0005-0000-0000-00002F020000}"/>
    <cellStyle name="Százalék 3 4" xfId="560" xr:uid="{00000000-0005-0000-0000-000030020000}"/>
    <cellStyle name="Százalék 4" xfId="561" xr:uid="{00000000-0005-0000-0000-000031020000}"/>
    <cellStyle name="Százalék 4 2" xfId="1033" xr:uid="{592BD1A0-52C2-4A87-A14C-C6426FA3D880}"/>
    <cellStyle name="Százalék 4 3" xfId="797" xr:uid="{A5285DD0-4F47-4979-A189-50514909BE0C}"/>
    <cellStyle name="Százalék 5" xfId="562" xr:uid="{00000000-0005-0000-0000-000032020000}"/>
    <cellStyle name="Százalék 5 2" xfId="1034" xr:uid="{6A01EC0E-6E95-4A06-BC32-DCA88B891C2C}"/>
    <cellStyle name="Százalék 5 2 2" xfId="1601" xr:uid="{DC4A8DEB-23CF-4E46-A13E-6E7C20B1B9CE}"/>
    <cellStyle name="Százalék 5 3" xfId="1600" xr:uid="{329DC14D-1544-45D7-9588-0C4BA678983A}"/>
    <cellStyle name="Százalék 5 4" xfId="798" xr:uid="{9F096046-8FC8-4A0F-BB4B-7D54420D8C45}"/>
    <cellStyle name="Százalék 6" xfId="563" xr:uid="{00000000-0005-0000-0000-000033020000}"/>
    <cellStyle name="Százalék 6 2" xfId="564" xr:uid="{00000000-0005-0000-0000-000034020000}"/>
    <cellStyle name="Százalék 6 2 2" xfId="1036" xr:uid="{44F1F067-E9BF-4664-A17F-45732DC4A577}"/>
    <cellStyle name="Százalék 6 2 3" xfId="800" xr:uid="{CB84F96D-4DCF-4DCD-BEE3-9BB6511C9FEE}"/>
    <cellStyle name="Százalék 6 3" xfId="1035" xr:uid="{7F2F58A3-6EF1-4D2E-9199-338198867DE8}"/>
    <cellStyle name="Százalék 6 4" xfId="799" xr:uid="{10235D05-80F2-40EF-9383-C02E673BA2F9}"/>
    <cellStyle name="Title" xfId="1416" xr:uid="{4A0E991D-E607-446F-9CC5-4F9A9FC1A3F7}"/>
    <cellStyle name="Total" xfId="1417" xr:uid="{A8B5A4F3-EC04-4595-A616-7E9193505C97}"/>
    <cellStyle name="Warning Text" xfId="1418" xr:uid="{BDEDEF67-781B-420A-AB83-56819C8E17A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3"/>
  <sheetViews>
    <sheetView topLeftCell="A53" zoomScale="120" zoomScaleNormal="120" zoomScaleSheetLayoutView="140" workbookViewId="0">
      <selection activeCell="I37" sqref="I37"/>
    </sheetView>
  </sheetViews>
  <sheetFormatPr defaultColWidth="11.42578125" defaultRowHeight="11.25" x14ac:dyDescent="0.2"/>
  <cols>
    <col min="1" max="1" width="2.5703125" style="53" customWidth="1"/>
    <col min="2" max="2" width="2.7109375" style="52" customWidth="1"/>
    <col min="3" max="3" width="59.28515625" style="52" customWidth="1"/>
    <col min="4" max="4" width="13.42578125" style="52" bestFit="1" customWidth="1"/>
    <col min="5" max="5" width="17.140625" style="52" hidden="1" customWidth="1"/>
    <col min="6" max="6" width="13.85546875" style="52" customWidth="1"/>
    <col min="7" max="7" width="12.7109375" style="52" customWidth="1"/>
    <col min="8" max="8" width="17.140625" style="52" hidden="1" customWidth="1"/>
    <col min="9" max="9" width="13.28515625" style="52" bestFit="1" customWidth="1"/>
    <col min="10" max="10" width="11.7109375" style="52" customWidth="1"/>
    <col min="11" max="11" width="12.7109375" style="52" customWidth="1"/>
    <col min="12" max="12" width="11.85546875" style="52" customWidth="1"/>
    <col min="13" max="16384" width="11.42578125" style="52"/>
  </cols>
  <sheetData>
    <row r="1" spans="1:12" ht="15.75" x14ac:dyDescent="0.25">
      <c r="L1" s="51" t="s">
        <v>177</v>
      </c>
    </row>
    <row r="2" spans="1:12" s="50" customFormat="1" ht="17.25" hidden="1" customHeight="1" x14ac:dyDescent="0.25">
      <c r="A2" s="49"/>
      <c r="L2" s="95" t="s">
        <v>133</v>
      </c>
    </row>
    <row r="3" spans="1:12" ht="43.5" customHeight="1" x14ac:dyDescent="0.35">
      <c r="A3" s="353" t="s">
        <v>174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2" ht="15" customHeight="1" x14ac:dyDescent="0.2">
      <c r="A4" s="362" t="s">
        <v>169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</row>
    <row r="5" spans="1:12" ht="25.5" customHeight="1" thickBot="1" x14ac:dyDescent="0.25">
      <c r="L5" s="190" t="s">
        <v>73</v>
      </c>
    </row>
    <row r="6" spans="1:12" s="54" customFormat="1" ht="15" thickBot="1" x14ac:dyDescent="0.2">
      <c r="A6" s="180"/>
      <c r="B6" s="181"/>
      <c r="C6" s="182"/>
      <c r="D6" s="346" t="s">
        <v>109</v>
      </c>
      <c r="E6" s="347"/>
      <c r="F6" s="347"/>
      <c r="G6" s="347"/>
      <c r="H6" s="347"/>
      <c r="I6" s="347"/>
      <c r="J6" s="347"/>
      <c r="K6" s="347"/>
      <c r="L6" s="348"/>
    </row>
    <row r="7" spans="1:12" s="56" customFormat="1" ht="37.5" customHeight="1" thickBot="1" x14ac:dyDescent="0.25">
      <c r="A7" s="312" t="s">
        <v>146</v>
      </c>
      <c r="B7" s="313"/>
      <c r="C7" s="314"/>
      <c r="D7" s="346" t="s">
        <v>168</v>
      </c>
      <c r="E7" s="347"/>
      <c r="F7" s="347"/>
      <c r="G7" s="347"/>
      <c r="H7" s="347"/>
      <c r="I7" s="347"/>
      <c r="J7" s="347"/>
      <c r="K7" s="347"/>
      <c r="L7" s="348"/>
    </row>
    <row r="8" spans="1:12" s="56" customFormat="1" ht="14.25" x14ac:dyDescent="0.2">
      <c r="A8" s="354" t="s">
        <v>34</v>
      </c>
      <c r="B8" s="355"/>
      <c r="C8" s="356"/>
      <c r="D8" s="360" t="s">
        <v>170</v>
      </c>
      <c r="E8" s="341" t="s">
        <v>171</v>
      </c>
      <c r="F8" s="341" t="s">
        <v>175</v>
      </c>
      <c r="G8" s="341" t="s">
        <v>172</v>
      </c>
      <c r="H8" s="341" t="s">
        <v>171</v>
      </c>
      <c r="I8" s="341" t="s">
        <v>144</v>
      </c>
      <c r="J8" s="350" t="s">
        <v>172</v>
      </c>
      <c r="K8" s="351"/>
      <c r="L8" s="352"/>
    </row>
    <row r="9" spans="1:12" s="54" customFormat="1" ht="21.75" thickBot="1" x14ac:dyDescent="0.2">
      <c r="A9" s="357"/>
      <c r="B9" s="358"/>
      <c r="C9" s="359"/>
      <c r="D9" s="361"/>
      <c r="E9" s="342"/>
      <c r="F9" s="342"/>
      <c r="G9" s="342"/>
      <c r="H9" s="342"/>
      <c r="I9" s="364"/>
      <c r="J9" s="40" t="s">
        <v>72</v>
      </c>
      <c r="K9" s="40" t="s">
        <v>131</v>
      </c>
      <c r="L9" s="35" t="s">
        <v>143</v>
      </c>
    </row>
    <row r="10" spans="1:12" s="41" customFormat="1" ht="20.25" customHeight="1" x14ac:dyDescent="0.2">
      <c r="A10" s="365" t="s">
        <v>2</v>
      </c>
      <c r="B10" s="366"/>
      <c r="C10" s="367"/>
      <c r="D10" s="183"/>
      <c r="E10" s="184"/>
      <c r="F10" s="184"/>
      <c r="G10" s="184"/>
      <c r="H10" s="184"/>
      <c r="I10" s="185"/>
      <c r="J10" s="184"/>
      <c r="K10" s="184"/>
      <c r="L10" s="186"/>
    </row>
    <row r="11" spans="1:12" s="54" customFormat="1" ht="10.5" x14ac:dyDescent="0.15">
      <c r="A11" s="42" t="s">
        <v>114</v>
      </c>
      <c r="B11" s="16" t="s">
        <v>140</v>
      </c>
      <c r="C11" s="39"/>
      <c r="D11" s="27">
        <f t="shared" ref="D11:L11" si="0">SUM(D12:D15)</f>
        <v>13472764</v>
      </c>
      <c r="E11" s="18">
        <f t="shared" si="0"/>
        <v>13956163</v>
      </c>
      <c r="F11" s="18">
        <f>+'KIADÁSOK_BEVÉTELEK intézményenk'!F11</f>
        <v>13956163</v>
      </c>
      <c r="G11" s="18">
        <f>SUM(G12:G15)</f>
        <v>13954642</v>
      </c>
      <c r="H11" s="18">
        <f t="shared" si="0"/>
        <v>0</v>
      </c>
      <c r="I11" s="111">
        <f>+G11/F11</f>
        <v>0.99989101589025575</v>
      </c>
      <c r="J11" s="18">
        <f>SUM(J12:J15)</f>
        <v>13932822</v>
      </c>
      <c r="K11" s="18">
        <f>SUM(K12:K15)</f>
        <v>21820</v>
      </c>
      <c r="L11" s="23">
        <f t="shared" si="0"/>
        <v>0</v>
      </c>
    </row>
    <row r="12" spans="1:12" s="57" customFormat="1" x14ac:dyDescent="0.2">
      <c r="A12" s="43"/>
      <c r="B12" s="1" t="s">
        <v>125</v>
      </c>
      <c r="C12" s="36" t="s">
        <v>25</v>
      </c>
      <c r="D12" s="24">
        <f>'KIADÁSOK_BEVÉTELEK intézményenk'!E12</f>
        <v>8755185</v>
      </c>
      <c r="E12" s="2">
        <f>'KIADÁSOK_BEVÉTELEK intézményenk'!F12</f>
        <v>9182946</v>
      </c>
      <c r="F12" s="96">
        <f>+'KIADÁSOK_BEVÉTELEK intézményenk'!F12</f>
        <v>9182946</v>
      </c>
      <c r="G12" s="2">
        <f>'KIADÁSOK_BEVÉTELEK intézményenk'!G12</f>
        <v>9182946</v>
      </c>
      <c r="H12" s="2">
        <f>'KIADÁSOK_BEVÉTELEK intézményenk'!H12</f>
        <v>0</v>
      </c>
      <c r="I12" s="269">
        <f t="shared" ref="I12:I42" si="1">+G12/F12</f>
        <v>1</v>
      </c>
      <c r="J12" s="2">
        <f>'KIADÁSOK_BEVÉTELEK intézményenk'!I12</f>
        <v>9182946</v>
      </c>
      <c r="K12" s="2">
        <f>'KIADÁSOK_BEVÉTELEK intézményenk'!J12</f>
        <v>0</v>
      </c>
      <c r="L12" s="20">
        <f>'KIADÁSOK_BEVÉTELEK intézményenk'!K12</f>
        <v>0</v>
      </c>
    </row>
    <row r="13" spans="1:12" s="57" customFormat="1" x14ac:dyDescent="0.2">
      <c r="A13" s="43"/>
      <c r="B13" s="1" t="s">
        <v>126</v>
      </c>
      <c r="C13" s="36" t="s">
        <v>14</v>
      </c>
      <c r="D13" s="24">
        <f>'KIADÁSOK_BEVÉTELEK intézményenk'!E13</f>
        <v>0</v>
      </c>
      <c r="E13" s="2">
        <f>'KIADÁSOK_BEVÉTELEK intézményenk'!F13</f>
        <v>20545</v>
      </c>
      <c r="F13" s="96">
        <f>+'KIADÁSOK_BEVÉTELEK intézményenk'!F13</f>
        <v>20545</v>
      </c>
      <c r="G13" s="2">
        <f>'KIADÁSOK_BEVÉTELEK intézményenk'!G13</f>
        <v>20545</v>
      </c>
      <c r="H13" s="2">
        <f>'KIADÁSOK_BEVÉTELEK intézményenk'!H13</f>
        <v>0</v>
      </c>
      <c r="I13" s="269">
        <f t="shared" si="1"/>
        <v>1</v>
      </c>
      <c r="J13" s="2">
        <f>'KIADÁSOK_BEVÉTELEK intézményenk'!I13</f>
        <v>20545</v>
      </c>
      <c r="K13" s="2">
        <f>'KIADÁSOK_BEVÉTELEK intézményenk'!J13</f>
        <v>0</v>
      </c>
      <c r="L13" s="20">
        <f>'KIADÁSOK_BEVÉTELEK intézményenk'!K13</f>
        <v>0</v>
      </c>
    </row>
    <row r="14" spans="1:12" s="57" customFormat="1" x14ac:dyDescent="0.2">
      <c r="A14" s="43"/>
      <c r="B14" s="1" t="s">
        <v>127</v>
      </c>
      <c r="C14" s="36" t="s">
        <v>147</v>
      </c>
      <c r="D14" s="24">
        <f>'KIADÁSOK_BEVÉTELEK intézményenk'!E14</f>
        <v>0</v>
      </c>
      <c r="E14" s="2">
        <f>'KIADÁSOK_BEVÉTELEK intézményenk'!F14</f>
        <v>0</v>
      </c>
      <c r="F14" s="96">
        <f>+'KIADÁSOK_BEVÉTELEK intézményenk'!F14</f>
        <v>0</v>
      </c>
      <c r="G14" s="2">
        <f>'KIADÁSOK_BEVÉTELEK intézményenk'!G14</f>
        <v>0</v>
      </c>
      <c r="H14" s="2">
        <f>'KIADÁSOK_BEVÉTELEK intézményenk'!H14</f>
        <v>0</v>
      </c>
      <c r="I14" s="269"/>
      <c r="J14" s="2">
        <f>'KIADÁSOK_BEVÉTELEK intézményenk'!I14</f>
        <v>0</v>
      </c>
      <c r="K14" s="2">
        <f>'KIADÁSOK_BEVÉTELEK intézményenk'!J14</f>
        <v>0</v>
      </c>
      <c r="L14" s="20">
        <f>'KIADÁSOK_BEVÉTELEK intézményenk'!K14</f>
        <v>0</v>
      </c>
    </row>
    <row r="15" spans="1:12" s="57" customFormat="1" x14ac:dyDescent="0.2">
      <c r="A15" s="43"/>
      <c r="B15" s="1" t="s">
        <v>128</v>
      </c>
      <c r="C15" s="36" t="s">
        <v>148</v>
      </c>
      <c r="D15" s="24">
        <f>'KIADÁSOK_BEVÉTELEK intézményenk'!E15</f>
        <v>4717579</v>
      </c>
      <c r="E15" s="2">
        <f>'KIADÁSOK_BEVÉTELEK intézményenk'!F15</f>
        <v>4752672</v>
      </c>
      <c r="F15" s="96">
        <f>+'KIADÁSOK_BEVÉTELEK intézményenk'!F15</f>
        <v>4752672</v>
      </c>
      <c r="G15" s="2">
        <f>'KIADÁSOK_BEVÉTELEK intézményenk'!G15</f>
        <v>4751151</v>
      </c>
      <c r="H15" s="2">
        <f>'KIADÁSOK_BEVÉTELEK intézményenk'!H15</f>
        <v>0</v>
      </c>
      <c r="I15" s="269">
        <f t="shared" si="1"/>
        <v>0.99967996949926274</v>
      </c>
      <c r="J15" s="2">
        <f>'KIADÁSOK_BEVÉTELEK intézményenk'!I15</f>
        <v>4729331</v>
      </c>
      <c r="K15" s="2">
        <f>'KIADÁSOK_BEVÉTELEK intézményenk'!J15</f>
        <v>21820</v>
      </c>
      <c r="L15" s="20">
        <f>'KIADÁSOK_BEVÉTELEK intézményenk'!K15</f>
        <v>0</v>
      </c>
    </row>
    <row r="16" spans="1:12" s="58" customFormat="1" ht="10.5" x14ac:dyDescent="0.15">
      <c r="A16" s="44" t="s">
        <v>115</v>
      </c>
      <c r="B16" s="3" t="s">
        <v>15</v>
      </c>
      <c r="C16" s="38"/>
      <c r="D16" s="25">
        <f t="shared" ref="D16:L16" si="2">SUM(D17:D18)</f>
        <v>21427610</v>
      </c>
      <c r="E16" s="4">
        <f t="shared" si="2"/>
        <v>21437249</v>
      </c>
      <c r="F16" s="18">
        <f>+'KIADÁSOK_BEVÉTELEK intézményenk'!F16</f>
        <v>21437249</v>
      </c>
      <c r="G16" s="4">
        <f>SUM(G17:G18)</f>
        <v>21229099</v>
      </c>
      <c r="H16" s="4">
        <f t="shared" si="2"/>
        <v>0</v>
      </c>
      <c r="I16" s="270">
        <f t="shared" si="1"/>
        <v>0.99029026532275666</v>
      </c>
      <c r="J16" s="4">
        <f>SUM(J17:J18)</f>
        <v>21020587</v>
      </c>
      <c r="K16" s="4">
        <f>SUM(K17:K18)</f>
        <v>208512</v>
      </c>
      <c r="L16" s="19">
        <f t="shared" si="2"/>
        <v>0</v>
      </c>
    </row>
    <row r="17" spans="1:12" s="57" customFormat="1" x14ac:dyDescent="0.2">
      <c r="A17" s="43"/>
      <c r="B17" s="1" t="s">
        <v>125</v>
      </c>
      <c r="C17" s="36" t="s">
        <v>149</v>
      </c>
      <c r="D17" s="24">
        <f>'KIADÁSOK_BEVÉTELEK intézményenk'!E17</f>
        <v>21139110</v>
      </c>
      <c r="E17" s="2">
        <f>'KIADÁSOK_BEVÉTELEK intézményenk'!F17</f>
        <v>21139110</v>
      </c>
      <c r="F17" s="96">
        <f>+'KIADÁSOK_BEVÉTELEK intézményenk'!F17</f>
        <v>21139110</v>
      </c>
      <c r="G17" s="2">
        <f>'KIADÁSOK_BEVÉTELEK intézményenk'!G17</f>
        <v>20937460</v>
      </c>
      <c r="H17" s="2">
        <f>'KIADÁSOK_BEVÉTELEK intézményenk'!H17</f>
        <v>0</v>
      </c>
      <c r="I17" s="269">
        <f t="shared" si="1"/>
        <v>0.99046080937182313</v>
      </c>
      <c r="J17" s="2">
        <f>'KIADÁSOK_BEVÉTELEK intézményenk'!I17</f>
        <v>20937460</v>
      </c>
      <c r="K17" s="2">
        <f>'KIADÁSOK_BEVÉTELEK intézményenk'!J17</f>
        <v>0</v>
      </c>
      <c r="L17" s="20">
        <f>'KIADÁSOK_BEVÉTELEK intézményenk'!K17</f>
        <v>0</v>
      </c>
    </row>
    <row r="18" spans="1:12" s="57" customFormat="1" x14ac:dyDescent="0.2">
      <c r="A18" s="43"/>
      <c r="B18" s="1" t="s">
        <v>126</v>
      </c>
      <c r="C18" s="36" t="s">
        <v>150</v>
      </c>
      <c r="D18" s="24">
        <f>'KIADÁSOK_BEVÉTELEK intézményenk'!E18</f>
        <v>288500</v>
      </c>
      <c r="E18" s="2">
        <f>'KIADÁSOK_BEVÉTELEK intézményenk'!F18</f>
        <v>298139</v>
      </c>
      <c r="F18" s="96">
        <f>+'KIADÁSOK_BEVÉTELEK intézményenk'!F18</f>
        <v>298139</v>
      </c>
      <c r="G18" s="2">
        <f>'KIADÁSOK_BEVÉTELEK intézményenk'!G18</f>
        <v>291639</v>
      </c>
      <c r="H18" s="2">
        <f>'KIADÁSOK_BEVÉTELEK intézményenk'!H18</f>
        <v>0</v>
      </c>
      <c r="I18" s="269">
        <f t="shared" si="1"/>
        <v>0.97819808881092374</v>
      </c>
      <c r="J18" s="2">
        <f>'KIADÁSOK_BEVÉTELEK intézményenk'!I18</f>
        <v>83127</v>
      </c>
      <c r="K18" s="2">
        <f>'KIADÁSOK_BEVÉTELEK intézményenk'!J18</f>
        <v>208512</v>
      </c>
      <c r="L18" s="20">
        <f>'KIADÁSOK_BEVÉTELEK intézményenk'!K18</f>
        <v>0</v>
      </c>
    </row>
    <row r="19" spans="1:12" s="60" customFormat="1" ht="10.5" x14ac:dyDescent="0.15">
      <c r="A19" s="45" t="s">
        <v>116</v>
      </c>
      <c r="B19" s="13" t="s">
        <v>16</v>
      </c>
      <c r="C19" s="59"/>
      <c r="D19" s="25">
        <f>'KIADÁSOK_BEVÉTELEK intézményenk'!E19</f>
        <v>7403976</v>
      </c>
      <c r="E19" s="4">
        <f>'KIADÁSOK_BEVÉTELEK intézményenk'!F19</f>
        <v>10073407</v>
      </c>
      <c r="F19" s="18">
        <f>+'KIADÁSOK_BEVÉTELEK intézményenk'!F19</f>
        <v>10073407</v>
      </c>
      <c r="G19" s="4">
        <f>'KIADÁSOK_BEVÉTELEK intézményenk'!G19</f>
        <v>9638586</v>
      </c>
      <c r="H19" s="4">
        <f>'KIADÁSOK_BEVÉTELEK intézményenk'!H19</f>
        <v>0</v>
      </c>
      <c r="I19" s="270">
        <f t="shared" si="1"/>
        <v>0.95683476305484327</v>
      </c>
      <c r="J19" s="4">
        <f>'KIADÁSOK_BEVÉTELEK intézményenk'!I19</f>
        <v>6139235</v>
      </c>
      <c r="K19" s="4">
        <f>'KIADÁSOK_BEVÉTELEK intézményenk'!J19</f>
        <v>3488435</v>
      </c>
      <c r="L19" s="19">
        <f>'KIADÁSOK_BEVÉTELEK intézményenk'!K19</f>
        <v>10916</v>
      </c>
    </row>
    <row r="20" spans="1:12" s="58" customFormat="1" ht="10.5" x14ac:dyDescent="0.15">
      <c r="A20" s="44" t="s">
        <v>117</v>
      </c>
      <c r="B20" s="3" t="s">
        <v>18</v>
      </c>
      <c r="C20" s="38"/>
      <c r="D20" s="25">
        <f t="shared" ref="D20:L20" si="3">SUM(D21:D22)</f>
        <v>2000</v>
      </c>
      <c r="E20" s="4">
        <f t="shared" si="3"/>
        <v>110997</v>
      </c>
      <c r="F20" s="18">
        <f>+'KIADÁSOK_BEVÉTELEK intézményenk'!F20</f>
        <v>110997</v>
      </c>
      <c r="G20" s="4">
        <f t="shared" si="3"/>
        <v>366375</v>
      </c>
      <c r="H20" s="4">
        <f t="shared" si="3"/>
        <v>1000</v>
      </c>
      <c r="I20" s="270">
        <f t="shared" si="1"/>
        <v>3.300764885537447</v>
      </c>
      <c r="J20" s="4">
        <f t="shared" si="3"/>
        <v>219847</v>
      </c>
      <c r="K20" s="4">
        <f t="shared" si="3"/>
        <v>146528</v>
      </c>
      <c r="L20" s="19">
        <f t="shared" si="3"/>
        <v>0</v>
      </c>
    </row>
    <row r="21" spans="1:12" s="57" customFormat="1" x14ac:dyDescent="0.2">
      <c r="A21" s="43"/>
      <c r="B21" s="1" t="s">
        <v>125</v>
      </c>
      <c r="C21" s="36" t="s">
        <v>151</v>
      </c>
      <c r="D21" s="24">
        <f>'KIADÁSOK_BEVÉTELEK intézményenk'!E21</f>
        <v>2000</v>
      </c>
      <c r="E21" s="2">
        <f>'KIADÁSOK_BEVÉTELEK intézményenk'!F21</f>
        <v>2000</v>
      </c>
      <c r="F21" s="96">
        <f>+'KIADÁSOK_BEVÉTELEK intézményenk'!F21</f>
        <v>2000</v>
      </c>
      <c r="G21" s="2">
        <f>'KIADÁSOK_BEVÉTELEK intézményenk'!G21</f>
        <v>3005</v>
      </c>
      <c r="H21" s="2">
        <f>'KIADÁSOK_BEVÉTELEK intézményenk'!H21</f>
        <v>0</v>
      </c>
      <c r="I21" s="269">
        <f t="shared" si="1"/>
        <v>1.5024999999999999</v>
      </c>
      <c r="J21" s="2">
        <f>'KIADÁSOK_BEVÉTELEK intézményenk'!I21</f>
        <v>0</v>
      </c>
      <c r="K21" s="2">
        <f>'KIADÁSOK_BEVÉTELEK intézményenk'!J21</f>
        <v>3005</v>
      </c>
      <c r="L21" s="20">
        <f>'KIADÁSOK_BEVÉTELEK intézményenk'!K21</f>
        <v>0</v>
      </c>
    </row>
    <row r="22" spans="1:12" s="57" customFormat="1" x14ac:dyDescent="0.2">
      <c r="A22" s="43"/>
      <c r="B22" s="1" t="s">
        <v>126</v>
      </c>
      <c r="C22" s="36" t="s">
        <v>152</v>
      </c>
      <c r="D22" s="24">
        <f>'KIADÁSOK_BEVÉTELEK intézményenk'!E22</f>
        <v>0</v>
      </c>
      <c r="E22" s="2">
        <f>'KIADÁSOK_BEVÉTELEK intézményenk'!F22</f>
        <v>108997</v>
      </c>
      <c r="F22" s="96">
        <f>+'KIADÁSOK_BEVÉTELEK intézményenk'!F22</f>
        <v>108997</v>
      </c>
      <c r="G22" s="2">
        <f>'KIADÁSOK_BEVÉTELEK intézményenk'!G22</f>
        <v>363370</v>
      </c>
      <c r="H22" s="2">
        <f>'KIADÁSOK_BEVÉTELEK intézményenk'!H22</f>
        <v>1000</v>
      </c>
      <c r="I22" s="269">
        <f t="shared" si="1"/>
        <v>3.3337614796737527</v>
      </c>
      <c r="J22" s="2">
        <f>'KIADÁSOK_BEVÉTELEK intézményenk'!I22</f>
        <v>219847</v>
      </c>
      <c r="K22" s="2">
        <f>'KIADÁSOK_BEVÉTELEK intézményenk'!J22</f>
        <v>143523</v>
      </c>
      <c r="L22" s="20">
        <f>'KIADÁSOK_BEVÉTELEK intézményenk'!K22</f>
        <v>0</v>
      </c>
    </row>
    <row r="23" spans="1:12" s="61" customFormat="1" ht="12" x14ac:dyDescent="0.2">
      <c r="A23" s="46" t="s">
        <v>118</v>
      </c>
      <c r="B23" s="332" t="s">
        <v>136</v>
      </c>
      <c r="C23" s="333"/>
      <c r="D23" s="28">
        <f>D11+D16+D19+D20</f>
        <v>42306350</v>
      </c>
      <c r="E23" s="6">
        <f>E11+E16+E19+E20</f>
        <v>45577816</v>
      </c>
      <c r="F23" s="15">
        <f>+'KIADÁSOK_BEVÉTELEK intézményenk'!F23</f>
        <v>45577816</v>
      </c>
      <c r="G23" s="6">
        <f>G11+G16+G19+G20</f>
        <v>45188702</v>
      </c>
      <c r="H23" s="6">
        <f>H11+H16+H19+H20</f>
        <v>1000</v>
      </c>
      <c r="I23" s="109">
        <f t="shared" si="1"/>
        <v>0.99146264489724567</v>
      </c>
      <c r="J23" s="6">
        <f>J11+J16+J19+J20</f>
        <v>41312491</v>
      </c>
      <c r="K23" s="6">
        <f>K11+K16+K19+K20</f>
        <v>3865295</v>
      </c>
      <c r="L23" s="22">
        <f>L11+L16+L19+L20</f>
        <v>10916</v>
      </c>
    </row>
    <row r="24" spans="1:12" s="58" customFormat="1" ht="10.5" x14ac:dyDescent="0.15">
      <c r="A24" s="44" t="s">
        <v>119</v>
      </c>
      <c r="B24" s="3" t="s">
        <v>139</v>
      </c>
      <c r="C24" s="38"/>
      <c r="D24" s="25">
        <f>SUM(D25:D27)</f>
        <v>800000</v>
      </c>
      <c r="E24" s="4">
        <f t="shared" ref="E24:L24" si="4">SUM(E25:E27)</f>
        <v>800493</v>
      </c>
      <c r="F24" s="18">
        <f>+'KIADÁSOK_BEVÉTELEK intézményenk'!F24</f>
        <v>800493</v>
      </c>
      <c r="G24" s="4">
        <f t="shared" si="4"/>
        <v>493</v>
      </c>
      <c r="H24" s="4">
        <f t="shared" si="4"/>
        <v>986</v>
      </c>
      <c r="I24" s="270">
        <f t="shared" si="1"/>
        <v>6.1587046982297157E-4</v>
      </c>
      <c r="J24" s="4">
        <f t="shared" si="4"/>
        <v>493</v>
      </c>
      <c r="K24" s="4">
        <f t="shared" si="4"/>
        <v>0</v>
      </c>
      <c r="L24" s="19">
        <f t="shared" si="4"/>
        <v>0</v>
      </c>
    </row>
    <row r="25" spans="1:12" s="57" customFormat="1" x14ac:dyDescent="0.2">
      <c r="A25" s="43"/>
      <c r="B25" s="1" t="s">
        <v>125</v>
      </c>
      <c r="C25" s="36" t="s">
        <v>26</v>
      </c>
      <c r="D25" s="24">
        <f>'KIADÁSOK_BEVÉTELEK intézményenk'!E25</f>
        <v>0</v>
      </c>
      <c r="E25" s="2">
        <f>'KIADÁSOK_BEVÉTELEK intézményenk'!F25</f>
        <v>0</v>
      </c>
      <c r="F25" s="96">
        <f>+'KIADÁSOK_BEVÉTELEK intézményenk'!F25</f>
        <v>0</v>
      </c>
      <c r="G25" s="2">
        <f>'KIADÁSOK_BEVÉTELEK intézményenk'!G25</f>
        <v>0</v>
      </c>
      <c r="H25" s="2">
        <f>'KIADÁSOK_BEVÉTELEK intézményenk'!H25</f>
        <v>0</v>
      </c>
      <c r="I25" s="269"/>
      <c r="J25" s="2">
        <f>'KIADÁSOK_BEVÉTELEK intézményenk'!I25</f>
        <v>0</v>
      </c>
      <c r="K25" s="2">
        <f>'KIADÁSOK_BEVÉTELEK intézményenk'!J25</f>
        <v>0</v>
      </c>
      <c r="L25" s="20">
        <f>'KIADÁSOK_BEVÉTELEK intézményenk'!K25</f>
        <v>0</v>
      </c>
    </row>
    <row r="26" spans="1:12" s="57" customFormat="1" x14ac:dyDescent="0.2">
      <c r="A26" s="43"/>
      <c r="B26" s="1" t="s">
        <v>126</v>
      </c>
      <c r="C26" s="36" t="s">
        <v>147</v>
      </c>
      <c r="D26" s="24">
        <f>'KIADÁSOK_BEVÉTELEK intézményenk'!E26</f>
        <v>0</v>
      </c>
      <c r="E26" s="2">
        <f>'KIADÁSOK_BEVÉTELEK intézményenk'!F26</f>
        <v>0</v>
      </c>
      <c r="F26" s="96">
        <f>+'KIADÁSOK_BEVÉTELEK intézményenk'!F26</f>
        <v>0</v>
      </c>
      <c r="G26" s="2">
        <f>'KIADÁSOK_BEVÉTELEK intézményenk'!G26</f>
        <v>0</v>
      </c>
      <c r="H26" s="2">
        <f>'KIADÁSOK_BEVÉTELEK intézményenk'!H26</f>
        <v>0</v>
      </c>
      <c r="I26" s="269"/>
      <c r="J26" s="2">
        <f>'KIADÁSOK_BEVÉTELEK intézményenk'!I26</f>
        <v>0</v>
      </c>
      <c r="K26" s="2">
        <f>'KIADÁSOK_BEVÉTELEK intézményenk'!J26</f>
        <v>0</v>
      </c>
      <c r="L26" s="20">
        <f>'KIADÁSOK_BEVÉTELEK intézményenk'!K26</f>
        <v>0</v>
      </c>
    </row>
    <row r="27" spans="1:12" s="57" customFormat="1" x14ac:dyDescent="0.2">
      <c r="A27" s="43"/>
      <c r="B27" s="1" t="s">
        <v>127</v>
      </c>
      <c r="C27" s="36" t="s">
        <v>148</v>
      </c>
      <c r="D27" s="24">
        <f>'KIADÁSOK_BEVÉTELEK intézményenk'!E27</f>
        <v>800000</v>
      </c>
      <c r="E27" s="2">
        <f>'KIADÁSOK_BEVÉTELEK intézményenk'!F27</f>
        <v>800493</v>
      </c>
      <c r="F27" s="96">
        <f>+'KIADÁSOK_BEVÉTELEK intézményenk'!F27</f>
        <v>800493</v>
      </c>
      <c r="G27" s="2">
        <f>'KIADÁSOK_BEVÉTELEK intézményenk'!G27</f>
        <v>493</v>
      </c>
      <c r="H27" s="2">
        <f>'KIADÁSOK_BEVÉTELEK intézményenk'!H27</f>
        <v>986</v>
      </c>
      <c r="I27" s="269">
        <f t="shared" si="1"/>
        <v>6.1587046982297157E-4</v>
      </c>
      <c r="J27" s="2">
        <f>'KIADÁSOK_BEVÉTELEK intézményenk'!I27</f>
        <v>493</v>
      </c>
      <c r="K27" s="2">
        <f>'KIADÁSOK_BEVÉTELEK intézményenk'!J27</f>
        <v>0</v>
      </c>
      <c r="L27" s="20">
        <f>'KIADÁSOK_BEVÉTELEK intézményenk'!K27</f>
        <v>0</v>
      </c>
    </row>
    <row r="28" spans="1:12" s="58" customFormat="1" ht="10.5" x14ac:dyDescent="0.15">
      <c r="A28" s="44" t="s">
        <v>120</v>
      </c>
      <c r="B28" s="3" t="s">
        <v>17</v>
      </c>
      <c r="C28" s="38"/>
      <c r="D28" s="25">
        <f>'KIADÁSOK_BEVÉTELEK intézményenk'!E28</f>
        <v>1737200</v>
      </c>
      <c r="E28" s="4">
        <f>'KIADÁSOK_BEVÉTELEK intézményenk'!F28</f>
        <v>561735</v>
      </c>
      <c r="F28" s="18">
        <f>+'KIADÁSOK_BEVÉTELEK intézményenk'!F28</f>
        <v>561735</v>
      </c>
      <c r="G28" s="4">
        <f>'KIADÁSOK_BEVÉTELEK intézményenk'!G28</f>
        <v>557176</v>
      </c>
      <c r="H28" s="4">
        <f>'KIADÁSOK_BEVÉTELEK intézményenk'!H28</f>
        <v>0</v>
      </c>
      <c r="I28" s="270">
        <f t="shared" si="1"/>
        <v>0.99188407345100449</v>
      </c>
      <c r="J28" s="4">
        <f>'KIADÁSOK_BEVÉTELEK intézményenk'!I28</f>
        <v>0</v>
      </c>
      <c r="K28" s="4">
        <f>'KIADÁSOK_BEVÉTELEK intézményenk'!J28</f>
        <v>557176</v>
      </c>
      <c r="L28" s="19">
        <f>'KIADÁSOK_BEVÉTELEK intézményenk'!K28</f>
        <v>0</v>
      </c>
    </row>
    <row r="29" spans="1:12" s="58" customFormat="1" ht="10.5" x14ac:dyDescent="0.15">
      <c r="A29" s="44" t="s">
        <v>121</v>
      </c>
      <c r="B29" s="3" t="s">
        <v>19</v>
      </c>
      <c r="C29" s="38"/>
      <c r="D29" s="25">
        <f>SUM(D30:D31)</f>
        <v>154304</v>
      </c>
      <c r="E29" s="4">
        <f t="shared" ref="E29:L29" si="5">SUM(E30:E31)</f>
        <v>55719</v>
      </c>
      <c r="F29" s="18">
        <f>+'KIADÁSOK_BEVÉTELEK intézményenk'!F29</f>
        <v>55719</v>
      </c>
      <c r="G29" s="4">
        <f t="shared" si="5"/>
        <v>33192</v>
      </c>
      <c r="H29" s="4">
        <f t="shared" si="5"/>
        <v>4434</v>
      </c>
      <c r="I29" s="270">
        <f t="shared" si="1"/>
        <v>0.59570344047811341</v>
      </c>
      <c r="J29" s="4">
        <f t="shared" si="5"/>
        <v>2344</v>
      </c>
      <c r="K29" s="4">
        <f t="shared" si="5"/>
        <v>30848</v>
      </c>
      <c r="L29" s="19">
        <f t="shared" si="5"/>
        <v>0</v>
      </c>
    </row>
    <row r="30" spans="1:12" s="57" customFormat="1" x14ac:dyDescent="0.2">
      <c r="A30" s="43"/>
      <c r="B30" s="1" t="s">
        <v>125</v>
      </c>
      <c r="C30" s="36" t="s">
        <v>151</v>
      </c>
      <c r="D30" s="24">
        <f>'KIADÁSOK_BEVÉTELEK intézményenk'!E30</f>
        <v>17784</v>
      </c>
      <c r="E30" s="2">
        <f>'KIADÁSOK_BEVÉTELEK intézményenk'!F30</f>
        <v>17784</v>
      </c>
      <c r="F30" s="96">
        <f>+'KIADÁSOK_BEVÉTELEK intézményenk'!F30</f>
        <v>17784</v>
      </c>
      <c r="G30" s="2">
        <f>'KIADÁSOK_BEVÉTELEK intézményenk'!G30</f>
        <v>21863</v>
      </c>
      <c r="H30" s="2">
        <f>'KIADÁSOK_BEVÉTELEK intézményenk'!H30</f>
        <v>0</v>
      </c>
      <c r="I30" s="269">
        <f t="shared" si="1"/>
        <v>1.2293634727845255</v>
      </c>
      <c r="J30" s="2">
        <f>'KIADÁSOK_BEVÉTELEK intézményenk'!I30</f>
        <v>0</v>
      </c>
      <c r="K30" s="2">
        <f>'KIADÁSOK_BEVÉTELEK intézményenk'!J30</f>
        <v>21863</v>
      </c>
      <c r="L30" s="20">
        <f>'KIADÁSOK_BEVÉTELEK intézményenk'!K30</f>
        <v>0</v>
      </c>
    </row>
    <row r="31" spans="1:12" s="57" customFormat="1" x14ac:dyDescent="0.2">
      <c r="A31" s="43"/>
      <c r="B31" s="1" t="s">
        <v>126</v>
      </c>
      <c r="C31" s="36" t="s">
        <v>152</v>
      </c>
      <c r="D31" s="24">
        <f>'KIADÁSOK_BEVÉTELEK intézményenk'!E31</f>
        <v>136520</v>
      </c>
      <c r="E31" s="2">
        <f>'KIADÁSOK_BEVÉTELEK intézményenk'!F31</f>
        <v>37935</v>
      </c>
      <c r="F31" s="96">
        <f>+'KIADÁSOK_BEVÉTELEK intézményenk'!F31</f>
        <v>37935</v>
      </c>
      <c r="G31" s="2">
        <f>'KIADÁSOK_BEVÉTELEK intézményenk'!G31</f>
        <v>11329</v>
      </c>
      <c r="H31" s="2">
        <f>'KIADÁSOK_BEVÉTELEK intézményenk'!H31</f>
        <v>4434</v>
      </c>
      <c r="I31" s="269">
        <f t="shared" si="1"/>
        <v>0.29864241465664954</v>
      </c>
      <c r="J31" s="2">
        <f>'KIADÁSOK_BEVÉTELEK intézményenk'!I31</f>
        <v>2344</v>
      </c>
      <c r="K31" s="2">
        <f>'KIADÁSOK_BEVÉTELEK intézményenk'!J31</f>
        <v>8985</v>
      </c>
      <c r="L31" s="20">
        <f>'KIADÁSOK_BEVÉTELEK intézményenk'!K31</f>
        <v>0</v>
      </c>
    </row>
    <row r="32" spans="1:12" s="61" customFormat="1" ht="12" x14ac:dyDescent="0.2">
      <c r="A32" s="46" t="s">
        <v>122</v>
      </c>
      <c r="B32" s="5" t="s">
        <v>137</v>
      </c>
      <c r="C32" s="37"/>
      <c r="D32" s="28">
        <f t="shared" ref="D32:L32" si="6">D24+D28+D29</f>
        <v>2691504</v>
      </c>
      <c r="E32" s="6">
        <f t="shared" si="6"/>
        <v>1417947</v>
      </c>
      <c r="F32" s="15">
        <f>+'KIADÁSOK_BEVÉTELEK intézményenk'!F32</f>
        <v>1417947</v>
      </c>
      <c r="G32" s="6">
        <f>G24+G28+G29</f>
        <v>590861</v>
      </c>
      <c r="H32" s="6">
        <f>H24+H28+H29+1</f>
        <v>5421</v>
      </c>
      <c r="I32" s="110">
        <f t="shared" si="1"/>
        <v>0.41670175260429337</v>
      </c>
      <c r="J32" s="6">
        <f t="shared" si="6"/>
        <v>2837</v>
      </c>
      <c r="K32" s="6">
        <f>K24+K28+K29</f>
        <v>588024</v>
      </c>
      <c r="L32" s="22">
        <f t="shared" si="6"/>
        <v>0</v>
      </c>
    </row>
    <row r="33" spans="1:12" s="187" customFormat="1" ht="20.25" customHeight="1" x14ac:dyDescent="0.2">
      <c r="A33" s="163" t="s">
        <v>31</v>
      </c>
      <c r="B33" s="152"/>
      <c r="C33" s="153"/>
      <c r="D33" s="160">
        <f>D23+D32</f>
        <v>44997854</v>
      </c>
      <c r="E33" s="156">
        <f>E23+E32</f>
        <v>46995763</v>
      </c>
      <c r="F33" s="176">
        <f>+'KIADÁSOK_BEVÉTELEK intézményenk'!F33</f>
        <v>46995763</v>
      </c>
      <c r="G33" s="156">
        <f>G23+G32</f>
        <v>45779563</v>
      </c>
      <c r="H33" s="156">
        <f>H23+H32</f>
        <v>6421</v>
      </c>
      <c r="I33" s="188">
        <f t="shared" si="1"/>
        <v>0.97412107129742742</v>
      </c>
      <c r="J33" s="156">
        <f>J23+J32</f>
        <v>41315328</v>
      </c>
      <c r="K33" s="156">
        <f>K23+K32</f>
        <v>4453319</v>
      </c>
      <c r="L33" s="159">
        <f>L23+L32</f>
        <v>10916</v>
      </c>
    </row>
    <row r="34" spans="1:12" s="54" customFormat="1" x14ac:dyDescent="0.2">
      <c r="A34" s="42" t="s">
        <v>124</v>
      </c>
      <c r="B34" s="16" t="s">
        <v>20</v>
      </c>
      <c r="C34" s="39"/>
      <c r="D34" s="27"/>
      <c r="E34" s="18"/>
      <c r="F34" s="18"/>
      <c r="G34" s="18"/>
      <c r="H34" s="18"/>
      <c r="I34" s="269"/>
      <c r="J34" s="18"/>
      <c r="K34" s="18"/>
      <c r="L34" s="23"/>
    </row>
    <row r="35" spans="1:12" s="57" customFormat="1" x14ac:dyDescent="0.2">
      <c r="A35" s="43"/>
      <c r="B35" s="1" t="s">
        <v>125</v>
      </c>
      <c r="C35" s="36" t="s">
        <v>153</v>
      </c>
      <c r="D35" s="24">
        <f>'KIADÁSOK_BEVÉTELEK intézményenk'!E35</f>
        <v>2000000</v>
      </c>
      <c r="E35" s="2">
        <f>'KIADÁSOK_BEVÉTELEK intézményenk'!F35</f>
        <v>2000000</v>
      </c>
      <c r="F35" s="96">
        <f>+'KIADÁSOK_BEVÉTELEK intézményenk'!F35</f>
        <v>2000000</v>
      </c>
      <c r="G35" s="2">
        <f>'KIADÁSOK_BEVÉTELEK intézményenk'!G35</f>
        <v>0</v>
      </c>
      <c r="H35" s="2">
        <f>'KIADÁSOK_BEVÉTELEK intézményenk'!H35</f>
        <v>0</v>
      </c>
      <c r="I35" s="269">
        <f t="shared" si="1"/>
        <v>0</v>
      </c>
      <c r="J35" s="2">
        <f>'KIADÁSOK_BEVÉTELEK intézményenk'!I35</f>
        <v>0</v>
      </c>
      <c r="K35" s="2">
        <f>'KIADÁSOK_BEVÉTELEK intézményenk'!J35</f>
        <v>0</v>
      </c>
      <c r="L35" s="20">
        <f>'KIADÁSOK_BEVÉTELEK intézményenk'!K35</f>
        <v>0</v>
      </c>
    </row>
    <row r="36" spans="1:12" s="57" customFormat="1" x14ac:dyDescent="0.2">
      <c r="A36" s="43"/>
      <c r="B36" s="1" t="s">
        <v>126</v>
      </c>
      <c r="C36" s="36" t="s">
        <v>29</v>
      </c>
      <c r="D36" s="24">
        <f>'KIADÁSOK_BEVÉTELEK intézményenk'!E36</f>
        <v>0</v>
      </c>
      <c r="E36" s="2">
        <f>'KIADÁSOK_BEVÉTELEK intézményenk'!F36</f>
        <v>0</v>
      </c>
      <c r="F36" s="96">
        <f>+'KIADÁSOK_BEVÉTELEK intézményenk'!F36</f>
        <v>0</v>
      </c>
      <c r="G36" s="2">
        <f>'KIADÁSOK_BEVÉTELEK intézményenk'!G36</f>
        <v>0</v>
      </c>
      <c r="H36" s="2">
        <f>'KIADÁSOK_BEVÉTELEK intézményenk'!H36</f>
        <v>0</v>
      </c>
      <c r="I36" s="269"/>
      <c r="J36" s="2">
        <f>'KIADÁSOK_BEVÉTELEK intézményenk'!I36</f>
        <v>0</v>
      </c>
      <c r="K36" s="2">
        <f>'KIADÁSOK_BEVÉTELEK intézményenk'!J36</f>
        <v>0</v>
      </c>
      <c r="L36" s="20">
        <f>'KIADÁSOK_BEVÉTELEK intézményenk'!K36</f>
        <v>0</v>
      </c>
    </row>
    <row r="37" spans="1:12" s="57" customFormat="1" x14ac:dyDescent="0.2">
      <c r="A37" s="43"/>
      <c r="B37" s="1" t="s">
        <v>127</v>
      </c>
      <c r="C37" s="36" t="s">
        <v>32</v>
      </c>
      <c r="D37" s="24">
        <f>'KIADÁSOK_BEVÉTELEK intézményenk'!E37</f>
        <v>0</v>
      </c>
      <c r="E37" s="2">
        <f>'KIADÁSOK_BEVÉTELEK intézményenk'!F37</f>
        <v>0</v>
      </c>
      <c r="F37" s="96">
        <f>+'KIADÁSOK_BEVÉTELEK intézményenk'!F37</f>
        <v>0</v>
      </c>
      <c r="G37" s="2">
        <f>'KIADÁSOK_BEVÉTELEK intézményenk'!G37</f>
        <v>83000000</v>
      </c>
      <c r="H37" s="2">
        <f>'KIADÁSOK_BEVÉTELEK intézményenk'!H37</f>
        <v>0</v>
      </c>
      <c r="I37" s="269"/>
      <c r="J37" s="2">
        <f>'KIADÁSOK_BEVÉTELEK intézményenk'!I37</f>
        <v>0</v>
      </c>
      <c r="K37" s="2">
        <f>'KIADÁSOK_BEVÉTELEK intézményenk'!J37</f>
        <v>83000000</v>
      </c>
      <c r="L37" s="20">
        <f>'KIADÁSOK_BEVÉTELEK intézményenk'!K37</f>
        <v>0</v>
      </c>
    </row>
    <row r="38" spans="1:12" s="57" customFormat="1" x14ac:dyDescent="0.2">
      <c r="A38" s="43"/>
      <c r="B38" s="1" t="s">
        <v>128</v>
      </c>
      <c r="C38" s="36" t="s">
        <v>154</v>
      </c>
      <c r="D38" s="24">
        <f>'KIADÁSOK_BEVÉTELEK intézményenk'!E38</f>
        <v>7954601</v>
      </c>
      <c r="E38" s="2">
        <f>'KIADÁSOK_BEVÉTELEK intézményenk'!F38</f>
        <v>10776919</v>
      </c>
      <c r="F38" s="96">
        <f>+'KIADÁSOK_BEVÉTELEK intézményenk'!F38</f>
        <v>10776919</v>
      </c>
      <c r="G38" s="2">
        <f>'KIADÁSOK_BEVÉTELEK intézményenk'!G38</f>
        <v>10776919</v>
      </c>
      <c r="H38" s="2">
        <f>'KIADÁSOK_BEVÉTELEK intézményenk'!H38</f>
        <v>1762</v>
      </c>
      <c r="I38" s="269">
        <f t="shared" si="1"/>
        <v>1</v>
      </c>
      <c r="J38" s="2">
        <f>'KIADÁSOK_BEVÉTELEK intézményenk'!I38</f>
        <v>10776919</v>
      </c>
      <c r="K38" s="2">
        <f>'KIADÁSOK_BEVÉTELEK intézményenk'!J38</f>
        <v>0</v>
      </c>
      <c r="L38" s="20">
        <f>'KIADÁSOK_BEVÉTELEK intézményenk'!K38</f>
        <v>0</v>
      </c>
    </row>
    <row r="39" spans="1:12" s="57" customFormat="1" x14ac:dyDescent="0.2">
      <c r="A39" s="43"/>
      <c r="B39" s="1" t="s">
        <v>129</v>
      </c>
      <c r="C39" s="36" t="s">
        <v>141</v>
      </c>
      <c r="D39" s="24">
        <f>'KIADÁSOK_BEVÉTELEK intézményenk'!E39</f>
        <v>0</v>
      </c>
      <c r="E39" s="2">
        <f>'KIADÁSOK_BEVÉTELEK intézményenk'!F39</f>
        <v>2605848</v>
      </c>
      <c r="F39" s="96">
        <f>+'KIADÁSOK_BEVÉTELEK intézményenk'!F39</f>
        <v>2605848</v>
      </c>
      <c r="G39" s="2">
        <f>'KIADÁSOK_BEVÉTELEK intézményenk'!G39</f>
        <v>2603841</v>
      </c>
      <c r="H39" s="2">
        <f>'KIADÁSOK_BEVÉTELEK intézményenk'!H39</f>
        <v>0</v>
      </c>
      <c r="I39" s="269">
        <f t="shared" si="1"/>
        <v>0.99922980925978799</v>
      </c>
      <c r="J39" s="2">
        <f>'KIADÁSOK_BEVÉTELEK intézményenk'!I39</f>
        <v>2603841</v>
      </c>
      <c r="K39" s="2">
        <f>'KIADÁSOK_BEVÉTELEK intézményenk'!J39</f>
        <v>0</v>
      </c>
      <c r="L39" s="20">
        <f>'KIADÁSOK_BEVÉTELEK intézményenk'!K39</f>
        <v>0</v>
      </c>
    </row>
    <row r="40" spans="1:12" s="57" customFormat="1" x14ac:dyDescent="0.2">
      <c r="A40" s="43"/>
      <c r="B40" s="1" t="s">
        <v>130</v>
      </c>
      <c r="C40" s="36" t="s">
        <v>67</v>
      </c>
      <c r="D40" s="24"/>
      <c r="E40" s="2"/>
      <c r="F40" s="18"/>
      <c r="G40" s="2"/>
      <c r="H40" s="2"/>
      <c r="I40" s="269"/>
      <c r="J40" s="2"/>
      <c r="K40" s="2"/>
      <c r="L40" s="20"/>
    </row>
    <row r="41" spans="1:12" s="187" customFormat="1" ht="19.5" customHeight="1" x14ac:dyDescent="0.2">
      <c r="A41" s="163" t="s">
        <v>30</v>
      </c>
      <c r="B41" s="152"/>
      <c r="C41" s="153"/>
      <c r="D41" s="155">
        <f>SUM(D35:D40)</f>
        <v>9954601</v>
      </c>
      <c r="E41" s="158">
        <f>SUM(E35:E40)</f>
        <v>15382767</v>
      </c>
      <c r="F41" s="156">
        <f>SUM(F35:F40)</f>
        <v>15382767</v>
      </c>
      <c r="G41" s="156">
        <f>SUM(G35:G40)</f>
        <v>96380760</v>
      </c>
      <c r="H41" s="156">
        <f>SUM(H35:H40)-1</f>
        <v>1761</v>
      </c>
      <c r="I41" s="271">
        <f t="shared" si="1"/>
        <v>6.2655021687580659</v>
      </c>
      <c r="J41" s="156">
        <f>SUM(J35:J40)</f>
        <v>13380760</v>
      </c>
      <c r="K41" s="156">
        <f>SUM(K35:K40)</f>
        <v>83000000</v>
      </c>
      <c r="L41" s="159">
        <f>SUM(L35:L40)</f>
        <v>0</v>
      </c>
    </row>
    <row r="42" spans="1:12" s="41" customFormat="1" ht="28.5" customHeight="1" thickBot="1" x14ac:dyDescent="0.25">
      <c r="A42" s="368" t="s">
        <v>4</v>
      </c>
      <c r="B42" s="369"/>
      <c r="C42" s="370"/>
      <c r="D42" s="133">
        <f>D33+D41</f>
        <v>54952455</v>
      </c>
      <c r="E42" s="128">
        <f>E33+E41</f>
        <v>62378530</v>
      </c>
      <c r="F42" s="128">
        <f>+'KIADÁSOK_BEVÉTELEK intézményenk'!F42</f>
        <v>62378530</v>
      </c>
      <c r="G42" s="128">
        <f>G33+G41</f>
        <v>142160323</v>
      </c>
      <c r="H42" s="128">
        <f>H33+H41+1</f>
        <v>8183</v>
      </c>
      <c r="I42" s="189">
        <f t="shared" si="1"/>
        <v>2.2789944392726151</v>
      </c>
      <c r="J42" s="128">
        <f>J33+J41</f>
        <v>54696088</v>
      </c>
      <c r="K42" s="128">
        <f>K33+K41</f>
        <v>87453319</v>
      </c>
      <c r="L42" s="131">
        <f>L33+L41</f>
        <v>10916</v>
      </c>
    </row>
    <row r="43" spans="1:12" s="41" customFormat="1" ht="12.75" x14ac:dyDescent="0.2">
      <c r="A43" s="47"/>
      <c r="D43" s="26"/>
      <c r="E43" s="26"/>
      <c r="F43" s="26"/>
      <c r="G43" s="26"/>
      <c r="H43" s="26"/>
      <c r="I43" s="26"/>
      <c r="J43" s="26"/>
      <c r="K43" s="26"/>
      <c r="L43" s="26"/>
    </row>
    <row r="44" spans="1:12" s="41" customFormat="1" ht="12.75" x14ac:dyDescent="0.2">
      <c r="A44" s="47"/>
      <c r="C44" s="41" t="s">
        <v>75</v>
      </c>
      <c r="D44" s="92">
        <f>D33-D78</f>
        <v>-7954601</v>
      </c>
      <c r="E44" s="92">
        <f>E33-E78</f>
        <v>-10776919</v>
      </c>
      <c r="F44" s="92">
        <f>F33-F78</f>
        <v>-10776919</v>
      </c>
      <c r="G44" s="92">
        <f>G33-G78</f>
        <v>76008</v>
      </c>
      <c r="H44" s="92">
        <f>+H33-H78</f>
        <v>-47088</v>
      </c>
      <c r="I44" s="92"/>
      <c r="J44" s="26"/>
      <c r="K44" s="26"/>
      <c r="L44" s="26"/>
    </row>
    <row r="45" spans="1:12" s="41" customFormat="1" ht="12.75" x14ac:dyDescent="0.2">
      <c r="A45" s="47"/>
      <c r="C45" s="41" t="s">
        <v>76</v>
      </c>
      <c r="D45" s="92">
        <f>D23-D69+D41-D85</f>
        <v>3418876</v>
      </c>
      <c r="E45" s="92">
        <f>E23-E69+E41-E85</f>
        <v>1830254</v>
      </c>
      <c r="F45" s="92">
        <f>F23-F69+F41-F85</f>
        <v>1830254</v>
      </c>
      <c r="G45" s="92">
        <f>G23-G69+G41-G85</f>
        <v>12057656</v>
      </c>
      <c r="H45" s="92">
        <f>H23-H69+H41-H85</f>
        <v>594</v>
      </c>
      <c r="I45" s="92"/>
      <c r="J45" s="26"/>
      <c r="K45" s="26"/>
      <c r="L45" s="26"/>
    </row>
    <row r="46" spans="1:12" s="41" customFormat="1" ht="12.75" x14ac:dyDescent="0.2">
      <c r="A46" s="47"/>
      <c r="C46" s="41" t="s">
        <v>77</v>
      </c>
      <c r="D46" s="92">
        <f>D32-D77</f>
        <v>-3418876</v>
      </c>
      <c r="E46" s="92">
        <f>E32-E77</f>
        <v>-1830254</v>
      </c>
      <c r="F46" s="92">
        <f>F32-F77</f>
        <v>-1830254</v>
      </c>
      <c r="G46" s="92">
        <f>G32-G77</f>
        <v>-1206736</v>
      </c>
      <c r="H46" s="92">
        <f>H32-H77</f>
        <v>-45922</v>
      </c>
      <c r="I46" s="92"/>
      <c r="J46" s="26"/>
      <c r="K46" s="26"/>
      <c r="L46" s="26"/>
    </row>
    <row r="47" spans="1:12" s="41" customFormat="1" ht="12.75" x14ac:dyDescent="0.2">
      <c r="A47" s="47"/>
      <c r="D47" s="26"/>
      <c r="E47" s="26"/>
      <c r="F47" s="26"/>
      <c r="G47" s="26"/>
      <c r="H47" s="26"/>
      <c r="I47" s="26"/>
      <c r="J47" s="26"/>
      <c r="K47" s="26"/>
      <c r="L47" s="26"/>
    </row>
    <row r="48" spans="1:12" s="41" customFormat="1" ht="21.75" customHeight="1" x14ac:dyDescent="0.25">
      <c r="A48" s="47"/>
      <c r="D48" s="26"/>
      <c r="E48" s="26"/>
      <c r="F48" s="26"/>
      <c r="G48" s="26"/>
      <c r="H48" s="26"/>
      <c r="I48" s="26"/>
      <c r="J48" s="26"/>
      <c r="K48" s="26"/>
      <c r="L48" s="51" t="s">
        <v>178</v>
      </c>
    </row>
    <row r="49" spans="1:12" s="41" customFormat="1" ht="12.75" hidden="1" x14ac:dyDescent="0.2">
      <c r="A49" s="47"/>
      <c r="D49" s="26"/>
      <c r="E49" s="26"/>
      <c r="F49" s="26"/>
      <c r="G49" s="26"/>
      <c r="H49" s="26"/>
      <c r="I49" s="26"/>
      <c r="J49" s="26"/>
      <c r="K49" s="26"/>
      <c r="L49" s="95" t="s">
        <v>134</v>
      </c>
    </row>
    <row r="50" spans="1:12" s="41" customFormat="1" ht="39" customHeight="1" x14ac:dyDescent="0.35">
      <c r="A50" s="353" t="s">
        <v>176</v>
      </c>
      <c r="B50" s="353"/>
      <c r="C50" s="353"/>
      <c r="D50" s="353"/>
      <c r="E50" s="353"/>
      <c r="F50" s="353"/>
      <c r="G50" s="353"/>
      <c r="H50" s="353"/>
      <c r="I50" s="353"/>
      <c r="J50" s="353"/>
      <c r="K50" s="353"/>
      <c r="L50" s="353"/>
    </row>
    <row r="51" spans="1:12" s="41" customFormat="1" ht="27.75" customHeight="1" thickBot="1" x14ac:dyDescent="0.3">
      <c r="A51" s="47"/>
      <c r="D51" s="26"/>
      <c r="E51" s="26"/>
      <c r="F51" s="26"/>
      <c r="G51" s="26"/>
      <c r="H51" s="26"/>
      <c r="I51" s="26"/>
      <c r="J51" s="26"/>
      <c r="K51" s="26"/>
      <c r="L51" s="51" t="s">
        <v>73</v>
      </c>
    </row>
    <row r="52" spans="1:12" s="54" customFormat="1" ht="15" thickBot="1" x14ac:dyDescent="0.2">
      <c r="A52" s="123"/>
      <c r="B52" s="178"/>
      <c r="C52" s="179"/>
      <c r="D52" s="338" t="s">
        <v>109</v>
      </c>
      <c r="E52" s="339"/>
      <c r="F52" s="339"/>
      <c r="G52" s="339"/>
      <c r="H52" s="339"/>
      <c r="I52" s="339"/>
      <c r="J52" s="339"/>
      <c r="K52" s="339"/>
      <c r="L52" s="340"/>
    </row>
    <row r="53" spans="1:12" s="56" customFormat="1" ht="36" customHeight="1" thickBot="1" x14ac:dyDescent="0.25">
      <c r="A53" s="312" t="s">
        <v>146</v>
      </c>
      <c r="B53" s="313"/>
      <c r="C53" s="314"/>
      <c r="D53" s="346" t="s">
        <v>168</v>
      </c>
      <c r="E53" s="347"/>
      <c r="F53" s="347"/>
      <c r="G53" s="347"/>
      <c r="H53" s="347"/>
      <c r="I53" s="347"/>
      <c r="J53" s="347"/>
      <c r="K53" s="347"/>
      <c r="L53" s="348"/>
    </row>
    <row r="54" spans="1:12" s="56" customFormat="1" ht="14.25" x14ac:dyDescent="0.2">
      <c r="A54" s="315" t="s">
        <v>34</v>
      </c>
      <c r="B54" s="316"/>
      <c r="C54" s="317"/>
      <c r="D54" s="334" t="s">
        <v>170</v>
      </c>
      <c r="E54" s="336" t="s">
        <v>171</v>
      </c>
      <c r="F54" s="336" t="s">
        <v>175</v>
      </c>
      <c r="G54" s="336" t="s">
        <v>172</v>
      </c>
      <c r="H54" s="336" t="s">
        <v>171</v>
      </c>
      <c r="I54" s="336" t="s">
        <v>144</v>
      </c>
      <c r="J54" s="343" t="s">
        <v>172</v>
      </c>
      <c r="K54" s="344"/>
      <c r="L54" s="345"/>
    </row>
    <row r="55" spans="1:12" s="54" customFormat="1" ht="21.75" thickBot="1" x14ac:dyDescent="0.2">
      <c r="A55" s="318"/>
      <c r="B55" s="319"/>
      <c r="C55" s="320"/>
      <c r="D55" s="335"/>
      <c r="E55" s="337"/>
      <c r="F55" s="337"/>
      <c r="G55" s="337"/>
      <c r="H55" s="337"/>
      <c r="I55" s="349"/>
      <c r="J55" s="191" t="s">
        <v>72</v>
      </c>
      <c r="K55" s="191" t="s">
        <v>131</v>
      </c>
      <c r="L55" s="192" t="s">
        <v>132</v>
      </c>
    </row>
    <row r="56" spans="1:12" s="41" customFormat="1" ht="21" customHeight="1" x14ac:dyDescent="0.2">
      <c r="A56" s="325" t="s">
        <v>1</v>
      </c>
      <c r="B56" s="326"/>
      <c r="C56" s="327"/>
      <c r="D56" s="193"/>
      <c r="E56" s="194"/>
      <c r="F56" s="195"/>
      <c r="G56" s="195"/>
      <c r="H56" s="195"/>
      <c r="I56" s="195"/>
      <c r="J56" s="195"/>
      <c r="K56" s="195"/>
      <c r="L56" s="196"/>
    </row>
    <row r="57" spans="1:12" s="58" customFormat="1" ht="10.5" x14ac:dyDescent="0.2">
      <c r="A57" s="44" t="s">
        <v>114</v>
      </c>
      <c r="B57" s="328" t="s">
        <v>7</v>
      </c>
      <c r="C57" s="329"/>
      <c r="D57" s="7">
        <f>'KIADÁSOK_BEVÉTELEK intézményenk'!E44</f>
        <v>15947314</v>
      </c>
      <c r="E57" s="108">
        <f>'KIADÁSOK_BEVÉTELEK intézményenk'!F44</f>
        <v>16958239</v>
      </c>
      <c r="F57" s="4">
        <f>+'KIADÁSOK_BEVÉTELEK intézményenk'!F44</f>
        <v>16958239</v>
      </c>
      <c r="G57" s="4">
        <f>'KIADÁSOK_BEVÉTELEK intézményenk'!G44</f>
        <v>16486834</v>
      </c>
      <c r="H57" s="4">
        <f>'KIADÁSOK_BEVÉTELEK intézményenk'!H44</f>
        <v>0</v>
      </c>
      <c r="I57" s="111">
        <f>+G57/F57</f>
        <v>0.97220200753156027</v>
      </c>
      <c r="J57" s="4">
        <f>'KIADÁSOK_BEVÉTELEK intézményenk'!I44</f>
        <v>13402229</v>
      </c>
      <c r="K57" s="4">
        <f>'KIADÁSOK_BEVÉTELEK intézményenk'!J44</f>
        <v>3084605</v>
      </c>
      <c r="L57" s="19">
        <f>'KIADÁSOK_BEVÉTELEK intézményenk'!K44</f>
        <v>0</v>
      </c>
    </row>
    <row r="58" spans="1:12" s="58" customFormat="1" ht="10.5" x14ac:dyDescent="0.2">
      <c r="A58" s="44" t="s">
        <v>115</v>
      </c>
      <c r="B58" s="118" t="s">
        <v>155</v>
      </c>
      <c r="C58" s="117"/>
      <c r="D58" s="7">
        <f>'KIADÁSOK_BEVÉTELEK intézményenk'!E45</f>
        <v>2056506</v>
      </c>
      <c r="E58" s="108">
        <f>'KIADÁSOK_BEVÉTELEK intézményenk'!F45</f>
        <v>2199523</v>
      </c>
      <c r="F58" s="4">
        <f>+'KIADÁSOK_BEVÉTELEK intézményenk'!F45</f>
        <v>2199523</v>
      </c>
      <c r="G58" s="4">
        <f>'KIADÁSOK_BEVÉTELEK intézményenk'!G45</f>
        <v>2127401</v>
      </c>
      <c r="H58" s="4">
        <f>'KIADÁSOK_BEVÉTELEK intézményenk'!H45</f>
        <v>0</v>
      </c>
      <c r="I58" s="111">
        <f t="shared" ref="I58:I86" si="7">+G58/F58</f>
        <v>0.96721016329449616</v>
      </c>
      <c r="J58" s="4">
        <f>'KIADÁSOK_BEVÉTELEK intézményenk'!I45</f>
        <v>1747441</v>
      </c>
      <c r="K58" s="4">
        <f>'KIADÁSOK_BEVÉTELEK intézményenk'!J45</f>
        <v>379960</v>
      </c>
      <c r="L58" s="19">
        <f>'KIADÁSOK_BEVÉTELEK intézményenk'!K45</f>
        <v>0</v>
      </c>
    </row>
    <row r="59" spans="1:12" s="58" customFormat="1" ht="10.5" x14ac:dyDescent="0.2">
      <c r="A59" s="44" t="s">
        <v>116</v>
      </c>
      <c r="B59" s="328" t="s">
        <v>0</v>
      </c>
      <c r="C59" s="329"/>
      <c r="D59" s="7">
        <f>'KIADÁSOK_BEVÉTELEK intézményenk'!E46</f>
        <v>17607211</v>
      </c>
      <c r="E59" s="108">
        <f>'KIADÁSOK_BEVÉTELEK intézményenk'!F46</f>
        <v>18437227</v>
      </c>
      <c r="F59" s="4">
        <f>+'KIADÁSOK_BEVÉTELEK intézményenk'!F46</f>
        <v>18437227</v>
      </c>
      <c r="G59" s="4">
        <f>'KIADÁSOK_BEVÉTELEK intézményenk'!G46</f>
        <v>17141191</v>
      </c>
      <c r="H59" s="4">
        <f>'KIADÁSOK_BEVÉTELEK intézményenk'!H46</f>
        <v>0</v>
      </c>
      <c r="I59" s="111">
        <f t="shared" si="7"/>
        <v>0.92970548119844698</v>
      </c>
      <c r="J59" s="4">
        <f>'KIADÁSOK_BEVÉTELEK intézményenk'!I46</f>
        <v>14429149</v>
      </c>
      <c r="K59" s="4">
        <f>'KIADÁSOK_BEVÉTELEK intézményenk'!J46</f>
        <v>2709957</v>
      </c>
      <c r="L59" s="19">
        <f>'KIADÁSOK_BEVÉTELEK intézményenk'!K46</f>
        <v>2085</v>
      </c>
    </row>
    <row r="60" spans="1:12" s="58" customFormat="1" ht="10.5" x14ac:dyDescent="0.2">
      <c r="A60" s="44" t="s">
        <v>117</v>
      </c>
      <c r="B60" s="328" t="s">
        <v>3</v>
      </c>
      <c r="C60" s="329"/>
      <c r="D60" s="7">
        <f>'KIADÁSOK_BEVÉTELEK intézményenk'!E47</f>
        <v>458993</v>
      </c>
      <c r="E60" s="108">
        <f>'KIADÁSOK_BEVÉTELEK intézményenk'!F47</f>
        <v>296129</v>
      </c>
      <c r="F60" s="4">
        <f>+'KIADÁSOK_BEVÉTELEK intézményenk'!F47</f>
        <v>296129</v>
      </c>
      <c r="G60" s="4">
        <f>'KIADÁSOK_BEVÉTELEK intézményenk'!G47</f>
        <v>294754</v>
      </c>
      <c r="H60" s="4">
        <f>'KIADÁSOK_BEVÉTELEK intézményenk'!H47</f>
        <v>0</v>
      </c>
      <c r="I60" s="111">
        <f t="shared" si="7"/>
        <v>0.99535675330683582</v>
      </c>
      <c r="J60" s="4">
        <f>'KIADÁSOK_BEVÉTELEK intézményenk'!I47</f>
        <v>85397</v>
      </c>
      <c r="K60" s="4">
        <f>'KIADÁSOK_BEVÉTELEK intézményenk'!J47</f>
        <v>209357</v>
      </c>
      <c r="L60" s="19">
        <f>'KIADÁSOK_BEVÉTELEK intézményenk'!K47</f>
        <v>0</v>
      </c>
    </row>
    <row r="61" spans="1:12" s="54" customFormat="1" ht="10.5" x14ac:dyDescent="0.15">
      <c r="A61" s="42" t="s">
        <v>118</v>
      </c>
      <c r="B61" s="330" t="s">
        <v>5</v>
      </c>
      <c r="C61" s="331"/>
      <c r="D61" s="14">
        <f t="shared" ref="D61:L61" si="8">SUM(D62:D68)</f>
        <v>10772051</v>
      </c>
      <c r="E61" s="119">
        <f t="shared" si="8"/>
        <v>16633363</v>
      </c>
      <c r="F61" s="15">
        <f>+'KIADÁSOK_BEVÉTELEK intézményenk'!F48</f>
        <v>16633363</v>
      </c>
      <c r="G61" s="15">
        <f>SUM(G62:G68)</f>
        <v>7855778</v>
      </c>
      <c r="H61" s="15">
        <f t="shared" si="8"/>
        <v>2166</v>
      </c>
      <c r="I61" s="110">
        <f t="shared" si="7"/>
        <v>0.47229042016337885</v>
      </c>
      <c r="J61" s="15">
        <f>SUM(J62:J68)</f>
        <v>7468335</v>
      </c>
      <c r="K61" s="15">
        <f>SUM(K62:K68)</f>
        <v>387443</v>
      </c>
      <c r="L61" s="21">
        <f t="shared" si="8"/>
        <v>0</v>
      </c>
    </row>
    <row r="62" spans="1:12" s="57" customFormat="1" x14ac:dyDescent="0.2">
      <c r="A62" s="43"/>
      <c r="B62" s="1" t="s">
        <v>125</v>
      </c>
      <c r="C62" s="36" t="s">
        <v>8</v>
      </c>
      <c r="D62" s="9">
        <f>'KIADÁSOK_BEVÉTELEK intézményenk'!E49</f>
        <v>4673678</v>
      </c>
      <c r="E62" s="114">
        <f>'KIADÁSOK_BEVÉTELEK intézményenk'!F49</f>
        <v>4854143</v>
      </c>
      <c r="F62" s="2">
        <f>+'KIADÁSOK_BEVÉTELEK intézményenk'!F49</f>
        <v>4854143</v>
      </c>
      <c r="G62" s="2">
        <f>'KIADÁSOK_BEVÉTELEK intézményenk'!G49</f>
        <v>4365277</v>
      </c>
      <c r="H62" s="2">
        <f>'KIADÁSOK_BEVÉTELEK intézményenk'!H49+1</f>
        <v>1763</v>
      </c>
      <c r="I62" s="112">
        <f t="shared" si="7"/>
        <v>0.8992889167047613</v>
      </c>
      <c r="J62" s="2">
        <f>'KIADÁSOK_BEVÉTELEK intézményenk'!I49</f>
        <v>4365277</v>
      </c>
      <c r="K62" s="2">
        <f>'KIADÁSOK_BEVÉTELEK intézményenk'!J49</f>
        <v>0</v>
      </c>
      <c r="L62" s="20">
        <f>'KIADÁSOK_BEVÉTELEK intézményenk'!K49</f>
        <v>0</v>
      </c>
    </row>
    <row r="63" spans="1:12" s="57" customFormat="1" x14ac:dyDescent="0.2">
      <c r="A63" s="43"/>
      <c r="B63" s="1" t="s">
        <v>126</v>
      </c>
      <c r="C63" s="36" t="s">
        <v>68</v>
      </c>
      <c r="D63" s="9">
        <f>'KIADÁSOK_BEVÉTELEK intézményenk'!E50</f>
        <v>0</v>
      </c>
      <c r="E63" s="114">
        <f>'KIADÁSOK_BEVÉTELEK intézményenk'!F50</f>
        <v>0</v>
      </c>
      <c r="F63" s="2">
        <f>+'KIADÁSOK_BEVÉTELEK intézményenk'!F50</f>
        <v>0</v>
      </c>
      <c r="G63" s="2">
        <f>'KIADÁSOK_BEVÉTELEK intézményenk'!G50</f>
        <v>0</v>
      </c>
      <c r="H63" s="2">
        <f>'KIADÁSOK_BEVÉTELEK intézményenk'!H50</f>
        <v>0</v>
      </c>
      <c r="I63" s="112"/>
      <c r="J63" s="2">
        <f>'KIADÁSOK_BEVÉTELEK intézményenk'!I50</f>
        <v>0</v>
      </c>
      <c r="K63" s="2">
        <f>'KIADÁSOK_BEVÉTELEK intézményenk'!J50</f>
        <v>0</v>
      </c>
      <c r="L63" s="20">
        <f>'KIADÁSOK_BEVÉTELEK intézményenk'!K50</f>
        <v>0</v>
      </c>
    </row>
    <row r="64" spans="1:12" s="57" customFormat="1" x14ac:dyDescent="0.2">
      <c r="A64" s="43"/>
      <c r="B64" s="1" t="s">
        <v>126</v>
      </c>
      <c r="C64" s="36" t="s">
        <v>156</v>
      </c>
      <c r="D64" s="9">
        <f>'KIADÁSOK_BEVÉTELEK intézményenk'!E51</f>
        <v>0</v>
      </c>
      <c r="E64" s="114">
        <f>'KIADÁSOK_BEVÉTELEK intézményenk'!F51</f>
        <v>0</v>
      </c>
      <c r="F64" s="2">
        <f>+'KIADÁSOK_BEVÉTELEK intézményenk'!F51</f>
        <v>0</v>
      </c>
      <c r="G64" s="2">
        <f>'KIADÁSOK_BEVÉTELEK intézményenk'!G51</f>
        <v>0</v>
      </c>
      <c r="H64" s="2">
        <f>'KIADÁSOK_BEVÉTELEK intézményenk'!H51</f>
        <v>0</v>
      </c>
      <c r="I64" s="112"/>
      <c r="J64" s="2">
        <f>'KIADÁSOK_BEVÉTELEK intézményenk'!I51</f>
        <v>0</v>
      </c>
      <c r="K64" s="2">
        <f>'KIADÁSOK_BEVÉTELEK intézményenk'!J51</f>
        <v>0</v>
      </c>
      <c r="L64" s="20">
        <f>'KIADÁSOK_BEVÉTELEK intézményenk'!K51</f>
        <v>0</v>
      </c>
    </row>
    <row r="65" spans="1:12" s="57" customFormat="1" x14ac:dyDescent="0.2">
      <c r="A65" s="43"/>
      <c r="B65" s="1" t="s">
        <v>127</v>
      </c>
      <c r="C65" s="36" t="s">
        <v>160</v>
      </c>
      <c r="D65" s="9">
        <f>'KIADÁSOK_BEVÉTELEK intézményenk'!E52</f>
        <v>102978</v>
      </c>
      <c r="E65" s="114">
        <f>'KIADÁSOK_BEVÉTELEK intézményenk'!F52</f>
        <v>124885</v>
      </c>
      <c r="F65" s="2">
        <f>+'KIADÁSOK_BEVÉTELEK intézményenk'!F52</f>
        <v>124885</v>
      </c>
      <c r="G65" s="2">
        <f>'KIADÁSOK_BEVÉTELEK intézményenk'!G52</f>
        <v>83203</v>
      </c>
      <c r="H65" s="2">
        <f>'KIADÁSOK_BEVÉTELEK intézményenk'!H52</f>
        <v>404</v>
      </c>
      <c r="I65" s="112">
        <f t="shared" si="7"/>
        <v>0.66623693798294426</v>
      </c>
      <c r="J65" s="2">
        <f>'KIADÁSOK_BEVÉTELEK intézményenk'!I52</f>
        <v>202</v>
      </c>
      <c r="K65" s="2">
        <f>'KIADÁSOK_BEVÉTELEK intézményenk'!J52</f>
        <v>83001</v>
      </c>
      <c r="L65" s="20">
        <f>'KIADÁSOK_BEVÉTELEK intézményenk'!K52</f>
        <v>0</v>
      </c>
    </row>
    <row r="66" spans="1:12" s="57" customFormat="1" x14ac:dyDescent="0.2">
      <c r="A66" s="43"/>
      <c r="B66" s="1" t="s">
        <v>128</v>
      </c>
      <c r="C66" s="36" t="s">
        <v>157</v>
      </c>
      <c r="D66" s="9">
        <f>'KIADÁSOK_BEVÉTELEK intézményenk'!E53</f>
        <v>2000</v>
      </c>
      <c r="E66" s="114">
        <f>'KIADÁSOK_BEVÉTELEK intézményenk'!F53</f>
        <v>2000</v>
      </c>
      <c r="F66" s="2">
        <f>+'KIADÁSOK_BEVÉTELEK intézményenk'!F53</f>
        <v>2000</v>
      </c>
      <c r="G66" s="2">
        <f>'KIADÁSOK_BEVÉTELEK intézményenk'!G53</f>
        <v>0</v>
      </c>
      <c r="H66" s="2">
        <f>'KIADÁSOK_BEVÉTELEK intézményenk'!H53</f>
        <v>0</v>
      </c>
      <c r="I66" s="112">
        <f t="shared" si="7"/>
        <v>0</v>
      </c>
      <c r="J66" s="2">
        <f>'KIADÁSOK_BEVÉTELEK intézményenk'!I53</f>
        <v>0</v>
      </c>
      <c r="K66" s="2">
        <f>'KIADÁSOK_BEVÉTELEK intézményenk'!J53</f>
        <v>0</v>
      </c>
      <c r="L66" s="20">
        <f>'KIADÁSOK_BEVÉTELEK intézményenk'!K53</f>
        <v>0</v>
      </c>
    </row>
    <row r="67" spans="1:12" s="57" customFormat="1" x14ac:dyDescent="0.2">
      <c r="A67" s="43"/>
      <c r="B67" s="1" t="s">
        <v>129</v>
      </c>
      <c r="C67" s="36" t="s">
        <v>158</v>
      </c>
      <c r="D67" s="9">
        <f>'KIADÁSOK_BEVÉTELEK intézményenk'!E54</f>
        <v>3701388</v>
      </c>
      <c r="E67" s="114">
        <f>'KIADÁSOK_BEVÉTELEK intézményenk'!F54</f>
        <v>3682437</v>
      </c>
      <c r="F67" s="2">
        <f>+'KIADÁSOK_BEVÉTELEK intézményenk'!F54</f>
        <v>3682437</v>
      </c>
      <c r="G67" s="2">
        <f>'KIADÁSOK_BEVÉTELEK intézményenk'!G54</f>
        <v>3407298</v>
      </c>
      <c r="H67" s="2">
        <f>'KIADÁSOK_BEVÉTELEK intézményenk'!H54-1</f>
        <v>-1</v>
      </c>
      <c r="I67" s="112">
        <f t="shared" si="7"/>
        <v>0.92528344680438523</v>
      </c>
      <c r="J67" s="2">
        <f>'KIADÁSOK_BEVÉTELEK intézményenk'!I54</f>
        <v>3102856</v>
      </c>
      <c r="K67" s="2">
        <f>'KIADÁSOK_BEVÉTELEK intézményenk'!J54</f>
        <v>304442</v>
      </c>
      <c r="L67" s="20">
        <f>'KIADÁSOK_BEVÉTELEK intézményenk'!K54</f>
        <v>0</v>
      </c>
    </row>
    <row r="68" spans="1:12" s="57" customFormat="1" x14ac:dyDescent="0.2">
      <c r="A68" s="43"/>
      <c r="B68" s="1" t="s">
        <v>130</v>
      </c>
      <c r="C68" s="36" t="s">
        <v>9</v>
      </c>
      <c r="D68" s="9">
        <f>'KIADÁSOK_BEVÉTELEK intézményenk'!E55</f>
        <v>2292007</v>
      </c>
      <c r="E68" s="114">
        <f>'KIADÁSOK_BEVÉTELEK intézményenk'!F55</f>
        <v>7969898</v>
      </c>
      <c r="F68" s="2">
        <f>+'KIADÁSOK_BEVÉTELEK intézményenk'!F55</f>
        <v>7969898</v>
      </c>
      <c r="G68" s="2">
        <f>'KIADÁSOK_BEVÉTELEK intézményenk'!G55</f>
        <v>0</v>
      </c>
      <c r="H68" s="2">
        <f>'KIADÁSOK_BEVÉTELEK intézményenk'!H55</f>
        <v>0</v>
      </c>
      <c r="I68" s="112">
        <f t="shared" si="7"/>
        <v>0</v>
      </c>
      <c r="J68" s="2">
        <f>'KIADÁSOK_BEVÉTELEK intézményenk'!I55</f>
        <v>0</v>
      </c>
      <c r="K68" s="2">
        <f>'KIADÁSOK_BEVÉTELEK intézményenk'!J55</f>
        <v>0</v>
      </c>
      <c r="L68" s="20">
        <f>'KIADÁSOK_BEVÉTELEK intézményenk'!K55</f>
        <v>0</v>
      </c>
    </row>
    <row r="69" spans="1:12" s="61" customFormat="1" ht="12" x14ac:dyDescent="0.2">
      <c r="A69" s="46" t="s">
        <v>119</v>
      </c>
      <c r="B69" s="332" t="s">
        <v>21</v>
      </c>
      <c r="C69" s="333"/>
      <c r="D69" s="11">
        <f t="shared" ref="D69:L69" si="9">D57+D58+D59+D60+D61</f>
        <v>46842075</v>
      </c>
      <c r="E69" s="115">
        <f t="shared" si="9"/>
        <v>54524481</v>
      </c>
      <c r="F69" s="15">
        <f>+'KIADÁSOK_BEVÉTELEK intézményenk'!F56</f>
        <v>54524481</v>
      </c>
      <c r="G69" s="6">
        <f>G57+G58+G59+G60+G61</f>
        <v>43905958</v>
      </c>
      <c r="H69" s="6">
        <f t="shared" si="9"/>
        <v>2166</v>
      </c>
      <c r="I69" s="109">
        <f t="shared" si="7"/>
        <v>0.80525219488104804</v>
      </c>
      <c r="J69" s="6">
        <f>+G69-K69-L69</f>
        <v>37132551</v>
      </c>
      <c r="K69" s="6">
        <f>K57+K58+K59+K60+K61</f>
        <v>6771322</v>
      </c>
      <c r="L69" s="22">
        <f t="shared" si="9"/>
        <v>2085</v>
      </c>
    </row>
    <row r="70" spans="1:12" s="58" customFormat="1" ht="10.5" x14ac:dyDescent="0.2">
      <c r="A70" s="44" t="s">
        <v>120</v>
      </c>
      <c r="B70" s="328" t="s">
        <v>10</v>
      </c>
      <c r="C70" s="329"/>
      <c r="D70" s="7">
        <f>'KIADÁSOK_BEVÉTELEK intézményenk'!E57</f>
        <v>3417928</v>
      </c>
      <c r="E70" s="108">
        <f>'KIADÁSOK_BEVÉTELEK intézményenk'!F57</f>
        <v>1375461</v>
      </c>
      <c r="F70" s="4">
        <f>+'KIADÁSOK_BEVÉTELEK intézményenk'!F57</f>
        <v>1375461</v>
      </c>
      <c r="G70" s="4">
        <f>'KIADÁSOK_BEVÉTELEK intézményenk'!G57</f>
        <v>880624</v>
      </c>
      <c r="H70" s="4">
        <f>'KIADÁSOK_BEVÉTELEK intézményenk'!H57</f>
        <v>0</v>
      </c>
      <c r="I70" s="111">
        <f t="shared" si="7"/>
        <v>0.64023916345138099</v>
      </c>
      <c r="J70" s="4">
        <f>'KIADÁSOK_BEVÉTELEK intézményenk'!I57</f>
        <v>390404</v>
      </c>
      <c r="K70" s="4">
        <f>'KIADÁSOK_BEVÉTELEK intézményenk'!J57</f>
        <v>490220</v>
      </c>
      <c r="L70" s="19">
        <f>'KIADÁSOK_BEVÉTELEK intézményenk'!K57</f>
        <v>0</v>
      </c>
    </row>
    <row r="71" spans="1:12" s="58" customFormat="1" ht="10.5" x14ac:dyDescent="0.2">
      <c r="A71" s="44" t="s">
        <v>121</v>
      </c>
      <c r="B71" s="328" t="s">
        <v>11</v>
      </c>
      <c r="C71" s="329"/>
      <c r="D71" s="7">
        <f>'KIADÁSOK_BEVÉTELEK intézményenk'!E58</f>
        <v>2538961</v>
      </c>
      <c r="E71" s="108">
        <f>'KIADÁSOK_BEVÉTELEK intézményenk'!F58</f>
        <v>1294249</v>
      </c>
      <c r="F71" s="4">
        <f>+'KIADÁSOK_BEVÉTELEK intézményenk'!F58</f>
        <v>1294249</v>
      </c>
      <c r="G71" s="4">
        <f>'KIADÁSOK_BEVÉTELEK intézményenk'!G58</f>
        <v>544164</v>
      </c>
      <c r="H71" s="4">
        <f>'KIADÁSOK_BEVÉTELEK intézményenk'!H58</f>
        <v>51346</v>
      </c>
      <c r="I71" s="111">
        <f t="shared" si="7"/>
        <v>0.42044768819601175</v>
      </c>
      <c r="J71" s="4">
        <f>'KIADÁSOK_BEVÉTELEK intézményenk'!I58</f>
        <v>373707</v>
      </c>
      <c r="K71" s="4">
        <f>'KIADÁSOK_BEVÉTELEK intézményenk'!J58</f>
        <v>170457</v>
      </c>
      <c r="L71" s="19">
        <f>'KIADÁSOK_BEVÉTELEK intézményenk'!K58</f>
        <v>0</v>
      </c>
    </row>
    <row r="72" spans="1:12" s="54" customFormat="1" ht="10.5" x14ac:dyDescent="0.15">
      <c r="A72" s="42" t="s">
        <v>122</v>
      </c>
      <c r="B72" s="16" t="s">
        <v>12</v>
      </c>
      <c r="C72" s="39"/>
      <c r="D72" s="14">
        <f t="shared" ref="D72:L72" si="10">SUM(D73:D76)</f>
        <v>153491</v>
      </c>
      <c r="E72" s="119">
        <f t="shared" si="10"/>
        <v>578491</v>
      </c>
      <c r="F72" s="15">
        <f>+'KIADÁSOK_BEVÉTELEK intézményenk'!F59</f>
        <v>578491</v>
      </c>
      <c r="G72" s="15">
        <f>SUM(G73:G76)</f>
        <v>372809</v>
      </c>
      <c r="H72" s="15">
        <f t="shared" si="10"/>
        <v>0</v>
      </c>
      <c r="I72" s="110">
        <f t="shared" si="7"/>
        <v>0.64445082118822938</v>
      </c>
      <c r="J72" s="15">
        <f t="shared" si="10"/>
        <v>317165</v>
      </c>
      <c r="K72" s="15">
        <f>SUM(K73:K76)</f>
        <v>55644</v>
      </c>
      <c r="L72" s="21">
        <f t="shared" si="10"/>
        <v>0</v>
      </c>
    </row>
    <row r="73" spans="1:12" s="57" customFormat="1" x14ac:dyDescent="0.2">
      <c r="A73" s="43"/>
      <c r="B73" s="1" t="s">
        <v>125</v>
      </c>
      <c r="C73" s="36" t="s">
        <v>159</v>
      </c>
      <c r="D73" s="9">
        <f>'KIADÁSOK_BEVÉTELEK intézményenk'!E60</f>
        <v>0</v>
      </c>
      <c r="E73" s="114">
        <f>'KIADÁSOK_BEVÉTELEK intézményenk'!F60</f>
        <v>0</v>
      </c>
      <c r="F73" s="2">
        <f>+'KIADÁSOK_BEVÉTELEK intézményenk'!F60</f>
        <v>0</v>
      </c>
      <c r="G73" s="2">
        <f>'KIADÁSOK_BEVÉTELEK intézményenk'!G60</f>
        <v>0</v>
      </c>
      <c r="H73" s="2">
        <f>'KIADÁSOK_BEVÉTELEK intézményenk'!H60</f>
        <v>0</v>
      </c>
      <c r="I73" s="112"/>
      <c r="J73" s="2">
        <f>'KIADÁSOK_BEVÉTELEK intézményenk'!I60</f>
        <v>0</v>
      </c>
      <c r="K73" s="2">
        <f>'KIADÁSOK_BEVÉTELEK intézményenk'!J60</f>
        <v>0</v>
      </c>
      <c r="L73" s="20">
        <f>'KIADÁSOK_BEVÉTELEK intézményenk'!K60</f>
        <v>0</v>
      </c>
    </row>
    <row r="74" spans="1:12" s="57" customFormat="1" x14ac:dyDescent="0.2">
      <c r="A74" s="43"/>
      <c r="B74" s="1" t="s">
        <v>126</v>
      </c>
      <c r="C74" s="36" t="s">
        <v>160</v>
      </c>
      <c r="D74" s="9">
        <f>'KIADÁSOK_BEVÉTELEK intézményenk'!E61</f>
        <v>500</v>
      </c>
      <c r="E74" s="114">
        <f>'KIADÁSOK_BEVÉTELEK intézményenk'!F61</f>
        <v>165000</v>
      </c>
      <c r="F74" s="2">
        <f>+'KIADÁSOK_BEVÉTELEK intézményenk'!F61</f>
        <v>165000</v>
      </c>
      <c r="G74" s="2">
        <f>'KIADÁSOK_BEVÉTELEK intézményenk'!G61</f>
        <v>164665</v>
      </c>
      <c r="H74" s="2">
        <f>'KIADÁSOK_BEVÉTELEK intézményenk'!H61</f>
        <v>0</v>
      </c>
      <c r="I74" s="112">
        <f t="shared" si="7"/>
        <v>0.99796969696969695</v>
      </c>
      <c r="J74" s="2">
        <f>'KIADÁSOK_BEVÉTELEK intézményenk'!I61</f>
        <v>164665</v>
      </c>
      <c r="K74" s="2">
        <f>'KIADÁSOK_BEVÉTELEK intézményenk'!J61</f>
        <v>0</v>
      </c>
      <c r="L74" s="20">
        <f>'KIADÁSOK_BEVÉTELEK intézményenk'!K61</f>
        <v>0</v>
      </c>
    </row>
    <row r="75" spans="1:12" s="57" customFormat="1" x14ac:dyDescent="0.2">
      <c r="A75" s="43"/>
      <c r="B75" s="1" t="s">
        <v>127</v>
      </c>
      <c r="C75" s="36" t="s">
        <v>157</v>
      </c>
      <c r="D75" s="9">
        <f>'KIADÁSOK_BEVÉTELEK intézményenk'!E62</f>
        <v>152991</v>
      </c>
      <c r="E75" s="114">
        <f>'KIADÁSOK_BEVÉTELEK intézményenk'!F62</f>
        <v>252991</v>
      </c>
      <c r="F75" s="2">
        <f>+'KIADÁSOK_BEVÉTELEK intézményenk'!F62</f>
        <v>252991</v>
      </c>
      <c r="G75" s="2">
        <f>'KIADÁSOK_BEVÉTELEK intézményenk'!G62</f>
        <v>55644</v>
      </c>
      <c r="H75" s="2">
        <f>'KIADÁSOK_BEVÉTELEK intézményenk'!H62</f>
        <v>0</v>
      </c>
      <c r="I75" s="112">
        <f t="shared" si="7"/>
        <v>0.21994458300888173</v>
      </c>
      <c r="J75" s="2">
        <f>'KIADÁSOK_BEVÉTELEK intézményenk'!I62</f>
        <v>0</v>
      </c>
      <c r="K75" s="2">
        <f>'KIADÁSOK_BEVÉTELEK intézményenk'!J62</f>
        <v>55644</v>
      </c>
      <c r="L75" s="20">
        <f>'KIADÁSOK_BEVÉTELEK intézményenk'!K62</f>
        <v>0</v>
      </c>
    </row>
    <row r="76" spans="1:12" s="57" customFormat="1" x14ac:dyDescent="0.2">
      <c r="A76" s="43"/>
      <c r="B76" s="1" t="s">
        <v>128</v>
      </c>
      <c r="C76" s="36" t="s">
        <v>158</v>
      </c>
      <c r="D76" s="9">
        <f>'KIADÁSOK_BEVÉTELEK intézményenk'!E63</f>
        <v>0</v>
      </c>
      <c r="E76" s="114">
        <f>'KIADÁSOK_BEVÉTELEK intézményenk'!F63</f>
        <v>160500</v>
      </c>
      <c r="F76" s="2">
        <f>+'KIADÁSOK_BEVÉTELEK intézményenk'!F63</f>
        <v>160500</v>
      </c>
      <c r="G76" s="2">
        <f>'KIADÁSOK_BEVÉTELEK intézményenk'!G63</f>
        <v>152500</v>
      </c>
      <c r="H76" s="2">
        <f>'KIADÁSOK_BEVÉTELEK intézményenk'!H63</f>
        <v>0</v>
      </c>
      <c r="I76" s="112">
        <f t="shared" si="7"/>
        <v>0.95015576323987538</v>
      </c>
      <c r="J76" s="2">
        <f>'KIADÁSOK_BEVÉTELEK intézményenk'!I63</f>
        <v>152500</v>
      </c>
      <c r="K76" s="2">
        <f>'KIADÁSOK_BEVÉTELEK intézményenk'!J63</f>
        <v>0</v>
      </c>
      <c r="L76" s="20">
        <f>'KIADÁSOK_BEVÉTELEK intézményenk'!K63</f>
        <v>0</v>
      </c>
    </row>
    <row r="77" spans="1:12" s="61" customFormat="1" ht="12" x14ac:dyDescent="0.2">
      <c r="A77" s="46" t="s">
        <v>124</v>
      </c>
      <c r="B77" s="332" t="s">
        <v>138</v>
      </c>
      <c r="C77" s="333"/>
      <c r="D77" s="11">
        <f>D70+D71+D72</f>
        <v>6110380</v>
      </c>
      <c r="E77" s="115">
        <f>E70+E71+E72</f>
        <v>3248201</v>
      </c>
      <c r="F77" s="15">
        <f>+'KIADÁSOK_BEVÉTELEK intézményenk'!F64</f>
        <v>3248201</v>
      </c>
      <c r="G77" s="6">
        <f>G70+G71+G72</f>
        <v>1797597</v>
      </c>
      <c r="H77" s="6">
        <f>H70+H71+H72-3</f>
        <v>51343</v>
      </c>
      <c r="I77" s="110">
        <f t="shared" si="7"/>
        <v>0.55341310466932314</v>
      </c>
      <c r="J77" s="6">
        <f>J70+J71+J72</f>
        <v>1081276</v>
      </c>
      <c r="K77" s="6">
        <f>K70+K71+K72</f>
        <v>716321</v>
      </c>
      <c r="L77" s="22">
        <f>L70+L71+L72</f>
        <v>0</v>
      </c>
    </row>
    <row r="78" spans="1:12" s="187" customFormat="1" ht="21" customHeight="1" x14ac:dyDescent="0.2">
      <c r="A78" s="321" t="s">
        <v>27</v>
      </c>
      <c r="B78" s="322"/>
      <c r="C78" s="323"/>
      <c r="D78" s="155">
        <f>D69+D77</f>
        <v>52952455</v>
      </c>
      <c r="E78" s="157">
        <f>E69+E77</f>
        <v>57772682</v>
      </c>
      <c r="F78" s="176">
        <f>+'KIADÁSOK_BEVÉTELEK intézményenk'!F65</f>
        <v>57772682</v>
      </c>
      <c r="G78" s="156">
        <f>G69+G77</f>
        <v>45703555</v>
      </c>
      <c r="H78" s="156">
        <f>H69+H77</f>
        <v>53509</v>
      </c>
      <c r="I78" s="188">
        <f t="shared" si="7"/>
        <v>0.79109283865339675</v>
      </c>
      <c r="J78" s="156">
        <f>+'KIADÁSOK_BEVÉTELEK intézményenk'!I65</f>
        <v>38213827</v>
      </c>
      <c r="K78" s="156">
        <f>K69+K77</f>
        <v>7487643</v>
      </c>
      <c r="L78" s="159">
        <f>L69+L77</f>
        <v>2085</v>
      </c>
    </row>
    <row r="79" spans="1:12" s="54" customFormat="1" ht="10.5" x14ac:dyDescent="0.15">
      <c r="A79" s="42" t="s">
        <v>123</v>
      </c>
      <c r="B79" s="16" t="s">
        <v>13</v>
      </c>
      <c r="C79" s="39"/>
      <c r="D79" s="17"/>
      <c r="E79" s="113"/>
      <c r="F79" s="4"/>
      <c r="G79" s="18"/>
      <c r="H79" s="18"/>
      <c r="I79" s="111"/>
      <c r="J79" s="18"/>
      <c r="K79" s="18"/>
      <c r="L79" s="23"/>
    </row>
    <row r="80" spans="1:12" s="57" customFormat="1" x14ac:dyDescent="0.2">
      <c r="A80" s="43"/>
      <c r="B80" s="1" t="s">
        <v>125</v>
      </c>
      <c r="C80" s="36" t="s">
        <v>22</v>
      </c>
      <c r="D80" s="9">
        <f>'KIADÁSOK_BEVÉTELEK intézményenk'!E67</f>
        <v>2000000</v>
      </c>
      <c r="E80" s="114">
        <f>'KIADÁSOK_BEVÉTELEK intézményenk'!F67</f>
        <v>2000000</v>
      </c>
      <c r="F80" s="2">
        <f>+'KIADÁSOK_BEVÉTELEK intézményenk'!F67</f>
        <v>2000000</v>
      </c>
      <c r="G80" s="2">
        <f>'KIADÁSOK_BEVÉTELEK intézményenk'!G67</f>
        <v>0</v>
      </c>
      <c r="H80" s="2">
        <f>'KIADÁSOK_BEVÉTELEK intézményenk'!H67</f>
        <v>0</v>
      </c>
      <c r="I80" s="112">
        <f t="shared" si="7"/>
        <v>0</v>
      </c>
      <c r="J80" s="2">
        <f>'KIADÁSOK_BEVÉTELEK intézményenk'!I67</f>
        <v>0</v>
      </c>
      <c r="K80" s="2">
        <f>'KIADÁSOK_BEVÉTELEK intézményenk'!J67</f>
        <v>0</v>
      </c>
      <c r="L80" s="20">
        <f>'KIADÁSOK_BEVÉTELEK intézményenk'!K67</f>
        <v>0</v>
      </c>
    </row>
    <row r="81" spans="1:15" s="57" customFormat="1" x14ac:dyDescent="0.2">
      <c r="A81" s="43"/>
      <c r="B81" s="1" t="s">
        <v>126</v>
      </c>
      <c r="C81" s="36" t="s">
        <v>23</v>
      </c>
      <c r="D81" s="9">
        <f>'KIADÁSOK_BEVÉTELEK intézményenk'!E68</f>
        <v>0</v>
      </c>
      <c r="E81" s="114">
        <f>'KIADÁSOK_BEVÉTELEK intézményenk'!F68</f>
        <v>0</v>
      </c>
      <c r="F81" s="2">
        <f>+'KIADÁSOK_BEVÉTELEK intézményenk'!F68</f>
        <v>0</v>
      </c>
      <c r="G81" s="2">
        <f>'KIADÁSOK_BEVÉTELEK intézményenk'!G68</f>
        <v>0</v>
      </c>
      <c r="H81" s="2">
        <f>'KIADÁSOK_BEVÉTELEK intézményenk'!H68</f>
        <v>0</v>
      </c>
      <c r="I81" s="112"/>
      <c r="J81" s="2">
        <f>'KIADÁSOK_BEVÉTELEK intézményenk'!I68</f>
        <v>0</v>
      </c>
      <c r="K81" s="2">
        <f>'KIADÁSOK_BEVÉTELEK intézményenk'!J68</f>
        <v>0</v>
      </c>
      <c r="L81" s="20">
        <f>'KIADÁSOK_BEVÉTELEK intézményenk'!K68</f>
        <v>0</v>
      </c>
      <c r="O81" s="57" t="s">
        <v>167</v>
      </c>
    </row>
    <row r="82" spans="1:15" s="57" customFormat="1" x14ac:dyDescent="0.2">
      <c r="A82" s="43"/>
      <c r="B82" s="1" t="s">
        <v>127</v>
      </c>
      <c r="C82" s="36" t="s">
        <v>33</v>
      </c>
      <c r="D82" s="9">
        <f>'KIADÁSOK_BEVÉTELEK intézményenk'!E69</f>
        <v>0</v>
      </c>
      <c r="E82" s="114">
        <f>'KIADÁSOK_BEVÉTELEK intézményenk'!F69</f>
        <v>2605848</v>
      </c>
      <c r="F82" s="2">
        <f>+'KIADÁSOK_BEVÉTELEK intézményenk'!F69</f>
        <v>2605848</v>
      </c>
      <c r="G82" s="2">
        <f>'KIADÁSOK_BEVÉTELEK intézményenk'!G69</f>
        <v>2605848</v>
      </c>
      <c r="H82" s="2">
        <f>'KIADÁSOK_BEVÉTELEK intézményenk'!H69</f>
        <v>0</v>
      </c>
      <c r="I82" s="112">
        <f t="shared" si="7"/>
        <v>1</v>
      </c>
      <c r="J82" s="2">
        <f>'KIADÁSOK_BEVÉTELEK intézményenk'!I69</f>
        <v>2605848</v>
      </c>
      <c r="K82" s="2">
        <f>'KIADÁSOK_BEVÉTELEK intézményenk'!J69</f>
        <v>0</v>
      </c>
      <c r="L82" s="20">
        <f>'KIADÁSOK_BEVÉTELEK intézményenk'!K69</f>
        <v>0</v>
      </c>
    </row>
    <row r="83" spans="1:15" s="57" customFormat="1" x14ac:dyDescent="0.2">
      <c r="A83" s="43"/>
      <c r="B83" s="1" t="s">
        <v>128</v>
      </c>
      <c r="C83" s="36" t="s">
        <v>24</v>
      </c>
      <c r="D83" s="9">
        <f>'KIADÁSOK_BEVÉTELEK intézményenk'!E70</f>
        <v>0</v>
      </c>
      <c r="E83" s="114">
        <f>'KIADÁSOK_BEVÉTELEK intézményenk'!F70</f>
        <v>0</v>
      </c>
      <c r="F83" s="2">
        <f>+'KIADÁSOK_BEVÉTELEK intézményenk'!F70</f>
        <v>0</v>
      </c>
      <c r="G83" s="2">
        <f>'KIADÁSOK_BEVÉTELEK intézményenk'!G70</f>
        <v>83000000</v>
      </c>
      <c r="H83" s="2">
        <f>'KIADÁSOK_BEVÉTELEK intézményenk'!H70</f>
        <v>0</v>
      </c>
      <c r="I83" s="112"/>
      <c r="J83" s="2">
        <f>'KIADÁSOK_BEVÉTELEK intézményenk'!I70</f>
        <v>0</v>
      </c>
      <c r="K83" s="2">
        <f>'KIADÁSOK_BEVÉTELEK intézményenk'!J70</f>
        <v>83000000</v>
      </c>
      <c r="L83" s="20">
        <f>'KIADÁSOK_BEVÉTELEK intézményenk'!K70</f>
        <v>0</v>
      </c>
    </row>
    <row r="84" spans="1:15" s="57" customFormat="1" x14ac:dyDescent="0.2">
      <c r="A84" s="43"/>
      <c r="B84" s="1" t="s">
        <v>129</v>
      </c>
      <c r="C84" s="36" t="s">
        <v>66</v>
      </c>
      <c r="D84" s="9"/>
      <c r="E84" s="114"/>
      <c r="F84" s="2"/>
      <c r="G84" s="2"/>
      <c r="H84" s="2"/>
      <c r="I84" s="112"/>
      <c r="J84" s="2"/>
      <c r="K84" s="2"/>
      <c r="L84" s="20"/>
    </row>
    <row r="85" spans="1:15" s="187" customFormat="1" ht="21" customHeight="1" x14ac:dyDescent="0.2">
      <c r="A85" s="163" t="s">
        <v>28</v>
      </c>
      <c r="B85" s="152"/>
      <c r="C85" s="153"/>
      <c r="D85" s="155">
        <f t="shared" ref="D85:L85" si="11">SUM(D80:D84)</f>
        <v>2000000</v>
      </c>
      <c r="E85" s="197">
        <f t="shared" si="11"/>
        <v>4605848</v>
      </c>
      <c r="F85" s="156">
        <f t="shared" si="11"/>
        <v>4605848</v>
      </c>
      <c r="G85" s="156">
        <f>SUM(G80:G84)</f>
        <v>85605848</v>
      </c>
      <c r="H85" s="156">
        <f>SUM(H80:H84)+1</f>
        <v>1</v>
      </c>
      <c r="I85" s="188">
        <f t="shared" si="7"/>
        <v>18.586338064130643</v>
      </c>
      <c r="J85" s="156">
        <f t="shared" si="11"/>
        <v>2605848</v>
      </c>
      <c r="K85" s="156">
        <f t="shared" si="11"/>
        <v>83000000</v>
      </c>
      <c r="L85" s="159">
        <f t="shared" si="11"/>
        <v>0</v>
      </c>
    </row>
    <row r="86" spans="1:15" s="41" customFormat="1" ht="29.25" customHeight="1" thickBot="1" x14ac:dyDescent="0.25">
      <c r="A86" s="199" t="s">
        <v>6</v>
      </c>
      <c r="B86" s="125"/>
      <c r="C86" s="126"/>
      <c r="D86" s="132">
        <f>'KIADÁSOK_BEVÉTELEK intézményenk'!E73</f>
        <v>54952455</v>
      </c>
      <c r="E86" s="198">
        <f>E78+E85</f>
        <v>62378530</v>
      </c>
      <c r="F86" s="128">
        <f>F78+F85</f>
        <v>62378530</v>
      </c>
      <c r="G86" s="128">
        <f>G78+G85</f>
        <v>131309403</v>
      </c>
      <c r="H86" s="128">
        <f>H78+H85+1</f>
        <v>53511</v>
      </c>
      <c r="I86" s="189">
        <f t="shared" si="7"/>
        <v>2.1050416385253068</v>
      </c>
      <c r="J86" s="128">
        <f>J78+J85</f>
        <v>40819675</v>
      </c>
      <c r="K86" s="128">
        <f>K78+K85</f>
        <v>90487643</v>
      </c>
      <c r="L86" s="131">
        <f>L78+L85</f>
        <v>2085</v>
      </c>
    </row>
    <row r="89" spans="1:15" ht="12.75" x14ac:dyDescent="0.2">
      <c r="C89" s="73" t="s">
        <v>110</v>
      </c>
      <c r="D89" s="91">
        <f>'KIADÁSOK_BEVÉTELEK intézményenk'!E75</f>
        <v>18819851</v>
      </c>
      <c r="E89" s="91">
        <f>'KIADÁSOK_BEVÉTELEK intézményenk'!F75</f>
        <v>19519636</v>
      </c>
      <c r="F89" s="91">
        <f>'KIADÁSOK_BEVÉTELEK intézményenk'!F75</f>
        <v>19519636</v>
      </c>
      <c r="G89" s="91">
        <f>'KIADÁSOK_BEVÉTELEK intézményenk'!G75</f>
        <v>18446688</v>
      </c>
      <c r="H89" s="91">
        <f>'KIADÁSOK_BEVÉTELEK intézményenk'!H75</f>
        <v>0</v>
      </c>
      <c r="I89" s="91"/>
    </row>
    <row r="90" spans="1:15" ht="12.75" x14ac:dyDescent="0.2">
      <c r="C90" s="87" t="s">
        <v>111</v>
      </c>
      <c r="D90" s="91">
        <f>'KIADÁSOK_BEVÉTELEK intézményenk'!E76</f>
        <v>0</v>
      </c>
      <c r="E90" s="90">
        <f>'KIADÁSOK_BEVÉTELEK intézményenk'!F76</f>
        <v>0</v>
      </c>
      <c r="F90" s="90">
        <f>'KIADÁSOK_BEVÉTELEK intézményenk'!F76</f>
        <v>0</v>
      </c>
      <c r="G90" s="90">
        <f>'KIADÁSOK_BEVÉTELEK intézményenk'!G76</f>
        <v>0</v>
      </c>
      <c r="H90" s="90">
        <f>'KIADÁSOK_BEVÉTELEK intézményenk'!H76</f>
        <v>0</v>
      </c>
      <c r="I90" s="90"/>
    </row>
    <row r="91" spans="1:15" ht="12.75" x14ac:dyDescent="0.2">
      <c r="C91" s="76" t="s">
        <v>112</v>
      </c>
      <c r="D91" s="91">
        <f>'KIADÁSOK_BEVÉTELEK intézményenk'!E77</f>
        <v>18819851</v>
      </c>
      <c r="E91" s="90">
        <f>'KIADÁSOK_BEVÉTELEK intézményenk'!F77</f>
        <v>19519636</v>
      </c>
      <c r="F91" s="90">
        <f>'KIADÁSOK_BEVÉTELEK intézményenk'!F77</f>
        <v>19519636</v>
      </c>
      <c r="G91" s="90">
        <f>'KIADÁSOK_BEVÉTELEK intézményenk'!G77</f>
        <v>18446688</v>
      </c>
      <c r="H91" s="90">
        <f>'KIADÁSOK_BEVÉTELEK intézményenk'!H77</f>
        <v>0</v>
      </c>
      <c r="I91" s="90"/>
    </row>
    <row r="95" spans="1:15" x14ac:dyDescent="0.2">
      <c r="G95" s="62"/>
      <c r="H95" s="62"/>
      <c r="I95" s="62"/>
      <c r="J95" s="62"/>
      <c r="K95" s="62"/>
      <c r="L95" s="62"/>
    </row>
    <row r="96" spans="1:15" x14ac:dyDescent="0.2">
      <c r="D96" s="62">
        <f t="shared" ref="D96:L96" si="12">D42-D86</f>
        <v>0</v>
      </c>
      <c r="E96" s="62">
        <f t="shared" si="12"/>
        <v>0</v>
      </c>
      <c r="F96" s="62"/>
      <c r="G96" s="62">
        <f>G42-G86</f>
        <v>10850920</v>
      </c>
      <c r="H96" s="62">
        <f t="shared" si="12"/>
        <v>-45328</v>
      </c>
      <c r="I96" s="62"/>
      <c r="J96" s="62">
        <f t="shared" si="12"/>
        <v>13876413</v>
      </c>
      <c r="K96" s="62">
        <f>K42-K86</f>
        <v>-3034324</v>
      </c>
      <c r="L96" s="62">
        <f t="shared" si="12"/>
        <v>8831</v>
      </c>
    </row>
    <row r="98" spans="7:12" x14ac:dyDescent="0.2">
      <c r="G98" s="63" t="s">
        <v>71</v>
      </c>
      <c r="H98" s="62">
        <f>H42-H69</f>
        <v>6017</v>
      </c>
      <c r="I98" s="62"/>
      <c r="J98" s="62"/>
      <c r="K98" s="62"/>
      <c r="L98" s="62"/>
    </row>
    <row r="99" spans="7:12" ht="12" thickBot="1" x14ac:dyDescent="0.25"/>
    <row r="100" spans="7:12" x14ac:dyDescent="0.2">
      <c r="G100" s="64"/>
      <c r="H100" s="65"/>
      <c r="I100" s="65"/>
      <c r="J100" s="65"/>
      <c r="K100" s="65"/>
      <c r="L100" s="66"/>
    </row>
    <row r="101" spans="7:12" x14ac:dyDescent="0.2">
      <c r="G101" s="324" t="s">
        <v>74</v>
      </c>
      <c r="H101" s="62">
        <f>H86-'KIADÁSOK_BEVÉTELEK intézményenk'!H73</f>
        <v>-1.4000000000014552</v>
      </c>
      <c r="I101" s="62"/>
      <c r="J101" s="62">
        <f>J86-'KIADÁSOK_BEVÉTELEK intézményenk'!I73</f>
        <v>0</v>
      </c>
      <c r="K101" s="62">
        <f>K86-'KIADÁSOK_BEVÉTELEK intézményenk'!J73</f>
        <v>295816</v>
      </c>
      <c r="L101" s="67">
        <f>L86-'KIADÁSOK_BEVÉTELEK intézményenk'!K73</f>
        <v>0</v>
      </c>
    </row>
    <row r="102" spans="7:12" x14ac:dyDescent="0.2">
      <c r="G102" s="324"/>
      <c r="H102" s="62">
        <f>H42-'KIADÁSOK_BEVÉTELEK intézményenk'!H42</f>
        <v>1</v>
      </c>
      <c r="I102" s="62"/>
      <c r="J102" s="62">
        <f>J42-'KIADÁSOK_BEVÉTELEK intézményenk'!I42</f>
        <v>0</v>
      </c>
      <c r="K102" s="62">
        <f>K42-'KIADÁSOK_BEVÉTELEK intézményenk'!J42</f>
        <v>0</v>
      </c>
      <c r="L102" s="67">
        <f>L42-'KIADÁSOK_BEVÉTELEK intézményenk'!K42</f>
        <v>0</v>
      </c>
    </row>
    <row r="103" spans="7:12" ht="12" thickBot="1" x14ac:dyDescent="0.25">
      <c r="G103" s="68"/>
      <c r="H103" s="69"/>
      <c r="I103" s="69"/>
      <c r="J103" s="69"/>
      <c r="K103" s="69"/>
      <c r="L103" s="70"/>
    </row>
  </sheetData>
  <mergeCells count="39">
    <mergeCell ref="A3:L3"/>
    <mergeCell ref="A50:L50"/>
    <mergeCell ref="A8:C9"/>
    <mergeCell ref="D8:D9"/>
    <mergeCell ref="E8:E9"/>
    <mergeCell ref="G8:G9"/>
    <mergeCell ref="A7:C7"/>
    <mergeCell ref="D7:L7"/>
    <mergeCell ref="A4:L4"/>
    <mergeCell ref="I8:I9"/>
    <mergeCell ref="A10:C10"/>
    <mergeCell ref="B23:C23"/>
    <mergeCell ref="A42:C42"/>
    <mergeCell ref="D6:L6"/>
    <mergeCell ref="D52:L52"/>
    <mergeCell ref="F8:F9"/>
    <mergeCell ref="F54:F55"/>
    <mergeCell ref="H54:H55"/>
    <mergeCell ref="J54:L54"/>
    <mergeCell ref="D53:L53"/>
    <mergeCell ref="I54:I55"/>
    <mergeCell ref="H8:H9"/>
    <mergeCell ref="J8:L8"/>
    <mergeCell ref="A53:C53"/>
    <mergeCell ref="A54:C55"/>
    <mergeCell ref="A78:C78"/>
    <mergeCell ref="G101:G102"/>
    <mergeCell ref="A56:C56"/>
    <mergeCell ref="B57:C57"/>
    <mergeCell ref="B59:C59"/>
    <mergeCell ref="B60:C60"/>
    <mergeCell ref="B61:C61"/>
    <mergeCell ref="B69:C69"/>
    <mergeCell ref="B70:C70"/>
    <mergeCell ref="B71:C71"/>
    <mergeCell ref="B77:C77"/>
    <mergeCell ref="D54:D55"/>
    <mergeCell ref="E54:E55"/>
    <mergeCell ref="G54:G55"/>
  </mergeCells>
  <printOptions horizontalCentered="1"/>
  <pageMargins left="0.62992125984251968" right="0.39370078740157483" top="0.55118110236220474" bottom="0.59055118110236227" header="0.19685039370078741" footer="0.19685039370078741"/>
  <pageSetup paperSize="9" scale="63" firstPageNumber="41" fitToHeight="0" orientation="landscape" useFirstPageNumber="1" r:id="rId1"/>
  <headerFooter alignWithMargins="0">
    <oddHeader xml:space="preserve">&amp;R&amp;"Times New Roman,Normál"
</oddHeader>
    <oddFooter>&amp;C&amp;P. oldal</oddFooter>
  </headerFooter>
  <rowBreaks count="1" manualBreakCount="1">
    <brk id="47" max="9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65"/>
  <sheetViews>
    <sheetView tabSelected="1" topLeftCell="A4" zoomScale="120" zoomScaleNormal="120" zoomScaleSheetLayoutView="106" workbookViewId="0">
      <pane xSplit="4" ySplit="6" topLeftCell="E43" activePane="bottomRight" state="frozen"/>
      <selection activeCell="A4" sqref="A4"/>
      <selection pane="topRight" activeCell="E4" sqref="E4"/>
      <selection pane="bottomLeft" activeCell="A10" sqref="A10"/>
      <selection pane="bottomRight" activeCell="IU46" sqref="IU46"/>
    </sheetView>
  </sheetViews>
  <sheetFormatPr defaultColWidth="12.42578125" defaultRowHeight="11.25" x14ac:dyDescent="0.2"/>
  <cols>
    <col min="1" max="1" width="2.5703125" style="53" customWidth="1"/>
    <col min="2" max="2" width="2.7109375" style="52" customWidth="1"/>
    <col min="3" max="3" width="65.28515625" style="52" customWidth="1"/>
    <col min="4" max="4" width="11.5703125" style="52" hidden="1" customWidth="1"/>
    <col min="5" max="5" width="11.42578125" style="62" customWidth="1"/>
    <col min="6" max="6" width="13.28515625" style="62" customWidth="1"/>
    <col min="7" max="7" width="11.42578125" style="62" customWidth="1"/>
    <col min="8" max="8" width="25.140625" style="62" hidden="1" customWidth="1"/>
    <col min="9" max="10" width="11.42578125" style="62" customWidth="1"/>
    <col min="11" max="11" width="10.140625" style="62" customWidth="1"/>
    <col min="12" max="12" width="12.85546875" style="62" customWidth="1"/>
    <col min="13" max="13" width="12.7109375" style="62" customWidth="1"/>
    <col min="14" max="14" width="11.42578125" style="62" customWidth="1"/>
    <col min="15" max="15" width="16.5703125" style="62" hidden="1" customWidth="1"/>
    <col min="16" max="17" width="11.42578125" style="62" customWidth="1"/>
    <col min="18" max="18" width="11.7109375" style="62" customWidth="1"/>
    <col min="19" max="19" width="10.28515625" style="52" customWidth="1"/>
    <col min="20" max="20" width="9.42578125" style="52" customWidth="1"/>
    <col min="21" max="21" width="10.42578125" style="52" customWidth="1"/>
    <col min="22" max="22" width="7.42578125" style="52" hidden="1" customWidth="1"/>
    <col min="23" max="24" width="11.42578125" style="52" customWidth="1"/>
    <col min="25" max="25" width="13" style="52" customWidth="1"/>
    <col min="26" max="28" width="11.42578125" style="52" customWidth="1"/>
    <col min="29" max="29" width="5.42578125" style="52" hidden="1" customWidth="1"/>
    <col min="30" max="30" width="11.42578125" style="52" customWidth="1"/>
    <col min="31" max="31" width="10.28515625" style="52" customWidth="1"/>
    <col min="32" max="32" width="9.5703125" style="52" customWidth="1"/>
    <col min="33" max="33" width="22.5703125" style="52" hidden="1" customWidth="1"/>
    <col min="34" max="34" width="25.140625" style="52" hidden="1" customWidth="1"/>
    <col min="35" max="35" width="14.85546875" style="52" hidden="1" customWidth="1"/>
    <col min="36" max="36" width="6.7109375" style="52" hidden="1" customWidth="1"/>
    <col min="37" max="37" width="7.42578125" style="52" hidden="1" customWidth="1"/>
    <col min="38" max="38" width="11.42578125" style="52" hidden="1" customWidth="1"/>
    <col min="39" max="39" width="12" style="52" hidden="1" customWidth="1"/>
    <col min="40" max="40" width="10.85546875" style="52" customWidth="1"/>
    <col min="41" max="41" width="10.140625" style="52" customWidth="1"/>
    <col min="42" max="42" width="11.42578125" style="52" customWidth="1"/>
    <col min="43" max="43" width="7.5703125" style="52" hidden="1" customWidth="1"/>
    <col min="44" max="48" width="11.42578125" style="52" customWidth="1"/>
    <col min="49" max="49" width="11.28515625" style="52" customWidth="1"/>
    <col min="50" max="50" width="11.42578125" style="52" hidden="1" customWidth="1"/>
    <col min="51" max="52" width="11.42578125" style="52" customWidth="1"/>
    <col min="53" max="53" width="12.28515625" style="52" customWidth="1"/>
    <col min="54" max="55" width="11.42578125" style="52" customWidth="1"/>
    <col min="56" max="56" width="11.28515625" style="52" customWidth="1"/>
    <col min="57" max="57" width="9.28515625" style="52" hidden="1" customWidth="1"/>
    <col min="58" max="59" width="11.42578125" style="52" customWidth="1"/>
    <col min="60" max="60" width="11.85546875" style="52" customWidth="1"/>
    <col min="61" max="62" width="11.42578125" style="52" customWidth="1"/>
    <col min="63" max="63" width="11.28515625" style="52" customWidth="1"/>
    <col min="64" max="64" width="11.42578125" style="52" hidden="1" customWidth="1"/>
    <col min="65" max="70" width="11.42578125" style="52" customWidth="1"/>
    <col min="71" max="71" width="12" style="52" hidden="1" customWidth="1"/>
    <col min="72" max="74" width="11.42578125" style="52" customWidth="1"/>
    <col min="75" max="77" width="11.42578125" style="203" hidden="1" customWidth="1"/>
    <col min="78" max="78" width="7.42578125" style="203" hidden="1" customWidth="1"/>
    <col min="79" max="81" width="11.42578125" style="203" hidden="1" customWidth="1"/>
    <col min="82" max="85" width="11.5703125" style="52" hidden="1" customWidth="1"/>
    <col min="86" max="88" width="11.42578125" style="52" hidden="1" customWidth="1"/>
    <col min="89" max="92" width="11.7109375" style="52" hidden="1" customWidth="1"/>
    <col min="93" max="95" width="11.42578125" style="52" hidden="1" customWidth="1"/>
    <col min="96" max="96" width="11.7109375" style="52" hidden="1" customWidth="1"/>
    <col min="97" max="97" width="11.7109375" style="62" hidden="1" customWidth="1"/>
    <col min="98" max="99" width="11.7109375" style="52" hidden="1" customWidth="1"/>
    <col min="100" max="102" width="11.42578125" style="52" hidden="1" customWidth="1"/>
    <col min="103" max="106" width="11.7109375" style="52" hidden="1" customWidth="1"/>
    <col min="107" max="109" width="11.42578125" style="52" hidden="1" customWidth="1"/>
    <col min="110" max="113" width="11.5703125" style="52" hidden="1" customWidth="1"/>
    <col min="114" max="115" width="11.42578125" style="52" hidden="1" customWidth="1"/>
    <col min="116" max="116" width="12.42578125" style="52" hidden="1" customWidth="1"/>
    <col min="117" max="117" width="11.7109375" style="52" hidden="1" customWidth="1"/>
    <col min="118" max="118" width="11.7109375" style="62" hidden="1" customWidth="1"/>
    <col min="119" max="120" width="11.7109375" style="52" hidden="1" customWidth="1"/>
    <col min="121" max="122" width="11.42578125" style="52" hidden="1" customWidth="1"/>
    <col min="123" max="123" width="12.140625" style="52" hidden="1" customWidth="1"/>
    <col min="124" max="127" width="11.7109375" style="52" hidden="1" customWidth="1"/>
    <col min="128" max="130" width="11.42578125" style="52" hidden="1" customWidth="1"/>
    <col min="131" max="134" width="11.7109375" style="52" hidden="1" customWidth="1"/>
    <col min="135" max="137" width="11.42578125" style="52" hidden="1" customWidth="1"/>
    <col min="138" max="141" width="11.7109375" style="52" hidden="1" customWidth="1"/>
    <col min="142" max="144" width="11.42578125" style="52" hidden="1" customWidth="1"/>
    <col min="145" max="148" width="11.7109375" style="52" hidden="1" customWidth="1"/>
    <col min="149" max="151" width="11.42578125" style="52" hidden="1" customWidth="1"/>
    <col min="152" max="152" width="11.5703125" style="52" hidden="1" customWidth="1"/>
    <col min="153" max="155" width="11.7109375" style="52" hidden="1" customWidth="1"/>
    <col min="156" max="158" width="11.42578125" style="52" hidden="1" customWidth="1"/>
    <col min="159" max="162" width="11.7109375" style="52" hidden="1" customWidth="1"/>
    <col min="163" max="164" width="11.42578125" style="52" hidden="1" customWidth="1"/>
    <col min="165" max="165" width="12.140625" style="52" hidden="1" customWidth="1"/>
    <col min="166" max="169" width="11.5703125" style="52" hidden="1" customWidth="1"/>
    <col min="170" max="171" width="11.42578125" style="52" hidden="1" customWidth="1"/>
    <col min="172" max="172" width="12.42578125" style="52" hidden="1" customWidth="1"/>
    <col min="173" max="176" width="11.7109375" style="52" hidden="1" customWidth="1"/>
    <col min="177" max="179" width="11.42578125" style="52" hidden="1" customWidth="1"/>
    <col min="180" max="183" width="11.7109375" style="52" hidden="1" customWidth="1"/>
    <col min="184" max="186" width="11.42578125" style="52" hidden="1" customWidth="1"/>
    <col min="187" max="190" width="11.7109375" style="52" hidden="1" customWidth="1"/>
    <col min="191" max="193" width="11.42578125" style="52" hidden="1" customWidth="1"/>
    <col min="194" max="197" width="11.7109375" style="52" hidden="1" customWidth="1"/>
    <col min="198" max="200" width="11.42578125" style="52" hidden="1" customWidth="1"/>
    <col min="201" max="204" width="11.5703125" style="52" hidden="1" customWidth="1"/>
    <col min="205" max="206" width="11.42578125" style="52" hidden="1" customWidth="1"/>
    <col min="207" max="207" width="12.85546875" style="52" hidden="1" customWidth="1"/>
    <col min="208" max="211" width="11.7109375" style="52" hidden="1" customWidth="1"/>
    <col min="212" max="213" width="11.42578125" style="52" hidden="1" customWidth="1"/>
    <col min="214" max="214" width="13" style="52" hidden="1" customWidth="1"/>
    <col min="215" max="216" width="11.5703125" style="52" hidden="1" customWidth="1"/>
    <col min="217" max="218" width="11.7109375" style="52" hidden="1" customWidth="1"/>
    <col min="219" max="221" width="11.42578125" style="52" hidden="1" customWidth="1"/>
    <col min="222" max="225" width="11.7109375" style="52" hidden="1" customWidth="1"/>
    <col min="226" max="228" width="11.42578125" style="52" hidden="1" customWidth="1"/>
    <col min="229" max="229" width="11.5703125" style="52" hidden="1" customWidth="1"/>
    <col min="230" max="232" width="11.7109375" style="52" hidden="1" customWidth="1"/>
    <col min="233" max="235" width="11.42578125" style="52" hidden="1" customWidth="1"/>
    <col min="236" max="239" width="11.7109375" style="52" hidden="1" customWidth="1"/>
    <col min="240" max="241" width="11.42578125" style="52" hidden="1" customWidth="1"/>
    <col min="242" max="242" width="12.85546875" style="52" hidden="1" customWidth="1"/>
    <col min="243" max="243" width="11.7109375" style="52" hidden="1" customWidth="1"/>
    <col min="244" max="244" width="11.7109375" style="62" hidden="1" customWidth="1"/>
    <col min="245" max="246" width="11.7109375" style="52" hidden="1" customWidth="1"/>
    <col min="247" max="248" width="11.42578125" style="52" hidden="1" customWidth="1"/>
    <col min="249" max="249" width="12.42578125" style="52" hidden="1" customWidth="1"/>
    <col min="250" max="250" width="11.7109375" style="52" bestFit="1" customWidth="1"/>
    <col min="251" max="251" width="11.7109375" style="62" customWidth="1"/>
    <col min="252" max="252" width="11.7109375" style="52" bestFit="1" customWidth="1"/>
    <col min="253" max="253" width="18.42578125" style="52" hidden="1" customWidth="1"/>
    <col min="254" max="255" width="11.42578125" style="52" customWidth="1"/>
    <col min="256" max="16384" width="12.42578125" style="52"/>
  </cols>
  <sheetData>
    <row r="1" spans="1:256" s="89" customFormat="1" ht="17.25" customHeight="1" x14ac:dyDescent="0.25">
      <c r="A1" s="8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272" t="s">
        <v>173</v>
      </c>
      <c r="Y1" s="51"/>
      <c r="AF1" s="51"/>
      <c r="AM1" s="51"/>
      <c r="AT1" s="51"/>
      <c r="BA1" s="51"/>
      <c r="BH1" s="51"/>
      <c r="BO1" s="51"/>
      <c r="BV1" s="51"/>
      <c r="BW1" s="200"/>
      <c r="BX1" s="200"/>
      <c r="BY1" s="200"/>
      <c r="BZ1" s="200"/>
      <c r="CA1" s="200"/>
      <c r="CB1" s="200"/>
      <c r="CC1" s="247"/>
      <c r="CJ1" s="51"/>
      <c r="CQ1" s="51"/>
      <c r="CS1" s="98"/>
      <c r="CX1" s="51"/>
      <c r="DE1" s="51"/>
      <c r="DL1" s="51"/>
      <c r="DN1" s="98"/>
      <c r="DS1" s="51"/>
      <c r="DZ1" s="51"/>
      <c r="EG1" s="51"/>
      <c r="EN1" s="51"/>
      <c r="EU1" s="51"/>
      <c r="FB1" s="51"/>
      <c r="FI1" s="51"/>
      <c r="FP1" s="51"/>
      <c r="FW1" s="51"/>
      <c r="GD1" s="51"/>
      <c r="GK1" s="51"/>
      <c r="GR1" s="51"/>
      <c r="GY1" s="51"/>
      <c r="HF1" s="51"/>
      <c r="HM1" s="51"/>
      <c r="HT1" s="51"/>
      <c r="IA1" s="51"/>
      <c r="IH1" s="51"/>
      <c r="IJ1" s="98"/>
      <c r="IO1" s="51"/>
      <c r="IQ1" s="98"/>
      <c r="IV1" s="51"/>
    </row>
    <row r="2" spans="1:256" s="94" customFormat="1" ht="12" hidden="1" x14ac:dyDescent="0.2">
      <c r="A2" s="93"/>
      <c r="E2" s="99"/>
      <c r="F2" s="99"/>
      <c r="G2" s="99"/>
      <c r="H2" s="99"/>
      <c r="I2" s="99"/>
      <c r="J2" s="99"/>
      <c r="K2" s="238"/>
      <c r="L2" s="99"/>
      <c r="M2" s="99"/>
      <c r="N2" s="99"/>
      <c r="O2" s="99"/>
      <c r="P2" s="99"/>
      <c r="Q2" s="99"/>
      <c r="R2" s="238" t="s">
        <v>135</v>
      </c>
      <c r="Y2" s="95"/>
      <c r="AF2" s="95"/>
      <c r="AM2" s="95"/>
      <c r="AT2" s="95"/>
      <c r="BA2" s="95"/>
      <c r="BH2" s="95"/>
      <c r="BO2" s="95"/>
      <c r="BV2" s="95"/>
      <c r="BW2" s="201"/>
      <c r="BX2" s="201"/>
      <c r="BY2" s="201"/>
      <c r="BZ2" s="201"/>
      <c r="CA2" s="201"/>
      <c r="CB2" s="201"/>
      <c r="CC2" s="202"/>
      <c r="CJ2" s="95"/>
      <c r="CQ2" s="95"/>
      <c r="CS2" s="99"/>
      <c r="CX2" s="95"/>
      <c r="DE2" s="95"/>
      <c r="DL2" s="95"/>
      <c r="DN2" s="99"/>
      <c r="DS2" s="95"/>
      <c r="DZ2" s="95"/>
      <c r="EG2" s="95"/>
      <c r="EN2" s="95"/>
      <c r="EU2" s="95"/>
      <c r="FB2" s="95"/>
      <c r="FI2" s="95"/>
      <c r="FP2" s="95"/>
      <c r="FW2" s="95"/>
      <c r="GD2" s="95"/>
      <c r="GK2" s="95"/>
      <c r="GR2" s="95"/>
      <c r="GY2" s="95"/>
      <c r="HF2" s="95"/>
      <c r="HM2" s="95"/>
      <c r="HT2" s="95"/>
      <c r="IA2" s="95"/>
      <c r="IH2" s="95"/>
      <c r="IJ2" s="99"/>
      <c r="IO2" s="95"/>
      <c r="IQ2" s="99"/>
      <c r="IV2" s="95"/>
    </row>
    <row r="3" spans="1:256" ht="63" customHeight="1" x14ac:dyDescent="0.2"/>
    <row r="4" spans="1:256" ht="15" customHeight="1" x14ac:dyDescent="0.2">
      <c r="A4" s="362" t="s">
        <v>169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100"/>
      <c r="M4" s="100"/>
      <c r="N4" s="100"/>
      <c r="O4" s="100"/>
      <c r="P4" s="100"/>
      <c r="Q4" s="100"/>
      <c r="R4" s="100"/>
      <c r="S4" s="56"/>
      <c r="T4" s="56"/>
      <c r="U4" s="56"/>
    </row>
    <row r="5" spans="1:256" ht="25.5" customHeight="1" thickBot="1" x14ac:dyDescent="0.3">
      <c r="K5" s="82"/>
      <c r="Q5" s="388" t="s">
        <v>73</v>
      </c>
      <c r="R5" s="389"/>
      <c r="Y5" s="54" t="s">
        <v>73</v>
      </c>
      <c r="AF5" s="54" t="s">
        <v>73</v>
      </c>
      <c r="AM5" s="54" t="s">
        <v>73</v>
      </c>
      <c r="AT5" s="54" t="s">
        <v>73</v>
      </c>
      <c r="BA5" s="54" t="s">
        <v>73</v>
      </c>
      <c r="BH5" s="54" t="s">
        <v>73</v>
      </c>
      <c r="BO5" s="54" t="s">
        <v>73</v>
      </c>
      <c r="BV5" s="54" t="s">
        <v>73</v>
      </c>
      <c r="CC5" s="233" t="s">
        <v>73</v>
      </c>
      <c r="CJ5" s="54" t="s">
        <v>73</v>
      </c>
      <c r="CQ5" s="54" t="s">
        <v>73</v>
      </c>
      <c r="CX5" s="54" t="s">
        <v>73</v>
      </c>
      <c r="DE5" s="54" t="s">
        <v>73</v>
      </c>
      <c r="DL5" s="54" t="s">
        <v>73</v>
      </c>
      <c r="DS5" s="54" t="s">
        <v>73</v>
      </c>
      <c r="DZ5" s="54" t="s">
        <v>73</v>
      </c>
      <c r="EG5" s="54" t="s">
        <v>73</v>
      </c>
      <c r="EN5" s="54" t="s">
        <v>73</v>
      </c>
      <c r="EU5" s="54" t="s">
        <v>73</v>
      </c>
      <c r="FB5" s="54" t="s">
        <v>73</v>
      </c>
      <c r="FI5" s="54" t="s">
        <v>73</v>
      </c>
      <c r="FP5" s="54" t="s">
        <v>73</v>
      </c>
      <c r="FW5" s="54" t="s">
        <v>73</v>
      </c>
      <c r="GD5" s="54" t="s">
        <v>73</v>
      </c>
      <c r="GK5" s="54" t="s">
        <v>73</v>
      </c>
      <c r="GR5" s="54" t="s">
        <v>73</v>
      </c>
      <c r="GY5" s="54" t="s">
        <v>73</v>
      </c>
      <c r="HF5" s="54" t="s">
        <v>73</v>
      </c>
      <c r="HM5" s="54" t="s">
        <v>73</v>
      </c>
      <c r="HT5" s="54" t="s">
        <v>73</v>
      </c>
      <c r="IA5" s="54" t="s">
        <v>73</v>
      </c>
      <c r="IH5" s="54" t="s">
        <v>73</v>
      </c>
      <c r="IO5" s="54" t="s">
        <v>73</v>
      </c>
      <c r="IV5" s="54" t="s">
        <v>73</v>
      </c>
    </row>
    <row r="6" spans="1:256" s="55" customFormat="1" ht="15" thickBot="1" x14ac:dyDescent="0.2">
      <c r="A6" s="48"/>
      <c r="B6" s="33"/>
      <c r="C6" s="34"/>
      <c r="D6" s="33"/>
      <c r="E6" s="263"/>
      <c r="F6" s="264"/>
      <c r="G6" s="264"/>
      <c r="H6" s="264"/>
      <c r="I6" s="264"/>
      <c r="J6" s="264"/>
      <c r="K6" s="265"/>
      <c r="L6" s="380" t="s">
        <v>78</v>
      </c>
      <c r="M6" s="381"/>
      <c r="N6" s="381"/>
      <c r="O6" s="381"/>
      <c r="P6" s="381"/>
      <c r="Q6" s="381"/>
      <c r="R6" s="382"/>
      <c r="S6" s="371" t="s">
        <v>79</v>
      </c>
      <c r="T6" s="378"/>
      <c r="U6" s="378"/>
      <c r="V6" s="378"/>
      <c r="W6" s="378"/>
      <c r="X6" s="378"/>
      <c r="Y6" s="379"/>
      <c r="Z6" s="371" t="s">
        <v>80</v>
      </c>
      <c r="AA6" s="378"/>
      <c r="AB6" s="378"/>
      <c r="AC6" s="378"/>
      <c r="AD6" s="378"/>
      <c r="AE6" s="378"/>
      <c r="AF6" s="379"/>
      <c r="AG6" s="371" t="s">
        <v>81</v>
      </c>
      <c r="AH6" s="378"/>
      <c r="AI6" s="378"/>
      <c r="AJ6" s="378"/>
      <c r="AK6" s="378"/>
      <c r="AL6" s="378"/>
      <c r="AM6" s="379"/>
      <c r="AN6" s="371" t="s">
        <v>81</v>
      </c>
      <c r="AO6" s="378"/>
      <c r="AP6" s="378"/>
      <c r="AQ6" s="378"/>
      <c r="AR6" s="378"/>
      <c r="AS6" s="378"/>
      <c r="AT6" s="379"/>
      <c r="AU6" s="404"/>
      <c r="AV6" s="405"/>
      <c r="AW6" s="406"/>
      <c r="AX6" s="406"/>
      <c r="AY6" s="407"/>
      <c r="AZ6" s="407"/>
      <c r="BA6" s="408"/>
      <c r="BB6" s="371" t="s">
        <v>82</v>
      </c>
      <c r="BC6" s="378"/>
      <c r="BD6" s="378"/>
      <c r="BE6" s="378"/>
      <c r="BF6" s="378"/>
      <c r="BG6" s="378"/>
      <c r="BH6" s="379"/>
      <c r="BI6" s="371" t="s">
        <v>83</v>
      </c>
      <c r="BJ6" s="378"/>
      <c r="BK6" s="378"/>
      <c r="BL6" s="378"/>
      <c r="BM6" s="378"/>
      <c r="BN6" s="378"/>
      <c r="BO6" s="379"/>
      <c r="BP6" s="371" t="s">
        <v>84</v>
      </c>
      <c r="BQ6" s="378"/>
      <c r="BR6" s="378"/>
      <c r="BS6" s="378"/>
      <c r="BT6" s="378"/>
      <c r="BU6" s="378"/>
      <c r="BV6" s="379"/>
      <c r="BW6" s="409"/>
      <c r="BX6" s="410"/>
      <c r="BY6" s="410"/>
      <c r="BZ6" s="410"/>
      <c r="CA6" s="410"/>
      <c r="CB6" s="410"/>
      <c r="CC6" s="411"/>
      <c r="CD6" s="371" t="s">
        <v>85</v>
      </c>
      <c r="CE6" s="378"/>
      <c r="CF6" s="378"/>
      <c r="CG6" s="378"/>
      <c r="CH6" s="378"/>
      <c r="CI6" s="378"/>
      <c r="CJ6" s="379"/>
      <c r="CK6" s="371" t="s">
        <v>86</v>
      </c>
      <c r="CL6" s="378"/>
      <c r="CM6" s="378"/>
      <c r="CN6" s="378"/>
      <c r="CO6" s="378"/>
      <c r="CP6" s="378"/>
      <c r="CQ6" s="379"/>
      <c r="CR6" s="371" t="s">
        <v>87</v>
      </c>
      <c r="CS6" s="378"/>
      <c r="CT6" s="378"/>
      <c r="CU6" s="378"/>
      <c r="CV6" s="378"/>
      <c r="CW6" s="378"/>
      <c r="CX6" s="379"/>
      <c r="CY6" s="371" t="s">
        <v>88</v>
      </c>
      <c r="CZ6" s="378"/>
      <c r="DA6" s="378"/>
      <c r="DB6" s="378"/>
      <c r="DC6" s="378"/>
      <c r="DD6" s="378"/>
      <c r="DE6" s="379"/>
      <c r="DF6" s="371" t="s">
        <v>89</v>
      </c>
      <c r="DG6" s="378"/>
      <c r="DH6" s="378"/>
      <c r="DI6" s="378"/>
      <c r="DJ6" s="378"/>
      <c r="DK6" s="378"/>
      <c r="DL6" s="379"/>
      <c r="DM6" s="371" t="s">
        <v>90</v>
      </c>
      <c r="DN6" s="378"/>
      <c r="DO6" s="378"/>
      <c r="DP6" s="378"/>
      <c r="DQ6" s="378"/>
      <c r="DR6" s="378"/>
      <c r="DS6" s="379"/>
      <c r="DT6" s="371" t="s">
        <v>91</v>
      </c>
      <c r="DU6" s="378"/>
      <c r="DV6" s="378"/>
      <c r="DW6" s="378"/>
      <c r="DX6" s="378"/>
      <c r="DY6" s="378"/>
      <c r="DZ6" s="379"/>
      <c r="EA6" s="371" t="s">
        <v>92</v>
      </c>
      <c r="EB6" s="378"/>
      <c r="EC6" s="378"/>
      <c r="ED6" s="378"/>
      <c r="EE6" s="378"/>
      <c r="EF6" s="378"/>
      <c r="EG6" s="379"/>
      <c r="EH6" s="371" t="s">
        <v>93</v>
      </c>
      <c r="EI6" s="378"/>
      <c r="EJ6" s="378"/>
      <c r="EK6" s="378"/>
      <c r="EL6" s="378"/>
      <c r="EM6" s="378"/>
      <c r="EN6" s="379"/>
      <c r="EO6" s="371" t="s">
        <v>94</v>
      </c>
      <c r="EP6" s="378"/>
      <c r="EQ6" s="378"/>
      <c r="ER6" s="378"/>
      <c r="ES6" s="378"/>
      <c r="ET6" s="378"/>
      <c r="EU6" s="379"/>
      <c r="EV6" s="371" t="s">
        <v>95</v>
      </c>
      <c r="EW6" s="378"/>
      <c r="EX6" s="378"/>
      <c r="EY6" s="378"/>
      <c r="EZ6" s="378"/>
      <c r="FA6" s="378"/>
      <c r="FB6" s="379"/>
      <c r="FC6" s="371" t="s">
        <v>96</v>
      </c>
      <c r="FD6" s="378"/>
      <c r="FE6" s="378"/>
      <c r="FF6" s="378"/>
      <c r="FG6" s="378"/>
      <c r="FH6" s="378"/>
      <c r="FI6" s="379"/>
      <c r="FJ6" s="371" t="s">
        <v>97</v>
      </c>
      <c r="FK6" s="378"/>
      <c r="FL6" s="378"/>
      <c r="FM6" s="378"/>
      <c r="FN6" s="378"/>
      <c r="FO6" s="378"/>
      <c r="FP6" s="379"/>
      <c r="FQ6" s="371" t="s">
        <v>98</v>
      </c>
      <c r="FR6" s="378"/>
      <c r="FS6" s="378"/>
      <c r="FT6" s="378"/>
      <c r="FU6" s="378"/>
      <c r="FV6" s="378"/>
      <c r="FW6" s="379"/>
      <c r="FX6" s="371" t="s">
        <v>99</v>
      </c>
      <c r="FY6" s="378"/>
      <c r="FZ6" s="378"/>
      <c r="GA6" s="378"/>
      <c r="GB6" s="378"/>
      <c r="GC6" s="378"/>
      <c r="GD6" s="379"/>
      <c r="GE6" s="371" t="s">
        <v>100</v>
      </c>
      <c r="GF6" s="378"/>
      <c r="GG6" s="378"/>
      <c r="GH6" s="378"/>
      <c r="GI6" s="378"/>
      <c r="GJ6" s="378"/>
      <c r="GK6" s="379"/>
      <c r="GL6" s="371" t="s">
        <v>101</v>
      </c>
      <c r="GM6" s="378"/>
      <c r="GN6" s="378"/>
      <c r="GO6" s="378"/>
      <c r="GP6" s="378"/>
      <c r="GQ6" s="378"/>
      <c r="GR6" s="379"/>
      <c r="GS6" s="371" t="s">
        <v>102</v>
      </c>
      <c r="GT6" s="378"/>
      <c r="GU6" s="378"/>
      <c r="GV6" s="378"/>
      <c r="GW6" s="378"/>
      <c r="GX6" s="378"/>
      <c r="GY6" s="379"/>
      <c r="GZ6" s="371" t="s">
        <v>103</v>
      </c>
      <c r="HA6" s="378"/>
      <c r="HB6" s="378"/>
      <c r="HC6" s="378"/>
      <c r="HD6" s="378"/>
      <c r="HE6" s="378"/>
      <c r="HF6" s="379"/>
      <c r="HG6" s="371" t="s">
        <v>104</v>
      </c>
      <c r="HH6" s="378"/>
      <c r="HI6" s="378"/>
      <c r="HJ6" s="378"/>
      <c r="HK6" s="378"/>
      <c r="HL6" s="378"/>
      <c r="HM6" s="379"/>
      <c r="HN6" s="371" t="s">
        <v>105</v>
      </c>
      <c r="HO6" s="378"/>
      <c r="HP6" s="378"/>
      <c r="HQ6" s="378"/>
      <c r="HR6" s="378"/>
      <c r="HS6" s="378"/>
      <c r="HT6" s="379"/>
      <c r="HU6" s="371" t="s">
        <v>106</v>
      </c>
      <c r="HV6" s="378"/>
      <c r="HW6" s="378"/>
      <c r="HX6" s="378"/>
      <c r="HY6" s="378"/>
      <c r="HZ6" s="378"/>
      <c r="IA6" s="379"/>
      <c r="IB6" s="371" t="s">
        <v>107</v>
      </c>
      <c r="IC6" s="378"/>
      <c r="ID6" s="378"/>
      <c r="IE6" s="378"/>
      <c r="IF6" s="378"/>
      <c r="IG6" s="378"/>
      <c r="IH6" s="379"/>
      <c r="II6" s="371" t="s">
        <v>108</v>
      </c>
      <c r="IJ6" s="378"/>
      <c r="IK6" s="378"/>
      <c r="IL6" s="378"/>
      <c r="IM6" s="378"/>
      <c r="IN6" s="378"/>
      <c r="IO6" s="379"/>
      <c r="IP6" s="371" t="s">
        <v>85</v>
      </c>
      <c r="IQ6" s="371"/>
      <c r="IR6" s="371"/>
      <c r="IS6" s="371"/>
      <c r="IT6" s="371"/>
      <c r="IU6" s="371"/>
      <c r="IV6" s="371"/>
    </row>
    <row r="7" spans="1:256" s="135" customFormat="1" ht="47.25" customHeight="1" thickBot="1" x14ac:dyDescent="0.25">
      <c r="A7" s="312" t="s">
        <v>146</v>
      </c>
      <c r="B7" s="313"/>
      <c r="C7" s="314"/>
      <c r="D7" s="124"/>
      <c r="E7" s="420" t="s">
        <v>168</v>
      </c>
      <c r="F7" s="421"/>
      <c r="G7" s="421"/>
      <c r="H7" s="421"/>
      <c r="I7" s="421"/>
      <c r="J7" s="421"/>
      <c r="K7" s="422"/>
      <c r="L7" s="417" t="s">
        <v>64</v>
      </c>
      <c r="M7" s="418"/>
      <c r="N7" s="418"/>
      <c r="O7" s="418"/>
      <c r="P7" s="418"/>
      <c r="Q7" s="418"/>
      <c r="R7" s="419"/>
      <c r="S7" s="399" t="s">
        <v>65</v>
      </c>
      <c r="T7" s="400"/>
      <c r="U7" s="401"/>
      <c r="V7" s="401"/>
      <c r="W7" s="402"/>
      <c r="X7" s="402"/>
      <c r="Y7" s="403"/>
      <c r="Z7" s="399" t="s">
        <v>35</v>
      </c>
      <c r="AA7" s="400"/>
      <c r="AB7" s="401"/>
      <c r="AC7" s="401"/>
      <c r="AD7" s="402"/>
      <c r="AE7" s="402"/>
      <c r="AF7" s="403"/>
      <c r="AG7" s="346" t="s">
        <v>36</v>
      </c>
      <c r="AH7" s="347"/>
      <c r="AI7" s="347"/>
      <c r="AJ7" s="347"/>
      <c r="AK7" s="347"/>
      <c r="AL7" s="347"/>
      <c r="AM7" s="348"/>
      <c r="AN7" s="399" t="s">
        <v>37</v>
      </c>
      <c r="AO7" s="400"/>
      <c r="AP7" s="401"/>
      <c r="AQ7" s="401"/>
      <c r="AR7" s="402"/>
      <c r="AS7" s="402"/>
      <c r="AT7" s="403"/>
      <c r="AU7" s="399" t="s">
        <v>69</v>
      </c>
      <c r="AV7" s="400"/>
      <c r="AW7" s="401"/>
      <c r="AX7" s="401"/>
      <c r="AY7" s="402"/>
      <c r="AZ7" s="402"/>
      <c r="BA7" s="403"/>
      <c r="BB7" s="399" t="s">
        <v>38</v>
      </c>
      <c r="BC7" s="400"/>
      <c r="BD7" s="401"/>
      <c r="BE7" s="401"/>
      <c r="BF7" s="402"/>
      <c r="BG7" s="402"/>
      <c r="BH7" s="403"/>
      <c r="BI7" s="399" t="s">
        <v>39</v>
      </c>
      <c r="BJ7" s="400"/>
      <c r="BK7" s="401"/>
      <c r="BL7" s="401"/>
      <c r="BM7" s="402"/>
      <c r="BN7" s="402"/>
      <c r="BO7" s="403"/>
      <c r="BP7" s="399" t="s">
        <v>40</v>
      </c>
      <c r="BQ7" s="400"/>
      <c r="BR7" s="401"/>
      <c r="BS7" s="401"/>
      <c r="BT7" s="402"/>
      <c r="BU7" s="402"/>
      <c r="BV7" s="403"/>
      <c r="BW7" s="432" t="s">
        <v>70</v>
      </c>
      <c r="BX7" s="433"/>
      <c r="BY7" s="433"/>
      <c r="BZ7" s="433"/>
      <c r="CA7" s="433"/>
      <c r="CB7" s="433"/>
      <c r="CC7" s="434"/>
      <c r="CD7" s="346" t="s">
        <v>63</v>
      </c>
      <c r="CE7" s="347"/>
      <c r="CF7" s="347"/>
      <c r="CG7" s="347"/>
      <c r="CH7" s="347"/>
      <c r="CI7" s="347"/>
      <c r="CJ7" s="348"/>
      <c r="CK7" s="346" t="s">
        <v>41</v>
      </c>
      <c r="CL7" s="347"/>
      <c r="CM7" s="347"/>
      <c r="CN7" s="347"/>
      <c r="CO7" s="347"/>
      <c r="CP7" s="347"/>
      <c r="CQ7" s="348"/>
      <c r="CR7" s="346" t="s">
        <v>42</v>
      </c>
      <c r="CS7" s="347"/>
      <c r="CT7" s="347"/>
      <c r="CU7" s="347"/>
      <c r="CV7" s="347"/>
      <c r="CW7" s="347"/>
      <c r="CX7" s="348"/>
      <c r="CY7" s="346" t="s">
        <v>43</v>
      </c>
      <c r="CZ7" s="347"/>
      <c r="DA7" s="347"/>
      <c r="DB7" s="347"/>
      <c r="DC7" s="347"/>
      <c r="DD7" s="347"/>
      <c r="DE7" s="348"/>
      <c r="DF7" s="346" t="s">
        <v>44</v>
      </c>
      <c r="DG7" s="347"/>
      <c r="DH7" s="347"/>
      <c r="DI7" s="347"/>
      <c r="DJ7" s="347"/>
      <c r="DK7" s="347"/>
      <c r="DL7" s="348"/>
      <c r="DM7" s="346" t="s">
        <v>45</v>
      </c>
      <c r="DN7" s="347"/>
      <c r="DO7" s="347"/>
      <c r="DP7" s="347"/>
      <c r="DQ7" s="347"/>
      <c r="DR7" s="347"/>
      <c r="DS7" s="348"/>
      <c r="DT7" s="346" t="s">
        <v>46</v>
      </c>
      <c r="DU7" s="347"/>
      <c r="DV7" s="347"/>
      <c r="DW7" s="347"/>
      <c r="DX7" s="347"/>
      <c r="DY7" s="347"/>
      <c r="DZ7" s="348"/>
      <c r="EA7" s="346" t="s">
        <v>47</v>
      </c>
      <c r="EB7" s="347"/>
      <c r="EC7" s="347"/>
      <c r="ED7" s="347"/>
      <c r="EE7" s="347"/>
      <c r="EF7" s="347"/>
      <c r="EG7" s="348"/>
      <c r="EH7" s="346" t="s">
        <v>48</v>
      </c>
      <c r="EI7" s="347"/>
      <c r="EJ7" s="347"/>
      <c r="EK7" s="347"/>
      <c r="EL7" s="347"/>
      <c r="EM7" s="347"/>
      <c r="EN7" s="348"/>
      <c r="EO7" s="346" t="s">
        <v>49</v>
      </c>
      <c r="EP7" s="347"/>
      <c r="EQ7" s="347"/>
      <c r="ER7" s="347"/>
      <c r="ES7" s="347"/>
      <c r="ET7" s="347"/>
      <c r="EU7" s="348"/>
      <c r="EV7" s="346" t="s">
        <v>50</v>
      </c>
      <c r="EW7" s="347"/>
      <c r="EX7" s="347"/>
      <c r="EY7" s="347"/>
      <c r="EZ7" s="347"/>
      <c r="FA7" s="347"/>
      <c r="FB7" s="348"/>
      <c r="FC7" s="346" t="s">
        <v>51</v>
      </c>
      <c r="FD7" s="347"/>
      <c r="FE7" s="347"/>
      <c r="FF7" s="347"/>
      <c r="FG7" s="347"/>
      <c r="FH7" s="347"/>
      <c r="FI7" s="348"/>
      <c r="FJ7" s="346" t="s">
        <v>52</v>
      </c>
      <c r="FK7" s="347"/>
      <c r="FL7" s="347"/>
      <c r="FM7" s="347"/>
      <c r="FN7" s="347"/>
      <c r="FO7" s="347"/>
      <c r="FP7" s="348"/>
      <c r="FQ7" s="346" t="s">
        <v>53</v>
      </c>
      <c r="FR7" s="347"/>
      <c r="FS7" s="347"/>
      <c r="FT7" s="347"/>
      <c r="FU7" s="347"/>
      <c r="FV7" s="347"/>
      <c r="FW7" s="348"/>
      <c r="FX7" s="346" t="s">
        <v>54</v>
      </c>
      <c r="FY7" s="347"/>
      <c r="FZ7" s="347"/>
      <c r="GA7" s="347"/>
      <c r="GB7" s="347"/>
      <c r="GC7" s="347"/>
      <c r="GD7" s="348"/>
      <c r="GE7" s="346" t="s">
        <v>55</v>
      </c>
      <c r="GF7" s="347"/>
      <c r="GG7" s="347"/>
      <c r="GH7" s="347"/>
      <c r="GI7" s="347"/>
      <c r="GJ7" s="347"/>
      <c r="GK7" s="348"/>
      <c r="GL7" s="346" t="s">
        <v>56</v>
      </c>
      <c r="GM7" s="347"/>
      <c r="GN7" s="347"/>
      <c r="GO7" s="347"/>
      <c r="GP7" s="347"/>
      <c r="GQ7" s="347"/>
      <c r="GR7" s="348"/>
      <c r="GS7" s="346" t="s">
        <v>57</v>
      </c>
      <c r="GT7" s="347"/>
      <c r="GU7" s="347"/>
      <c r="GV7" s="347"/>
      <c r="GW7" s="347"/>
      <c r="GX7" s="347"/>
      <c r="GY7" s="348"/>
      <c r="GZ7" s="346" t="s">
        <v>145</v>
      </c>
      <c r="HA7" s="347"/>
      <c r="HB7" s="347"/>
      <c r="HC7" s="347"/>
      <c r="HD7" s="347"/>
      <c r="HE7" s="347"/>
      <c r="HF7" s="348"/>
      <c r="HG7" s="346" t="s">
        <v>58</v>
      </c>
      <c r="HH7" s="347"/>
      <c r="HI7" s="347"/>
      <c r="HJ7" s="347"/>
      <c r="HK7" s="347"/>
      <c r="HL7" s="347"/>
      <c r="HM7" s="348"/>
      <c r="HN7" s="346" t="s">
        <v>59</v>
      </c>
      <c r="HO7" s="347"/>
      <c r="HP7" s="347"/>
      <c r="HQ7" s="347"/>
      <c r="HR7" s="347"/>
      <c r="HS7" s="347"/>
      <c r="HT7" s="348"/>
      <c r="HU7" s="346" t="s">
        <v>60</v>
      </c>
      <c r="HV7" s="347"/>
      <c r="HW7" s="347"/>
      <c r="HX7" s="347"/>
      <c r="HY7" s="347"/>
      <c r="HZ7" s="347"/>
      <c r="IA7" s="348"/>
      <c r="IB7" s="346" t="s">
        <v>61</v>
      </c>
      <c r="IC7" s="347"/>
      <c r="ID7" s="347"/>
      <c r="IE7" s="347"/>
      <c r="IF7" s="347"/>
      <c r="IG7" s="347"/>
      <c r="IH7" s="348"/>
      <c r="II7" s="346" t="s">
        <v>62</v>
      </c>
      <c r="IJ7" s="347"/>
      <c r="IK7" s="347"/>
      <c r="IL7" s="347"/>
      <c r="IM7" s="347"/>
      <c r="IN7" s="347"/>
      <c r="IO7" s="348"/>
      <c r="IP7" s="346" t="s">
        <v>163</v>
      </c>
      <c r="IQ7" s="346"/>
      <c r="IR7" s="346"/>
      <c r="IS7" s="346"/>
      <c r="IT7" s="346"/>
      <c r="IU7" s="346"/>
      <c r="IV7" s="372"/>
    </row>
    <row r="8" spans="1:256" s="56" customFormat="1" ht="16.5" customHeight="1" x14ac:dyDescent="0.2">
      <c r="A8" s="354" t="s">
        <v>34</v>
      </c>
      <c r="B8" s="355"/>
      <c r="C8" s="356"/>
      <c r="D8" s="397" t="s">
        <v>142</v>
      </c>
      <c r="E8" s="390" t="s">
        <v>170</v>
      </c>
      <c r="F8" s="392" t="s">
        <v>171</v>
      </c>
      <c r="G8" s="375" t="s">
        <v>172</v>
      </c>
      <c r="H8" s="375" t="s">
        <v>171</v>
      </c>
      <c r="I8" s="383" t="s">
        <v>172</v>
      </c>
      <c r="J8" s="384"/>
      <c r="K8" s="385"/>
      <c r="L8" s="390" t="s">
        <v>170</v>
      </c>
      <c r="M8" s="392" t="s">
        <v>171</v>
      </c>
      <c r="N8" s="375" t="s">
        <v>172</v>
      </c>
      <c r="O8" s="375"/>
      <c r="P8" s="383" t="s">
        <v>172</v>
      </c>
      <c r="Q8" s="384"/>
      <c r="R8" s="385"/>
      <c r="S8" s="360" t="s">
        <v>170</v>
      </c>
      <c r="T8" s="386" t="s">
        <v>171</v>
      </c>
      <c r="U8" s="341" t="s">
        <v>172</v>
      </c>
      <c r="V8" s="386"/>
      <c r="W8" s="350" t="s">
        <v>172</v>
      </c>
      <c r="X8" s="351"/>
      <c r="Y8" s="352"/>
      <c r="Z8" s="360" t="s">
        <v>170</v>
      </c>
      <c r="AA8" s="386" t="s">
        <v>171</v>
      </c>
      <c r="AB8" s="341" t="s">
        <v>172</v>
      </c>
      <c r="AC8" s="386"/>
      <c r="AD8" s="350" t="s">
        <v>172</v>
      </c>
      <c r="AE8" s="351"/>
      <c r="AF8" s="352"/>
      <c r="AG8" s="373" t="s">
        <v>170</v>
      </c>
      <c r="AH8" s="341" t="s">
        <v>171</v>
      </c>
      <c r="AI8" s="341" t="s">
        <v>172</v>
      </c>
      <c r="AJ8" s="341"/>
      <c r="AK8" s="350" t="s">
        <v>172</v>
      </c>
      <c r="AL8" s="351"/>
      <c r="AM8" s="352"/>
      <c r="AN8" s="360" t="s">
        <v>170</v>
      </c>
      <c r="AO8" s="386" t="s">
        <v>171</v>
      </c>
      <c r="AP8" s="341" t="s">
        <v>172</v>
      </c>
      <c r="AQ8" s="386"/>
      <c r="AR8" s="350" t="s">
        <v>172</v>
      </c>
      <c r="AS8" s="351"/>
      <c r="AT8" s="352"/>
      <c r="AU8" s="360" t="s">
        <v>170</v>
      </c>
      <c r="AV8" s="386" t="s">
        <v>171</v>
      </c>
      <c r="AW8" s="341" t="s">
        <v>172</v>
      </c>
      <c r="AX8" s="386" t="s">
        <v>171</v>
      </c>
      <c r="AY8" s="350" t="s">
        <v>172</v>
      </c>
      <c r="AZ8" s="351"/>
      <c r="BA8" s="352"/>
      <c r="BB8" s="360" t="s">
        <v>170</v>
      </c>
      <c r="BC8" s="386" t="s">
        <v>171</v>
      </c>
      <c r="BD8" s="341" t="s">
        <v>172</v>
      </c>
      <c r="BE8" s="386"/>
      <c r="BF8" s="350" t="s">
        <v>172</v>
      </c>
      <c r="BG8" s="351"/>
      <c r="BH8" s="352"/>
      <c r="BI8" s="360" t="s">
        <v>170</v>
      </c>
      <c r="BJ8" s="386" t="s">
        <v>171</v>
      </c>
      <c r="BK8" s="341" t="s">
        <v>172</v>
      </c>
      <c r="BL8" s="386"/>
      <c r="BM8" s="350" t="s">
        <v>172</v>
      </c>
      <c r="BN8" s="351"/>
      <c r="BO8" s="352"/>
      <c r="BP8" s="360" t="s">
        <v>170</v>
      </c>
      <c r="BQ8" s="386" t="s">
        <v>171</v>
      </c>
      <c r="BR8" s="341" t="s">
        <v>172</v>
      </c>
      <c r="BS8" s="386"/>
      <c r="BT8" s="350" t="s">
        <v>172</v>
      </c>
      <c r="BU8" s="351"/>
      <c r="BV8" s="352"/>
      <c r="BW8" s="435" t="s">
        <v>170</v>
      </c>
      <c r="BX8" s="415" t="s">
        <v>171</v>
      </c>
      <c r="BY8" s="415" t="s">
        <v>172</v>
      </c>
      <c r="BZ8" s="415"/>
      <c r="CA8" s="429" t="s">
        <v>172</v>
      </c>
      <c r="CB8" s="430"/>
      <c r="CC8" s="431"/>
      <c r="CD8" s="373" t="s">
        <v>170</v>
      </c>
      <c r="CE8" s="341" t="s">
        <v>171</v>
      </c>
      <c r="CF8" s="341" t="s">
        <v>172</v>
      </c>
      <c r="CG8" s="341" t="s">
        <v>171</v>
      </c>
      <c r="CH8" s="350" t="s">
        <v>172</v>
      </c>
      <c r="CI8" s="351"/>
      <c r="CJ8" s="352"/>
      <c r="CK8" s="373" t="s">
        <v>170</v>
      </c>
      <c r="CL8" s="341" t="s">
        <v>171</v>
      </c>
      <c r="CM8" s="341" t="s">
        <v>172</v>
      </c>
      <c r="CN8" s="341"/>
      <c r="CO8" s="350" t="s">
        <v>172</v>
      </c>
      <c r="CP8" s="351"/>
      <c r="CQ8" s="352"/>
      <c r="CR8" s="373" t="s">
        <v>170</v>
      </c>
      <c r="CS8" s="375" t="s">
        <v>171</v>
      </c>
      <c r="CT8" s="341" t="s">
        <v>172</v>
      </c>
      <c r="CU8" s="341"/>
      <c r="CV8" s="350" t="s">
        <v>172</v>
      </c>
      <c r="CW8" s="351"/>
      <c r="CX8" s="352"/>
      <c r="CY8" s="373" t="s">
        <v>170</v>
      </c>
      <c r="CZ8" s="341" t="s">
        <v>171</v>
      </c>
      <c r="DA8" s="341" t="s">
        <v>172</v>
      </c>
      <c r="DB8" s="341"/>
      <c r="DC8" s="350" t="s">
        <v>172</v>
      </c>
      <c r="DD8" s="351"/>
      <c r="DE8" s="352"/>
      <c r="DF8" s="373" t="s">
        <v>170</v>
      </c>
      <c r="DG8" s="341" t="s">
        <v>171</v>
      </c>
      <c r="DH8" s="341" t="s">
        <v>172</v>
      </c>
      <c r="DI8" s="341"/>
      <c r="DJ8" s="350" t="s">
        <v>172</v>
      </c>
      <c r="DK8" s="351"/>
      <c r="DL8" s="352"/>
      <c r="DM8" s="373" t="s">
        <v>164</v>
      </c>
      <c r="DN8" s="375" t="s">
        <v>165</v>
      </c>
      <c r="DO8" s="341" t="s">
        <v>166</v>
      </c>
      <c r="DP8" s="341"/>
      <c r="DQ8" s="350" t="s">
        <v>166</v>
      </c>
      <c r="DR8" s="351"/>
      <c r="DS8" s="352"/>
      <c r="DT8" s="373" t="s">
        <v>164</v>
      </c>
      <c r="DU8" s="341" t="s">
        <v>165</v>
      </c>
      <c r="DV8" s="341" t="s">
        <v>166</v>
      </c>
      <c r="DW8" s="341"/>
      <c r="DX8" s="350" t="s">
        <v>166</v>
      </c>
      <c r="DY8" s="351"/>
      <c r="DZ8" s="352"/>
      <c r="EA8" s="373" t="s">
        <v>164</v>
      </c>
      <c r="EB8" s="341" t="s">
        <v>165</v>
      </c>
      <c r="EC8" s="341" t="s">
        <v>166</v>
      </c>
      <c r="ED8" s="341"/>
      <c r="EE8" s="350" t="s">
        <v>166</v>
      </c>
      <c r="EF8" s="351"/>
      <c r="EG8" s="352"/>
      <c r="EH8" s="373" t="s">
        <v>164</v>
      </c>
      <c r="EI8" s="341" t="s">
        <v>165</v>
      </c>
      <c r="EJ8" s="341" t="s">
        <v>166</v>
      </c>
      <c r="EK8" s="341"/>
      <c r="EL8" s="350" t="s">
        <v>166</v>
      </c>
      <c r="EM8" s="351"/>
      <c r="EN8" s="352"/>
      <c r="EO8" s="373" t="s">
        <v>164</v>
      </c>
      <c r="EP8" s="341" t="s">
        <v>165</v>
      </c>
      <c r="EQ8" s="341" t="s">
        <v>166</v>
      </c>
      <c r="ER8" s="341"/>
      <c r="ES8" s="350" t="s">
        <v>166</v>
      </c>
      <c r="ET8" s="351"/>
      <c r="EU8" s="352"/>
      <c r="EV8" s="373" t="s">
        <v>164</v>
      </c>
      <c r="EW8" s="341" t="s">
        <v>165</v>
      </c>
      <c r="EX8" s="341" t="s">
        <v>166</v>
      </c>
      <c r="EY8" s="341"/>
      <c r="EZ8" s="350" t="s">
        <v>166</v>
      </c>
      <c r="FA8" s="351"/>
      <c r="FB8" s="352"/>
      <c r="FC8" s="373" t="s">
        <v>164</v>
      </c>
      <c r="FD8" s="341" t="s">
        <v>165</v>
      </c>
      <c r="FE8" s="341" t="s">
        <v>166</v>
      </c>
      <c r="FF8" s="341"/>
      <c r="FG8" s="350" t="s">
        <v>166</v>
      </c>
      <c r="FH8" s="351"/>
      <c r="FI8" s="352"/>
      <c r="FJ8" s="373" t="s">
        <v>164</v>
      </c>
      <c r="FK8" s="341" t="s">
        <v>165</v>
      </c>
      <c r="FL8" s="341" t="s">
        <v>166</v>
      </c>
      <c r="FM8" s="341"/>
      <c r="FN8" s="350" t="s">
        <v>166</v>
      </c>
      <c r="FO8" s="351"/>
      <c r="FP8" s="352"/>
      <c r="FQ8" s="373" t="s">
        <v>164</v>
      </c>
      <c r="FR8" s="341" t="s">
        <v>165</v>
      </c>
      <c r="FS8" s="341" t="s">
        <v>166</v>
      </c>
      <c r="FT8" s="341"/>
      <c r="FU8" s="350" t="s">
        <v>166</v>
      </c>
      <c r="FV8" s="351"/>
      <c r="FW8" s="352"/>
      <c r="FX8" s="373" t="s">
        <v>164</v>
      </c>
      <c r="FY8" s="341" t="s">
        <v>165</v>
      </c>
      <c r="FZ8" s="341" t="s">
        <v>166</v>
      </c>
      <c r="GA8" s="341"/>
      <c r="GB8" s="350" t="s">
        <v>166</v>
      </c>
      <c r="GC8" s="351"/>
      <c r="GD8" s="352"/>
      <c r="GE8" s="373" t="s">
        <v>164</v>
      </c>
      <c r="GF8" s="341" t="s">
        <v>165</v>
      </c>
      <c r="GG8" s="341" t="s">
        <v>166</v>
      </c>
      <c r="GH8" s="341"/>
      <c r="GI8" s="350" t="s">
        <v>166</v>
      </c>
      <c r="GJ8" s="351"/>
      <c r="GK8" s="352"/>
      <c r="GL8" s="373" t="s">
        <v>164</v>
      </c>
      <c r="GM8" s="341" t="s">
        <v>165</v>
      </c>
      <c r="GN8" s="341" t="s">
        <v>166</v>
      </c>
      <c r="GO8" s="341"/>
      <c r="GP8" s="350" t="s">
        <v>166</v>
      </c>
      <c r="GQ8" s="351"/>
      <c r="GR8" s="352"/>
      <c r="GS8" s="373" t="s">
        <v>164</v>
      </c>
      <c r="GT8" s="341" t="s">
        <v>165</v>
      </c>
      <c r="GU8" s="341" t="s">
        <v>166</v>
      </c>
      <c r="GV8" s="341"/>
      <c r="GW8" s="350" t="s">
        <v>166</v>
      </c>
      <c r="GX8" s="351"/>
      <c r="GY8" s="352"/>
      <c r="GZ8" s="373" t="s">
        <v>164</v>
      </c>
      <c r="HA8" s="341" t="s">
        <v>165</v>
      </c>
      <c r="HB8" s="341" t="s">
        <v>166</v>
      </c>
      <c r="HC8" s="341"/>
      <c r="HD8" s="350" t="s">
        <v>166</v>
      </c>
      <c r="HE8" s="351"/>
      <c r="HF8" s="352"/>
      <c r="HG8" s="373" t="s">
        <v>164</v>
      </c>
      <c r="HH8" s="341" t="s">
        <v>165</v>
      </c>
      <c r="HI8" s="341" t="s">
        <v>166</v>
      </c>
      <c r="HJ8" s="341"/>
      <c r="HK8" s="350" t="s">
        <v>166</v>
      </c>
      <c r="HL8" s="351"/>
      <c r="HM8" s="352"/>
      <c r="HN8" s="373" t="s">
        <v>164</v>
      </c>
      <c r="HO8" s="341" t="s">
        <v>165</v>
      </c>
      <c r="HP8" s="341" t="s">
        <v>166</v>
      </c>
      <c r="HQ8" s="341"/>
      <c r="HR8" s="350" t="s">
        <v>166</v>
      </c>
      <c r="HS8" s="351"/>
      <c r="HT8" s="352"/>
      <c r="HU8" s="373" t="s">
        <v>164</v>
      </c>
      <c r="HV8" s="341" t="s">
        <v>165</v>
      </c>
      <c r="HW8" s="341" t="s">
        <v>166</v>
      </c>
      <c r="HX8" s="341"/>
      <c r="HY8" s="350" t="s">
        <v>166</v>
      </c>
      <c r="HZ8" s="351"/>
      <c r="IA8" s="352"/>
      <c r="IB8" s="373" t="s">
        <v>164</v>
      </c>
      <c r="IC8" s="341" t="s">
        <v>165</v>
      </c>
      <c r="ID8" s="341" t="s">
        <v>166</v>
      </c>
      <c r="IE8" s="341"/>
      <c r="IF8" s="350" t="s">
        <v>166</v>
      </c>
      <c r="IG8" s="351"/>
      <c r="IH8" s="352"/>
      <c r="II8" s="373" t="s">
        <v>164</v>
      </c>
      <c r="IJ8" s="375" t="s">
        <v>165</v>
      </c>
      <c r="IK8" s="341" t="s">
        <v>166</v>
      </c>
      <c r="IL8" s="341"/>
      <c r="IM8" s="350" t="s">
        <v>166</v>
      </c>
      <c r="IN8" s="351"/>
      <c r="IO8" s="352"/>
      <c r="IP8" s="373" t="s">
        <v>170</v>
      </c>
      <c r="IQ8" s="375" t="s">
        <v>171</v>
      </c>
      <c r="IR8" s="341" t="s">
        <v>172</v>
      </c>
      <c r="IS8" s="341"/>
      <c r="IT8" s="350" t="s">
        <v>172</v>
      </c>
      <c r="IU8" s="350"/>
      <c r="IV8" s="377"/>
    </row>
    <row r="9" spans="1:256" s="54" customFormat="1" ht="24.75" customHeight="1" thickBot="1" x14ac:dyDescent="0.2">
      <c r="A9" s="394"/>
      <c r="B9" s="395"/>
      <c r="C9" s="396"/>
      <c r="D9" s="398"/>
      <c r="E9" s="391"/>
      <c r="F9" s="393"/>
      <c r="G9" s="376"/>
      <c r="H9" s="376"/>
      <c r="I9" s="239" t="s">
        <v>72</v>
      </c>
      <c r="J9" s="239" t="s">
        <v>131</v>
      </c>
      <c r="K9" s="240" t="s">
        <v>132</v>
      </c>
      <c r="L9" s="391"/>
      <c r="M9" s="393"/>
      <c r="N9" s="376"/>
      <c r="O9" s="376"/>
      <c r="P9" s="239" t="s">
        <v>72</v>
      </c>
      <c r="Q9" s="239" t="s">
        <v>131</v>
      </c>
      <c r="R9" s="240" t="s">
        <v>132</v>
      </c>
      <c r="S9" s="361"/>
      <c r="T9" s="387"/>
      <c r="U9" s="342"/>
      <c r="V9" s="387"/>
      <c r="W9" s="40" t="s">
        <v>72</v>
      </c>
      <c r="X9" s="40" t="s">
        <v>131</v>
      </c>
      <c r="Y9" s="35" t="s">
        <v>132</v>
      </c>
      <c r="Z9" s="361"/>
      <c r="AA9" s="387"/>
      <c r="AB9" s="342"/>
      <c r="AC9" s="387"/>
      <c r="AD9" s="40" t="s">
        <v>72</v>
      </c>
      <c r="AE9" s="40" t="s">
        <v>131</v>
      </c>
      <c r="AF9" s="35" t="s">
        <v>132</v>
      </c>
      <c r="AG9" s="374"/>
      <c r="AH9" s="342"/>
      <c r="AI9" s="342"/>
      <c r="AJ9" s="342"/>
      <c r="AK9" s="40" t="s">
        <v>72</v>
      </c>
      <c r="AL9" s="40" t="s">
        <v>131</v>
      </c>
      <c r="AM9" s="35" t="s">
        <v>132</v>
      </c>
      <c r="AN9" s="361"/>
      <c r="AO9" s="387"/>
      <c r="AP9" s="342"/>
      <c r="AQ9" s="387"/>
      <c r="AR9" s="40" t="s">
        <v>72</v>
      </c>
      <c r="AS9" s="40" t="s">
        <v>131</v>
      </c>
      <c r="AT9" s="35" t="s">
        <v>132</v>
      </c>
      <c r="AU9" s="361"/>
      <c r="AV9" s="387"/>
      <c r="AW9" s="342"/>
      <c r="AX9" s="387"/>
      <c r="AY9" s="40" t="s">
        <v>72</v>
      </c>
      <c r="AZ9" s="40" t="s">
        <v>131</v>
      </c>
      <c r="BA9" s="35" t="s">
        <v>132</v>
      </c>
      <c r="BB9" s="361"/>
      <c r="BC9" s="387"/>
      <c r="BD9" s="342"/>
      <c r="BE9" s="387"/>
      <c r="BF9" s="40" t="s">
        <v>72</v>
      </c>
      <c r="BG9" s="40" t="s">
        <v>131</v>
      </c>
      <c r="BH9" s="35" t="s">
        <v>132</v>
      </c>
      <c r="BI9" s="361"/>
      <c r="BJ9" s="387"/>
      <c r="BK9" s="342"/>
      <c r="BL9" s="387"/>
      <c r="BM9" s="40" t="s">
        <v>72</v>
      </c>
      <c r="BN9" s="40" t="s">
        <v>131</v>
      </c>
      <c r="BO9" s="35" t="s">
        <v>132</v>
      </c>
      <c r="BP9" s="361"/>
      <c r="BQ9" s="387"/>
      <c r="BR9" s="342"/>
      <c r="BS9" s="387"/>
      <c r="BT9" s="40" t="s">
        <v>72</v>
      </c>
      <c r="BU9" s="40" t="s">
        <v>131</v>
      </c>
      <c r="BV9" s="35" t="s">
        <v>132</v>
      </c>
      <c r="BW9" s="436"/>
      <c r="BX9" s="416"/>
      <c r="BY9" s="416"/>
      <c r="BZ9" s="416"/>
      <c r="CA9" s="204" t="s">
        <v>72</v>
      </c>
      <c r="CB9" s="204" t="s">
        <v>131</v>
      </c>
      <c r="CC9" s="205" t="s">
        <v>132</v>
      </c>
      <c r="CD9" s="374"/>
      <c r="CE9" s="342"/>
      <c r="CF9" s="342"/>
      <c r="CG9" s="342"/>
      <c r="CH9" s="40" t="s">
        <v>72</v>
      </c>
      <c r="CI9" s="40" t="s">
        <v>131</v>
      </c>
      <c r="CJ9" s="35" t="s">
        <v>132</v>
      </c>
      <c r="CK9" s="374"/>
      <c r="CL9" s="342"/>
      <c r="CM9" s="342"/>
      <c r="CN9" s="342"/>
      <c r="CO9" s="40" t="s">
        <v>72</v>
      </c>
      <c r="CP9" s="40" t="s">
        <v>131</v>
      </c>
      <c r="CQ9" s="35" t="s">
        <v>132</v>
      </c>
      <c r="CR9" s="374"/>
      <c r="CS9" s="376"/>
      <c r="CT9" s="342"/>
      <c r="CU9" s="342"/>
      <c r="CV9" s="40" t="s">
        <v>72</v>
      </c>
      <c r="CW9" s="40" t="s">
        <v>131</v>
      </c>
      <c r="CX9" s="35" t="s">
        <v>132</v>
      </c>
      <c r="CY9" s="374"/>
      <c r="CZ9" s="342"/>
      <c r="DA9" s="342"/>
      <c r="DB9" s="342"/>
      <c r="DC9" s="40" t="s">
        <v>72</v>
      </c>
      <c r="DD9" s="40" t="s">
        <v>131</v>
      </c>
      <c r="DE9" s="35" t="s">
        <v>132</v>
      </c>
      <c r="DF9" s="374"/>
      <c r="DG9" s="342"/>
      <c r="DH9" s="342"/>
      <c r="DI9" s="342"/>
      <c r="DJ9" s="40" t="s">
        <v>72</v>
      </c>
      <c r="DK9" s="40" t="s">
        <v>131</v>
      </c>
      <c r="DL9" s="35" t="s">
        <v>132</v>
      </c>
      <c r="DM9" s="374"/>
      <c r="DN9" s="376"/>
      <c r="DO9" s="342"/>
      <c r="DP9" s="342"/>
      <c r="DQ9" s="40" t="s">
        <v>72</v>
      </c>
      <c r="DR9" s="40" t="s">
        <v>131</v>
      </c>
      <c r="DS9" s="35" t="s">
        <v>132</v>
      </c>
      <c r="DT9" s="374"/>
      <c r="DU9" s="342"/>
      <c r="DV9" s="342"/>
      <c r="DW9" s="342"/>
      <c r="DX9" s="40" t="s">
        <v>72</v>
      </c>
      <c r="DY9" s="40" t="s">
        <v>131</v>
      </c>
      <c r="DZ9" s="35" t="s">
        <v>132</v>
      </c>
      <c r="EA9" s="374"/>
      <c r="EB9" s="342"/>
      <c r="EC9" s="342"/>
      <c r="ED9" s="342"/>
      <c r="EE9" s="40" t="s">
        <v>72</v>
      </c>
      <c r="EF9" s="40" t="s">
        <v>131</v>
      </c>
      <c r="EG9" s="35" t="s">
        <v>132</v>
      </c>
      <c r="EH9" s="374"/>
      <c r="EI9" s="342"/>
      <c r="EJ9" s="342"/>
      <c r="EK9" s="342"/>
      <c r="EL9" s="40" t="s">
        <v>72</v>
      </c>
      <c r="EM9" s="40" t="s">
        <v>131</v>
      </c>
      <c r="EN9" s="35" t="s">
        <v>132</v>
      </c>
      <c r="EO9" s="374"/>
      <c r="EP9" s="342"/>
      <c r="EQ9" s="342"/>
      <c r="ER9" s="342"/>
      <c r="ES9" s="40" t="s">
        <v>72</v>
      </c>
      <c r="ET9" s="40" t="s">
        <v>131</v>
      </c>
      <c r="EU9" s="35" t="s">
        <v>132</v>
      </c>
      <c r="EV9" s="374"/>
      <c r="EW9" s="342"/>
      <c r="EX9" s="342"/>
      <c r="EY9" s="342"/>
      <c r="EZ9" s="40" t="s">
        <v>72</v>
      </c>
      <c r="FA9" s="40" t="s">
        <v>131</v>
      </c>
      <c r="FB9" s="35" t="s">
        <v>132</v>
      </c>
      <c r="FC9" s="374"/>
      <c r="FD9" s="342"/>
      <c r="FE9" s="342"/>
      <c r="FF9" s="342"/>
      <c r="FG9" s="40" t="s">
        <v>72</v>
      </c>
      <c r="FH9" s="40" t="s">
        <v>131</v>
      </c>
      <c r="FI9" s="35" t="s">
        <v>132</v>
      </c>
      <c r="FJ9" s="374"/>
      <c r="FK9" s="342"/>
      <c r="FL9" s="342"/>
      <c r="FM9" s="342"/>
      <c r="FN9" s="40" t="s">
        <v>72</v>
      </c>
      <c r="FO9" s="40" t="s">
        <v>131</v>
      </c>
      <c r="FP9" s="35" t="s">
        <v>132</v>
      </c>
      <c r="FQ9" s="374"/>
      <c r="FR9" s="342"/>
      <c r="FS9" s="342"/>
      <c r="FT9" s="342"/>
      <c r="FU9" s="40" t="s">
        <v>72</v>
      </c>
      <c r="FV9" s="40" t="s">
        <v>131</v>
      </c>
      <c r="FW9" s="35" t="s">
        <v>132</v>
      </c>
      <c r="FX9" s="374"/>
      <c r="FY9" s="342"/>
      <c r="FZ9" s="342"/>
      <c r="GA9" s="342"/>
      <c r="GB9" s="40" t="s">
        <v>72</v>
      </c>
      <c r="GC9" s="40" t="s">
        <v>131</v>
      </c>
      <c r="GD9" s="35" t="s">
        <v>132</v>
      </c>
      <c r="GE9" s="374"/>
      <c r="GF9" s="342"/>
      <c r="GG9" s="342"/>
      <c r="GH9" s="342"/>
      <c r="GI9" s="40" t="s">
        <v>72</v>
      </c>
      <c r="GJ9" s="40" t="s">
        <v>131</v>
      </c>
      <c r="GK9" s="35" t="s">
        <v>132</v>
      </c>
      <c r="GL9" s="374"/>
      <c r="GM9" s="342"/>
      <c r="GN9" s="342"/>
      <c r="GO9" s="342"/>
      <c r="GP9" s="40" t="s">
        <v>72</v>
      </c>
      <c r="GQ9" s="40" t="s">
        <v>131</v>
      </c>
      <c r="GR9" s="35" t="s">
        <v>132</v>
      </c>
      <c r="GS9" s="374"/>
      <c r="GT9" s="342"/>
      <c r="GU9" s="342"/>
      <c r="GV9" s="342"/>
      <c r="GW9" s="40" t="s">
        <v>72</v>
      </c>
      <c r="GX9" s="40" t="s">
        <v>131</v>
      </c>
      <c r="GY9" s="35" t="s">
        <v>132</v>
      </c>
      <c r="GZ9" s="374"/>
      <c r="HA9" s="342"/>
      <c r="HB9" s="342"/>
      <c r="HC9" s="342"/>
      <c r="HD9" s="40" t="s">
        <v>72</v>
      </c>
      <c r="HE9" s="40" t="s">
        <v>131</v>
      </c>
      <c r="HF9" s="35" t="s">
        <v>132</v>
      </c>
      <c r="HG9" s="374"/>
      <c r="HH9" s="342"/>
      <c r="HI9" s="342"/>
      <c r="HJ9" s="342"/>
      <c r="HK9" s="40" t="s">
        <v>72</v>
      </c>
      <c r="HL9" s="40" t="s">
        <v>131</v>
      </c>
      <c r="HM9" s="35" t="s">
        <v>132</v>
      </c>
      <c r="HN9" s="374"/>
      <c r="HO9" s="342"/>
      <c r="HP9" s="342"/>
      <c r="HQ9" s="342"/>
      <c r="HR9" s="40" t="s">
        <v>72</v>
      </c>
      <c r="HS9" s="40" t="s">
        <v>131</v>
      </c>
      <c r="HT9" s="35" t="s">
        <v>132</v>
      </c>
      <c r="HU9" s="374"/>
      <c r="HV9" s="342"/>
      <c r="HW9" s="342"/>
      <c r="HX9" s="342"/>
      <c r="HY9" s="40" t="s">
        <v>72</v>
      </c>
      <c r="HZ9" s="40" t="s">
        <v>131</v>
      </c>
      <c r="IA9" s="35" t="s">
        <v>132</v>
      </c>
      <c r="IB9" s="374"/>
      <c r="IC9" s="342"/>
      <c r="ID9" s="342"/>
      <c r="IE9" s="342"/>
      <c r="IF9" s="40" t="s">
        <v>72</v>
      </c>
      <c r="IG9" s="40" t="s">
        <v>131</v>
      </c>
      <c r="IH9" s="35" t="s">
        <v>132</v>
      </c>
      <c r="II9" s="374"/>
      <c r="IJ9" s="376"/>
      <c r="IK9" s="342"/>
      <c r="IL9" s="342"/>
      <c r="IM9" s="40" t="s">
        <v>72</v>
      </c>
      <c r="IN9" s="40" t="s">
        <v>131</v>
      </c>
      <c r="IO9" s="35" t="s">
        <v>132</v>
      </c>
      <c r="IP9" s="374"/>
      <c r="IQ9" s="376"/>
      <c r="IR9" s="342"/>
      <c r="IS9" s="342"/>
      <c r="IT9" s="40" t="s">
        <v>72</v>
      </c>
      <c r="IU9" s="40" t="s">
        <v>131</v>
      </c>
      <c r="IV9" s="35" t="s">
        <v>132</v>
      </c>
    </row>
    <row r="10" spans="1:256" s="151" customFormat="1" ht="26.25" customHeight="1" x14ac:dyDescent="0.2">
      <c r="A10" s="412" t="s">
        <v>2</v>
      </c>
      <c r="B10" s="413"/>
      <c r="C10" s="414"/>
      <c r="D10" s="136"/>
      <c r="E10" s="141"/>
      <c r="F10" s="142"/>
      <c r="G10" s="142"/>
      <c r="H10" s="142"/>
      <c r="I10" s="142"/>
      <c r="J10" s="142"/>
      <c r="K10" s="144"/>
      <c r="L10" s="137"/>
      <c r="M10" s="138"/>
      <c r="N10" s="138"/>
      <c r="O10" s="138"/>
      <c r="P10" s="139"/>
      <c r="Q10" s="139"/>
      <c r="R10" s="140"/>
      <c r="S10" s="141"/>
      <c r="T10" s="142"/>
      <c r="U10" s="142"/>
      <c r="V10" s="142"/>
      <c r="W10" s="143"/>
      <c r="X10" s="143"/>
      <c r="Y10" s="144"/>
      <c r="Z10" s="145"/>
      <c r="AA10" s="146"/>
      <c r="AB10" s="146"/>
      <c r="AC10" s="146"/>
      <c r="AD10" s="139"/>
      <c r="AE10" s="139"/>
      <c r="AF10" s="140"/>
      <c r="AG10" s="145"/>
      <c r="AH10" s="146"/>
      <c r="AI10" s="146"/>
      <c r="AJ10" s="146"/>
      <c r="AK10" s="139"/>
      <c r="AL10" s="139"/>
      <c r="AM10" s="140"/>
      <c r="AN10" s="145"/>
      <c r="AO10" s="146"/>
      <c r="AP10" s="146"/>
      <c r="AQ10" s="146"/>
      <c r="AR10" s="139"/>
      <c r="AS10" s="139"/>
      <c r="AT10" s="140"/>
      <c r="AU10" s="147"/>
      <c r="AV10" s="146"/>
      <c r="AW10" s="146"/>
      <c r="AX10" s="146"/>
      <c r="AY10" s="148"/>
      <c r="AZ10" s="148"/>
      <c r="BA10" s="149"/>
      <c r="BB10" s="145"/>
      <c r="BC10" s="146"/>
      <c r="BD10" s="146"/>
      <c r="BE10" s="146"/>
      <c r="BF10" s="139"/>
      <c r="BG10" s="139"/>
      <c r="BH10" s="140"/>
      <c r="BI10" s="145"/>
      <c r="BJ10" s="146"/>
      <c r="BK10" s="146"/>
      <c r="BL10" s="146"/>
      <c r="BM10" s="139"/>
      <c r="BN10" s="139"/>
      <c r="BO10" s="140"/>
      <c r="BP10" s="145"/>
      <c r="BQ10" s="146"/>
      <c r="BR10" s="146"/>
      <c r="BS10" s="146"/>
      <c r="BT10" s="139"/>
      <c r="BU10" s="139"/>
      <c r="BV10" s="140"/>
      <c r="BW10" s="248"/>
      <c r="BX10" s="256"/>
      <c r="BY10" s="184"/>
      <c r="BZ10" s="184"/>
      <c r="CA10" s="257"/>
      <c r="CB10" s="184"/>
      <c r="CC10" s="249"/>
      <c r="CD10" s="150"/>
      <c r="CE10" s="146"/>
      <c r="CF10" s="146"/>
      <c r="CG10" s="146"/>
      <c r="CH10" s="139"/>
      <c r="CI10" s="139"/>
      <c r="CJ10" s="140"/>
      <c r="CK10" s="146"/>
      <c r="CL10" s="146"/>
      <c r="CM10" s="146"/>
      <c r="CN10" s="146"/>
      <c r="CO10" s="139"/>
      <c r="CP10" s="139"/>
      <c r="CQ10" s="140"/>
      <c r="CR10" s="146"/>
      <c r="CS10" s="146"/>
      <c r="CT10" s="146"/>
      <c r="CU10" s="146"/>
      <c r="CV10" s="139"/>
      <c r="CW10" s="139"/>
      <c r="CX10" s="140"/>
      <c r="CY10" s="146"/>
      <c r="CZ10" s="146"/>
      <c r="DA10" s="146"/>
      <c r="DB10" s="146"/>
      <c r="DC10" s="139"/>
      <c r="DD10" s="139"/>
      <c r="DE10" s="140"/>
      <c r="DF10" s="146"/>
      <c r="DG10" s="146"/>
      <c r="DH10" s="146"/>
      <c r="DI10" s="146"/>
      <c r="DJ10" s="139"/>
      <c r="DK10" s="139"/>
      <c r="DL10" s="140"/>
      <c r="DM10" s="146"/>
      <c r="DN10" s="146"/>
      <c r="DO10" s="146"/>
      <c r="DP10" s="146"/>
      <c r="DQ10" s="139"/>
      <c r="DR10" s="139"/>
      <c r="DS10" s="140"/>
      <c r="DT10" s="146"/>
      <c r="DU10" s="146"/>
      <c r="DV10" s="146"/>
      <c r="DW10" s="146"/>
      <c r="DX10" s="139"/>
      <c r="DY10" s="139"/>
      <c r="DZ10" s="140"/>
      <c r="EA10" s="146"/>
      <c r="EB10" s="146"/>
      <c r="EC10" s="146"/>
      <c r="ED10" s="146"/>
      <c r="EE10" s="139"/>
      <c r="EF10" s="139"/>
      <c r="EG10" s="140"/>
      <c r="EH10" s="146"/>
      <c r="EI10" s="146"/>
      <c r="EJ10" s="146"/>
      <c r="EK10" s="146"/>
      <c r="EL10" s="139"/>
      <c r="EM10" s="139"/>
      <c r="EN10" s="140"/>
      <c r="EO10" s="146"/>
      <c r="EP10" s="146"/>
      <c r="EQ10" s="146"/>
      <c r="ER10" s="146"/>
      <c r="ES10" s="139"/>
      <c r="ET10" s="139"/>
      <c r="EU10" s="140"/>
      <c r="EV10" s="146"/>
      <c r="EW10" s="146"/>
      <c r="EX10" s="146"/>
      <c r="EY10" s="146"/>
      <c r="EZ10" s="139"/>
      <c r="FA10" s="139"/>
      <c r="FB10" s="140"/>
      <c r="FC10" s="146"/>
      <c r="FD10" s="146"/>
      <c r="FE10" s="146"/>
      <c r="FF10" s="146"/>
      <c r="FG10" s="139"/>
      <c r="FH10" s="139"/>
      <c r="FI10" s="140"/>
      <c r="FJ10" s="146"/>
      <c r="FK10" s="146"/>
      <c r="FL10" s="146"/>
      <c r="FM10" s="146"/>
      <c r="FN10" s="139"/>
      <c r="FO10" s="139"/>
      <c r="FP10" s="140"/>
      <c r="FQ10" s="146"/>
      <c r="FR10" s="146"/>
      <c r="FS10" s="146"/>
      <c r="FT10" s="146"/>
      <c r="FU10" s="139"/>
      <c r="FV10" s="139"/>
      <c r="FW10" s="140"/>
      <c r="FX10" s="146"/>
      <c r="FY10" s="146"/>
      <c r="FZ10" s="146"/>
      <c r="GA10" s="146"/>
      <c r="GB10" s="139"/>
      <c r="GC10" s="139"/>
      <c r="GD10" s="140"/>
      <c r="GE10" s="146"/>
      <c r="GF10" s="146"/>
      <c r="GG10" s="146"/>
      <c r="GH10" s="146"/>
      <c r="GI10" s="139"/>
      <c r="GJ10" s="139"/>
      <c r="GK10" s="140"/>
      <c r="GL10" s="146"/>
      <c r="GM10" s="146"/>
      <c r="GN10" s="146"/>
      <c r="GO10" s="146"/>
      <c r="GP10" s="139"/>
      <c r="GQ10" s="139"/>
      <c r="GR10" s="140"/>
      <c r="GS10" s="146"/>
      <c r="GT10" s="146"/>
      <c r="GU10" s="146"/>
      <c r="GV10" s="146"/>
      <c r="GW10" s="139"/>
      <c r="GX10" s="139"/>
      <c r="GY10" s="140"/>
      <c r="GZ10" s="146"/>
      <c r="HA10" s="146"/>
      <c r="HB10" s="146"/>
      <c r="HC10" s="146"/>
      <c r="HD10" s="139"/>
      <c r="HE10" s="139"/>
      <c r="HF10" s="140"/>
      <c r="HG10" s="146"/>
      <c r="HH10" s="146"/>
      <c r="HI10" s="146"/>
      <c r="HJ10" s="146"/>
      <c r="HK10" s="139"/>
      <c r="HL10" s="139"/>
      <c r="HM10" s="140"/>
      <c r="HN10" s="146"/>
      <c r="HO10" s="146"/>
      <c r="HP10" s="146"/>
      <c r="HQ10" s="146"/>
      <c r="HR10" s="139"/>
      <c r="HS10" s="139"/>
      <c r="HT10" s="140"/>
      <c r="HU10" s="146"/>
      <c r="HV10" s="146"/>
      <c r="HW10" s="146"/>
      <c r="HX10" s="146"/>
      <c r="HY10" s="139"/>
      <c r="HZ10" s="139"/>
      <c r="IA10" s="140"/>
      <c r="IB10" s="146"/>
      <c r="IC10" s="146"/>
      <c r="ID10" s="146"/>
      <c r="IE10" s="146"/>
      <c r="IF10" s="139"/>
      <c r="IG10" s="139"/>
      <c r="IH10" s="140"/>
      <c r="II10" s="146"/>
      <c r="IJ10" s="146"/>
      <c r="IK10" s="146"/>
      <c r="IL10" s="146"/>
      <c r="IM10" s="139"/>
      <c r="IN10" s="139"/>
      <c r="IO10" s="140"/>
      <c r="IP10" s="145"/>
      <c r="IQ10" s="146"/>
      <c r="IR10" s="146"/>
      <c r="IS10" s="146"/>
      <c r="IT10" s="139"/>
      <c r="IU10" s="139"/>
      <c r="IV10" s="140"/>
    </row>
    <row r="11" spans="1:256" s="54" customFormat="1" ht="10.5" x14ac:dyDescent="0.15">
      <c r="A11" s="42" t="s">
        <v>114</v>
      </c>
      <c r="B11" s="16" t="s">
        <v>140</v>
      </c>
      <c r="C11" s="39"/>
      <c r="D11" s="101"/>
      <c r="E11" s="309">
        <f t="shared" ref="E11:M11" si="0">SUM(E12:E15)</f>
        <v>13472764</v>
      </c>
      <c r="F11" s="310">
        <f>SUM(F12:F15)</f>
        <v>13956163</v>
      </c>
      <c r="G11" s="310">
        <f t="shared" si="0"/>
        <v>13954642</v>
      </c>
      <c r="H11" s="310">
        <f t="shared" si="0"/>
        <v>0</v>
      </c>
      <c r="I11" s="310">
        <f t="shared" si="0"/>
        <v>13932822</v>
      </c>
      <c r="J11" s="310">
        <f t="shared" si="0"/>
        <v>21820</v>
      </c>
      <c r="K11" s="311">
        <f t="shared" si="0"/>
        <v>0</v>
      </c>
      <c r="L11" s="113">
        <f t="shared" si="0"/>
        <v>8775929</v>
      </c>
      <c r="M11" s="18">
        <f t="shared" si="0"/>
        <v>9226802</v>
      </c>
      <c r="N11" s="18">
        <f>SUM(N12:N15)</f>
        <v>9225311</v>
      </c>
      <c r="O11" s="18">
        <f>SUM(O12:O15)</f>
        <v>0</v>
      </c>
      <c r="P11" s="30">
        <f>SUM(P12:P15)</f>
        <v>9203491</v>
      </c>
      <c r="Q11" s="18">
        <f>SUM(Q12:Q15)</f>
        <v>21820</v>
      </c>
      <c r="R11" s="23">
        <f>SUM(R12:R15)</f>
        <v>0</v>
      </c>
      <c r="S11" s="17">
        <f t="shared" ref="S11:X11" si="1">SUM(S12:S15)</f>
        <v>0</v>
      </c>
      <c r="T11" s="18">
        <f>SUM(T12:T15)</f>
        <v>63468</v>
      </c>
      <c r="U11" s="18">
        <f t="shared" si="1"/>
        <v>63438</v>
      </c>
      <c r="V11" s="18">
        <f t="shared" si="1"/>
        <v>0</v>
      </c>
      <c r="W11" s="30">
        <f>SUM(W12:W15)</f>
        <v>63438</v>
      </c>
      <c r="X11" s="18">
        <f t="shared" si="1"/>
        <v>0</v>
      </c>
      <c r="Y11" s="23">
        <f>SUM(Y12:Y15)</f>
        <v>0</v>
      </c>
      <c r="Z11" s="17">
        <f t="shared" ref="Z11:AE11" si="2">SUM(Z12:Z15)</f>
        <v>4696835</v>
      </c>
      <c r="AA11" s="18">
        <f t="shared" si="2"/>
        <v>4665507</v>
      </c>
      <c r="AB11" s="18">
        <f t="shared" si="2"/>
        <v>4665507</v>
      </c>
      <c r="AC11" s="18">
        <f t="shared" si="2"/>
        <v>0</v>
      </c>
      <c r="AD11" s="30">
        <f>SUM(AD12:AD15)</f>
        <v>4665507</v>
      </c>
      <c r="AE11" s="18">
        <f t="shared" si="2"/>
        <v>0</v>
      </c>
      <c r="AF11" s="23">
        <f>SUM(AF12:AF15)</f>
        <v>0</v>
      </c>
      <c r="AG11" s="17">
        <f t="shared" ref="AG11:AL11" si="3">SUM(AG12:AG15)</f>
        <v>0</v>
      </c>
      <c r="AH11" s="18">
        <f t="shared" si="3"/>
        <v>0</v>
      </c>
      <c r="AI11" s="18">
        <f t="shared" si="3"/>
        <v>0</v>
      </c>
      <c r="AJ11" s="18">
        <f t="shared" si="3"/>
        <v>0</v>
      </c>
      <c r="AK11" s="30">
        <f>SUM(AK12:AK15)</f>
        <v>0</v>
      </c>
      <c r="AL11" s="18">
        <f t="shared" si="3"/>
        <v>0</v>
      </c>
      <c r="AM11" s="23">
        <f>SUM(AM12:AM15)</f>
        <v>0</v>
      </c>
      <c r="AN11" s="17">
        <f t="shared" ref="AN11:AS11" si="4">SUM(AN12:AN15)</f>
        <v>0</v>
      </c>
      <c r="AO11" s="18">
        <f t="shared" si="4"/>
        <v>0</v>
      </c>
      <c r="AP11" s="18">
        <f t="shared" si="4"/>
        <v>0</v>
      </c>
      <c r="AQ11" s="18">
        <f t="shared" si="4"/>
        <v>0</v>
      </c>
      <c r="AR11" s="30">
        <f>SUM(AR12:AR15)</f>
        <v>0</v>
      </c>
      <c r="AS11" s="18">
        <f t="shared" si="4"/>
        <v>0</v>
      </c>
      <c r="AT11" s="23">
        <f>SUM(AT12:AT15)</f>
        <v>0</v>
      </c>
      <c r="AU11" s="27">
        <f t="shared" ref="AU11:BG11" si="5">SUM(AU12:AU15)</f>
        <v>0</v>
      </c>
      <c r="AV11" s="18">
        <f t="shared" si="5"/>
        <v>386</v>
      </c>
      <c r="AW11" s="18">
        <f>SUM(AW12:AW15)</f>
        <v>386</v>
      </c>
      <c r="AX11" s="18">
        <f>SUM(AX12:AX15)</f>
        <v>0</v>
      </c>
      <c r="AY11" s="18">
        <f>SUM(AY12:AY15)</f>
        <v>386</v>
      </c>
      <c r="AZ11" s="18">
        <f>SUM(AZ12:AZ15)</f>
        <v>0</v>
      </c>
      <c r="BA11" s="23">
        <f t="shared" si="5"/>
        <v>0</v>
      </c>
      <c r="BB11" s="17">
        <f t="shared" si="5"/>
        <v>0</v>
      </c>
      <c r="BC11" s="18">
        <f t="shared" si="5"/>
        <v>0</v>
      </c>
      <c r="BD11" s="18">
        <f t="shared" si="5"/>
        <v>0</v>
      </c>
      <c r="BE11" s="18">
        <f t="shared" si="5"/>
        <v>0</v>
      </c>
      <c r="BF11" s="30">
        <f>SUM(BF12:BF15)</f>
        <v>0</v>
      </c>
      <c r="BG11" s="18">
        <f t="shared" si="5"/>
        <v>0</v>
      </c>
      <c r="BH11" s="23">
        <f>SUM(BH12:BH15)</f>
        <v>0</v>
      </c>
      <c r="BI11" s="17">
        <f t="shared" ref="BI11:BN11" si="6">SUM(BI12:BI15)</f>
        <v>0</v>
      </c>
      <c r="BJ11" s="18">
        <f t="shared" si="6"/>
        <v>0</v>
      </c>
      <c r="BK11" s="18">
        <f t="shared" si="6"/>
        <v>0</v>
      </c>
      <c r="BL11" s="18">
        <f t="shared" si="6"/>
        <v>0</v>
      </c>
      <c r="BM11" s="30">
        <f>SUM(BM12:BM15)</f>
        <v>0</v>
      </c>
      <c r="BN11" s="18">
        <f t="shared" si="6"/>
        <v>0</v>
      </c>
      <c r="BO11" s="23">
        <f>SUM(BO12:BO15)</f>
        <v>0</v>
      </c>
      <c r="BP11" s="17">
        <f t="shared" ref="BP11:BU11" si="7">SUM(BP12:BP15)</f>
        <v>0</v>
      </c>
      <c r="BQ11" s="18">
        <f t="shared" si="7"/>
        <v>386</v>
      </c>
      <c r="BR11" s="18">
        <f t="shared" si="7"/>
        <v>386</v>
      </c>
      <c r="BS11" s="18">
        <f t="shared" si="7"/>
        <v>0</v>
      </c>
      <c r="BT11" s="30">
        <f>SUM(BT12:BT15)</f>
        <v>386</v>
      </c>
      <c r="BU11" s="18">
        <f t="shared" si="7"/>
        <v>0</v>
      </c>
      <c r="BV11" s="23">
        <f t="shared" ref="BV11:CC11" si="8">SUM(BV12:BV15)</f>
        <v>0</v>
      </c>
      <c r="BW11" s="250">
        <f t="shared" si="8"/>
        <v>0</v>
      </c>
      <c r="BX11" s="207">
        <f t="shared" si="8"/>
        <v>0</v>
      </c>
      <c r="BY11" s="207">
        <f t="shared" si="8"/>
        <v>0</v>
      </c>
      <c r="BZ11" s="207">
        <f t="shared" si="8"/>
        <v>0</v>
      </c>
      <c r="CA11" s="206">
        <f t="shared" si="8"/>
        <v>0</v>
      </c>
      <c r="CB11" s="207">
        <f t="shared" si="8"/>
        <v>0</v>
      </c>
      <c r="CC11" s="258">
        <f t="shared" si="8"/>
        <v>0</v>
      </c>
      <c r="CD11" s="113">
        <f t="shared" ref="CD11:CI11" si="9">SUM(CD12:CD15)</f>
        <v>0</v>
      </c>
      <c r="CE11" s="18">
        <f t="shared" si="9"/>
        <v>0</v>
      </c>
      <c r="CF11" s="18">
        <f t="shared" si="9"/>
        <v>0</v>
      </c>
      <c r="CG11" s="18">
        <f t="shared" si="9"/>
        <v>0</v>
      </c>
      <c r="CH11" s="30">
        <f>SUM(CH12:CH15)</f>
        <v>0</v>
      </c>
      <c r="CI11" s="18">
        <f t="shared" si="9"/>
        <v>0</v>
      </c>
      <c r="CJ11" s="23">
        <f t="shared" ref="CJ11:CQ11" si="10">SUM(CJ12:CJ15)</f>
        <v>0</v>
      </c>
      <c r="CK11" s="18">
        <f t="shared" si="10"/>
        <v>0</v>
      </c>
      <c r="CL11" s="18">
        <f t="shared" si="10"/>
        <v>0</v>
      </c>
      <c r="CM11" s="18">
        <f t="shared" si="10"/>
        <v>0</v>
      </c>
      <c r="CN11" s="18">
        <f t="shared" si="10"/>
        <v>0</v>
      </c>
      <c r="CO11" s="30">
        <f>SUM(CO12:CO15)</f>
        <v>0</v>
      </c>
      <c r="CP11" s="18">
        <f t="shared" si="10"/>
        <v>0</v>
      </c>
      <c r="CQ11" s="23">
        <f t="shared" si="10"/>
        <v>0</v>
      </c>
      <c r="CR11" s="18">
        <f t="shared" ref="CR11:CW11" si="11">SUM(CR12:CR15)</f>
        <v>0</v>
      </c>
      <c r="CS11" s="18">
        <f t="shared" si="11"/>
        <v>0</v>
      </c>
      <c r="CT11" s="18">
        <f t="shared" si="11"/>
        <v>0</v>
      </c>
      <c r="CU11" s="18">
        <f t="shared" si="11"/>
        <v>0</v>
      </c>
      <c r="CV11" s="30">
        <f>SUM(CV12:CV15)</f>
        <v>0</v>
      </c>
      <c r="CW11" s="18">
        <f t="shared" si="11"/>
        <v>0</v>
      </c>
      <c r="CX11" s="23">
        <f>SUM(CX12:CX15)</f>
        <v>0</v>
      </c>
      <c r="CY11" s="18">
        <f t="shared" ref="CY11:DD11" si="12">SUM(CY12:CY15)</f>
        <v>0</v>
      </c>
      <c r="CZ11" s="18">
        <f t="shared" si="12"/>
        <v>0</v>
      </c>
      <c r="DA11" s="18">
        <f t="shared" si="12"/>
        <v>0</v>
      </c>
      <c r="DB11" s="18">
        <f t="shared" si="12"/>
        <v>0</v>
      </c>
      <c r="DC11" s="30">
        <f>SUM(DC12:DC15)</f>
        <v>0</v>
      </c>
      <c r="DD11" s="18">
        <f t="shared" si="12"/>
        <v>0</v>
      </c>
      <c r="DE11" s="23">
        <f t="shared" ref="DE11:DL11" si="13">SUM(DE12:DE15)</f>
        <v>0</v>
      </c>
      <c r="DF11" s="18">
        <f t="shared" si="13"/>
        <v>0</v>
      </c>
      <c r="DG11" s="18">
        <f t="shared" si="13"/>
        <v>0</v>
      </c>
      <c r="DH11" s="18">
        <f t="shared" si="13"/>
        <v>0</v>
      </c>
      <c r="DI11" s="18">
        <f t="shared" si="13"/>
        <v>0</v>
      </c>
      <c r="DJ11" s="30">
        <f>SUM(DJ12:DJ15)</f>
        <v>0</v>
      </c>
      <c r="DK11" s="18">
        <f t="shared" si="13"/>
        <v>0</v>
      </c>
      <c r="DL11" s="23">
        <f t="shared" si="13"/>
        <v>0</v>
      </c>
      <c r="DM11" s="18">
        <f t="shared" ref="DM11:DR11" si="14">SUM(DM12:DM15)</f>
        <v>0</v>
      </c>
      <c r="DN11" s="18">
        <f t="shared" si="14"/>
        <v>0</v>
      </c>
      <c r="DO11" s="18">
        <f t="shared" si="14"/>
        <v>0</v>
      </c>
      <c r="DP11" s="18">
        <f t="shared" si="14"/>
        <v>0</v>
      </c>
      <c r="DQ11" s="30">
        <f>SUM(DQ12:DQ15)</f>
        <v>0</v>
      </c>
      <c r="DR11" s="18">
        <f t="shared" si="14"/>
        <v>0</v>
      </c>
      <c r="DS11" s="23">
        <f>SUM(DS12:DS15)</f>
        <v>0</v>
      </c>
      <c r="DT11" s="18">
        <f t="shared" ref="DT11:DY11" si="15">SUM(DT12:DT15)</f>
        <v>0</v>
      </c>
      <c r="DU11" s="18">
        <f t="shared" si="15"/>
        <v>0</v>
      </c>
      <c r="DV11" s="18">
        <f t="shared" si="15"/>
        <v>0</v>
      </c>
      <c r="DW11" s="18">
        <f t="shared" si="15"/>
        <v>0</v>
      </c>
      <c r="DX11" s="30">
        <f>SUM(DX12:DX15)</f>
        <v>0</v>
      </c>
      <c r="DY11" s="18">
        <f t="shared" si="15"/>
        <v>0</v>
      </c>
      <c r="DZ11" s="23">
        <f>SUM(DZ12:DZ15)</f>
        <v>0</v>
      </c>
      <c r="EA11" s="18">
        <f t="shared" ref="EA11:EF11" si="16">SUM(EA12:EA15)</f>
        <v>0</v>
      </c>
      <c r="EB11" s="18">
        <f t="shared" si="16"/>
        <v>0</v>
      </c>
      <c r="EC11" s="18">
        <f t="shared" si="16"/>
        <v>0</v>
      </c>
      <c r="ED11" s="18">
        <f t="shared" si="16"/>
        <v>0</v>
      </c>
      <c r="EE11" s="30">
        <f>SUM(EE12:EE15)</f>
        <v>0</v>
      </c>
      <c r="EF11" s="18">
        <f t="shared" si="16"/>
        <v>0</v>
      </c>
      <c r="EG11" s="23">
        <f>SUM(EG12:EG15)</f>
        <v>0</v>
      </c>
      <c r="EH11" s="18">
        <f t="shared" ref="EH11:EM11" si="17">SUM(EH12:EH15)</f>
        <v>0</v>
      </c>
      <c r="EI11" s="18">
        <f t="shared" si="17"/>
        <v>0</v>
      </c>
      <c r="EJ11" s="18">
        <f t="shared" si="17"/>
        <v>0</v>
      </c>
      <c r="EK11" s="18">
        <f t="shared" si="17"/>
        <v>0</v>
      </c>
      <c r="EL11" s="30">
        <f>SUM(EL12:EL15)</f>
        <v>0</v>
      </c>
      <c r="EM11" s="18">
        <f t="shared" si="17"/>
        <v>0</v>
      </c>
      <c r="EN11" s="23">
        <f>SUM(EN12:EN15)</f>
        <v>0</v>
      </c>
      <c r="EO11" s="18">
        <f t="shared" ref="EO11:ET11" si="18">SUM(EO12:EO15)</f>
        <v>0</v>
      </c>
      <c r="EP11" s="18">
        <f t="shared" si="18"/>
        <v>0</v>
      </c>
      <c r="EQ11" s="18">
        <f t="shared" si="18"/>
        <v>0</v>
      </c>
      <c r="ER11" s="18">
        <f t="shared" si="18"/>
        <v>0</v>
      </c>
      <c r="ES11" s="30">
        <f>SUM(ES12:ES15)</f>
        <v>0</v>
      </c>
      <c r="ET11" s="18">
        <f t="shared" si="18"/>
        <v>0</v>
      </c>
      <c r="EU11" s="23">
        <f>SUM(EU12:EU15)</f>
        <v>0</v>
      </c>
      <c r="EV11" s="18">
        <f t="shared" ref="EV11:FA11" si="19">SUM(EV12:EV15)</f>
        <v>0</v>
      </c>
      <c r="EW11" s="18">
        <f t="shared" si="19"/>
        <v>0</v>
      </c>
      <c r="EX11" s="18">
        <f t="shared" si="19"/>
        <v>0</v>
      </c>
      <c r="EY11" s="18">
        <f t="shared" si="19"/>
        <v>0</v>
      </c>
      <c r="EZ11" s="30">
        <f>SUM(EZ12:EZ15)</f>
        <v>0</v>
      </c>
      <c r="FA11" s="18">
        <f t="shared" si="19"/>
        <v>0</v>
      </c>
      <c r="FB11" s="23">
        <f>SUM(FB12:FB15)</f>
        <v>0</v>
      </c>
      <c r="FC11" s="18">
        <f t="shared" ref="FC11:FH11" si="20">SUM(FC12:FC15)</f>
        <v>0</v>
      </c>
      <c r="FD11" s="18">
        <f t="shared" si="20"/>
        <v>0</v>
      </c>
      <c r="FE11" s="18">
        <f t="shared" si="20"/>
        <v>0</v>
      </c>
      <c r="FF11" s="18">
        <f t="shared" si="20"/>
        <v>0</v>
      </c>
      <c r="FG11" s="30">
        <f>SUM(FG12:FG15)</f>
        <v>0</v>
      </c>
      <c r="FH11" s="18">
        <f t="shared" si="20"/>
        <v>0</v>
      </c>
      <c r="FI11" s="23">
        <f>SUM(FI12:FI15)</f>
        <v>0</v>
      </c>
      <c r="FJ11" s="18">
        <f t="shared" ref="FJ11:FO11" si="21">SUM(FJ12:FJ15)</f>
        <v>0</v>
      </c>
      <c r="FK11" s="18">
        <f t="shared" si="21"/>
        <v>0</v>
      </c>
      <c r="FL11" s="18">
        <f t="shared" si="21"/>
        <v>0</v>
      </c>
      <c r="FM11" s="18">
        <f t="shared" si="21"/>
        <v>0</v>
      </c>
      <c r="FN11" s="30">
        <f>SUM(FN12:FN15)</f>
        <v>0</v>
      </c>
      <c r="FO11" s="18">
        <f t="shared" si="21"/>
        <v>0</v>
      </c>
      <c r="FP11" s="23">
        <f>SUM(FP12:FP15)</f>
        <v>0</v>
      </c>
      <c r="FQ11" s="18">
        <f t="shared" ref="FQ11:FV11" si="22">SUM(FQ12:FQ15)</f>
        <v>0</v>
      </c>
      <c r="FR11" s="18">
        <f t="shared" si="22"/>
        <v>0</v>
      </c>
      <c r="FS11" s="18">
        <f t="shared" si="22"/>
        <v>0</v>
      </c>
      <c r="FT11" s="18">
        <f t="shared" si="22"/>
        <v>0</v>
      </c>
      <c r="FU11" s="30">
        <f>SUM(FU12:FU15)</f>
        <v>0</v>
      </c>
      <c r="FV11" s="18">
        <f t="shared" si="22"/>
        <v>0</v>
      </c>
      <c r="FW11" s="23">
        <f>SUM(FW12:FW15)</f>
        <v>0</v>
      </c>
      <c r="FX11" s="18">
        <f>SUM(FX12:FX15)</f>
        <v>0</v>
      </c>
      <c r="FY11" s="18">
        <f t="shared" ref="FY11:GD11" si="23">SUM(FY12:FY15)</f>
        <v>0</v>
      </c>
      <c r="FZ11" s="18">
        <f t="shared" si="23"/>
        <v>0</v>
      </c>
      <c r="GA11" s="18">
        <f t="shared" si="23"/>
        <v>0</v>
      </c>
      <c r="GB11" s="30">
        <f>SUM(GB12:GB15)</f>
        <v>0</v>
      </c>
      <c r="GC11" s="18">
        <f t="shared" si="23"/>
        <v>0</v>
      </c>
      <c r="GD11" s="23">
        <f t="shared" si="23"/>
        <v>0</v>
      </c>
      <c r="GE11" s="18">
        <f t="shared" ref="GE11:GJ11" si="24">SUM(GE12:GE15)</f>
        <v>0</v>
      </c>
      <c r="GF11" s="18">
        <f t="shared" si="24"/>
        <v>0</v>
      </c>
      <c r="GG11" s="18">
        <f t="shared" si="24"/>
        <v>0</v>
      </c>
      <c r="GH11" s="18">
        <f t="shared" si="24"/>
        <v>0</v>
      </c>
      <c r="GI11" s="30">
        <f>SUM(GI12:GI15)</f>
        <v>0</v>
      </c>
      <c r="GJ11" s="18">
        <f t="shared" si="24"/>
        <v>0</v>
      </c>
      <c r="GK11" s="23">
        <f>SUM(GK12:GK15)</f>
        <v>0</v>
      </c>
      <c r="GL11" s="18">
        <f t="shared" ref="GL11:GQ11" si="25">SUM(GL12:GL15)</f>
        <v>0</v>
      </c>
      <c r="GM11" s="18">
        <f t="shared" si="25"/>
        <v>0</v>
      </c>
      <c r="GN11" s="18">
        <f t="shared" si="25"/>
        <v>0</v>
      </c>
      <c r="GO11" s="18">
        <f t="shared" si="25"/>
        <v>0</v>
      </c>
      <c r="GP11" s="30">
        <f>SUM(GP12:GP15)</f>
        <v>0</v>
      </c>
      <c r="GQ11" s="18">
        <f t="shared" si="25"/>
        <v>0</v>
      </c>
      <c r="GR11" s="23">
        <f>SUM(GR12:GR15)</f>
        <v>0</v>
      </c>
      <c r="GS11" s="18">
        <f t="shared" ref="GS11:GX11" si="26">SUM(GS12:GS15)</f>
        <v>0</v>
      </c>
      <c r="GT11" s="18">
        <f t="shared" si="26"/>
        <v>0</v>
      </c>
      <c r="GU11" s="18">
        <f t="shared" si="26"/>
        <v>0</v>
      </c>
      <c r="GV11" s="18">
        <f t="shared" si="26"/>
        <v>0</v>
      </c>
      <c r="GW11" s="30">
        <f>SUM(GW12:GW15)</f>
        <v>0</v>
      </c>
      <c r="GX11" s="18">
        <f t="shared" si="26"/>
        <v>0</v>
      </c>
      <c r="GY11" s="23">
        <f>SUM(GY12:GY15)</f>
        <v>0</v>
      </c>
      <c r="GZ11" s="18">
        <f t="shared" ref="GZ11:HE11" si="27">SUM(GZ12:GZ15)</f>
        <v>0</v>
      </c>
      <c r="HA11" s="18">
        <f t="shared" si="27"/>
        <v>0</v>
      </c>
      <c r="HB11" s="18">
        <f t="shared" si="27"/>
        <v>0</v>
      </c>
      <c r="HC11" s="18">
        <f t="shared" si="27"/>
        <v>0</v>
      </c>
      <c r="HD11" s="30">
        <f>SUM(HD12:HD15)</f>
        <v>0</v>
      </c>
      <c r="HE11" s="18">
        <f t="shared" si="27"/>
        <v>0</v>
      </c>
      <c r="HF11" s="23">
        <f>SUM(HF12:HF15)</f>
        <v>0</v>
      </c>
      <c r="HG11" s="18">
        <f t="shared" ref="HG11:HL11" si="28">SUM(HG12:HG15)</f>
        <v>0</v>
      </c>
      <c r="HH11" s="18">
        <f t="shared" si="28"/>
        <v>0</v>
      </c>
      <c r="HI11" s="18">
        <f t="shared" si="28"/>
        <v>0</v>
      </c>
      <c r="HJ11" s="18">
        <f t="shared" si="28"/>
        <v>0</v>
      </c>
      <c r="HK11" s="30">
        <f>SUM(HK12:HK15)</f>
        <v>0</v>
      </c>
      <c r="HL11" s="18">
        <f t="shared" si="28"/>
        <v>0</v>
      </c>
      <c r="HM11" s="23">
        <f>SUM(HM12:HM15)</f>
        <v>0</v>
      </c>
      <c r="HN11" s="18">
        <f t="shared" ref="HN11:HS11" si="29">SUM(HN12:HN15)</f>
        <v>0</v>
      </c>
      <c r="HO11" s="18">
        <f t="shared" si="29"/>
        <v>0</v>
      </c>
      <c r="HP11" s="18">
        <f t="shared" si="29"/>
        <v>0</v>
      </c>
      <c r="HQ11" s="18">
        <f t="shared" si="29"/>
        <v>0</v>
      </c>
      <c r="HR11" s="30">
        <f>SUM(HR12:HR15)</f>
        <v>0</v>
      </c>
      <c r="HS11" s="18">
        <f t="shared" si="29"/>
        <v>0</v>
      </c>
      <c r="HT11" s="23">
        <f>SUM(HT12:HT15)</f>
        <v>0</v>
      </c>
      <c r="HU11" s="18">
        <f t="shared" ref="HU11:HZ11" si="30">SUM(HU12:HU15)</f>
        <v>0</v>
      </c>
      <c r="HV11" s="18">
        <f t="shared" si="30"/>
        <v>0</v>
      </c>
      <c r="HW11" s="18">
        <f t="shared" si="30"/>
        <v>0</v>
      </c>
      <c r="HX11" s="18">
        <f t="shared" si="30"/>
        <v>0</v>
      </c>
      <c r="HY11" s="30">
        <f>SUM(HY12:HY15)</f>
        <v>0</v>
      </c>
      <c r="HZ11" s="18">
        <f t="shared" si="30"/>
        <v>0</v>
      </c>
      <c r="IA11" s="23">
        <f>SUM(IA12:IA15)</f>
        <v>0</v>
      </c>
      <c r="IB11" s="18">
        <f t="shared" ref="IB11:IG11" si="31">SUM(IB12:IB15)</f>
        <v>0</v>
      </c>
      <c r="IC11" s="18">
        <f t="shared" si="31"/>
        <v>0</v>
      </c>
      <c r="ID11" s="18">
        <f t="shared" si="31"/>
        <v>0</v>
      </c>
      <c r="IE11" s="18">
        <f t="shared" si="31"/>
        <v>0</v>
      </c>
      <c r="IF11" s="30">
        <f>SUM(IF12:IF15)</f>
        <v>0</v>
      </c>
      <c r="IG11" s="18">
        <f t="shared" si="31"/>
        <v>0</v>
      </c>
      <c r="IH11" s="23">
        <f>SUM(IH12:IH15)</f>
        <v>0</v>
      </c>
      <c r="II11" s="18">
        <f t="shared" ref="II11:IN11" si="32">SUM(II12:II15)</f>
        <v>0</v>
      </c>
      <c r="IJ11" s="18">
        <f t="shared" si="32"/>
        <v>0</v>
      </c>
      <c r="IK11" s="18">
        <f t="shared" si="32"/>
        <v>0</v>
      </c>
      <c r="IL11" s="18">
        <f t="shared" si="32"/>
        <v>0</v>
      </c>
      <c r="IM11" s="30">
        <f>SUM(IM12:IM15)</f>
        <v>0</v>
      </c>
      <c r="IN11" s="18">
        <f t="shared" si="32"/>
        <v>0</v>
      </c>
      <c r="IO11" s="23">
        <f t="shared" ref="IO11:IU11" si="33">SUM(IO12:IO15)</f>
        <v>0</v>
      </c>
      <c r="IP11" s="17">
        <f t="shared" si="33"/>
        <v>0</v>
      </c>
      <c r="IQ11" s="18">
        <f t="shared" si="33"/>
        <v>0</v>
      </c>
      <c r="IR11" s="18">
        <f t="shared" si="33"/>
        <v>0</v>
      </c>
      <c r="IS11" s="18">
        <f t="shared" si="33"/>
        <v>0</v>
      </c>
      <c r="IT11" s="30">
        <f t="shared" si="33"/>
        <v>0</v>
      </c>
      <c r="IU11" s="18">
        <f t="shared" si="33"/>
        <v>0</v>
      </c>
      <c r="IV11" s="23">
        <f>SUM(IV12:IV15)</f>
        <v>0</v>
      </c>
    </row>
    <row r="12" spans="1:256" s="57" customFormat="1" x14ac:dyDescent="0.2">
      <c r="A12" s="43"/>
      <c r="B12" s="1" t="s">
        <v>125</v>
      </c>
      <c r="C12" s="36" t="s">
        <v>25</v>
      </c>
      <c r="D12" s="102"/>
      <c r="E12" s="9">
        <f>SUM(L12,S12,Z12,AG12,AN12,BB12,BI12,BP12,CD12,CK12,CR12,CY12,DF12,DM12,DT12,EA12)+SUM(EH12,EO12,EV12,FC12,FJ12,FQ12,FX12,GE12,GL12,GS12,GZ12,HG12,HN12,HU12,IB12,II12)+IP12</f>
        <v>8755185</v>
      </c>
      <c r="F12" s="2">
        <f t="shared" ref="F12:J13" si="34">SUM(M12,T12,AA12,AH12,AO12,BC12,BJ12,BQ12,CE12,CL12,CS12,CZ12,DG12,DN12,DU12,EB12)+SUM(EI12,EP12,EW12,FD12,FK12,FR12,FY12,GF12,GM12,GT12,HA12,HH12,HO12,HV12,IC12,IJ12)+IQ12</f>
        <v>9182946</v>
      </c>
      <c r="G12" s="2">
        <f t="shared" si="34"/>
        <v>9182946</v>
      </c>
      <c r="H12" s="2">
        <f t="shared" si="34"/>
        <v>0</v>
      </c>
      <c r="I12" s="2">
        <f t="shared" si="34"/>
        <v>9182946</v>
      </c>
      <c r="J12" s="2">
        <f t="shared" si="34"/>
        <v>0</v>
      </c>
      <c r="K12" s="10">
        <f t="shared" ref="K12:K18" si="35">SUM(R12,Y12,AF12,AM12,AT12,BH12,BO12,BV12,CJ12,CQ12,CX12,DE12,DL12,DS12,DZ12,EG12)+SUM(EN12,EU12,FB12,FI12,FP12,FW12,GD12,GK12,GR12,GY12,HF12,HM12,HT12,IA12,IH12,IO12)</f>
        <v>0</v>
      </c>
      <c r="L12" s="274">
        <v>8755185</v>
      </c>
      <c r="M12" s="2">
        <v>9182946</v>
      </c>
      <c r="N12" s="2">
        <v>9182946</v>
      </c>
      <c r="O12" s="2"/>
      <c r="P12" s="31">
        <f>+N12-Q12-R12</f>
        <v>9182946</v>
      </c>
      <c r="Q12" s="2"/>
      <c r="R12" s="20"/>
      <c r="S12" s="9"/>
      <c r="T12" s="2"/>
      <c r="U12" s="2"/>
      <c r="V12" s="2">
        <f>T12+U12</f>
        <v>0</v>
      </c>
      <c r="W12" s="31">
        <f>V12-X12-Y12</f>
        <v>0</v>
      </c>
      <c r="X12" s="2"/>
      <c r="Y12" s="20"/>
      <c r="Z12" s="9"/>
      <c r="AA12" s="2"/>
      <c r="AB12" s="2"/>
      <c r="AC12" s="2">
        <f>AA12+AB12</f>
        <v>0</v>
      </c>
      <c r="AD12" s="31"/>
      <c r="AE12" s="2"/>
      <c r="AF12" s="20"/>
      <c r="AG12" s="9"/>
      <c r="AH12" s="2"/>
      <c r="AI12" s="2"/>
      <c r="AJ12" s="2">
        <f>AH12+AI12</f>
        <v>0</v>
      </c>
      <c r="AK12" s="31">
        <f>AJ12-AL12-AM12</f>
        <v>0</v>
      </c>
      <c r="AL12" s="2"/>
      <c r="AM12" s="20"/>
      <c r="AN12" s="9"/>
      <c r="AO12" s="2"/>
      <c r="AP12" s="2"/>
      <c r="AQ12" s="2">
        <f>AO12+AP12</f>
        <v>0</v>
      </c>
      <c r="AR12" s="31">
        <f>AQ12-AS12-AT12</f>
        <v>0</v>
      </c>
      <c r="AS12" s="2"/>
      <c r="AT12" s="20"/>
      <c r="AU12" s="24">
        <f t="shared" ref="AU12:AV15" si="36">SUM(BI12,BP12,BB12)</f>
        <v>0</v>
      </c>
      <c r="AV12" s="2">
        <f t="shared" si="36"/>
        <v>0</v>
      </c>
      <c r="AW12" s="2">
        <f t="shared" ref="AW12:AX15" si="37">SUM(BK12,BR12,BD12)</f>
        <v>0</v>
      </c>
      <c r="AX12" s="2">
        <f t="shared" si="37"/>
        <v>0</v>
      </c>
      <c r="AY12" s="2">
        <f t="shared" ref="AY12:BA15" si="38">SUM(BM12,BT12,BF12)</f>
        <v>0</v>
      </c>
      <c r="AZ12" s="2">
        <f t="shared" si="38"/>
        <v>0</v>
      </c>
      <c r="BA12" s="20">
        <f t="shared" si="38"/>
        <v>0</v>
      </c>
      <c r="BB12" s="9"/>
      <c r="BC12" s="2"/>
      <c r="BD12" s="2"/>
      <c r="BE12" s="2">
        <f>BC12+BD12</f>
        <v>0</v>
      </c>
      <c r="BF12" s="31">
        <f>BE12-BG12-BH12</f>
        <v>0</v>
      </c>
      <c r="BG12" s="2"/>
      <c r="BH12" s="20"/>
      <c r="BI12" s="9"/>
      <c r="BJ12" s="2"/>
      <c r="BK12" s="2"/>
      <c r="BL12" s="2">
        <f>BJ12+BK12</f>
        <v>0</v>
      </c>
      <c r="BM12" s="31">
        <f>+BK12</f>
        <v>0</v>
      </c>
      <c r="BN12" s="2"/>
      <c r="BO12" s="20"/>
      <c r="BP12" s="9"/>
      <c r="BQ12" s="2"/>
      <c r="BR12" s="2"/>
      <c r="BS12" s="2">
        <f>BQ12+BR12</f>
        <v>0</v>
      </c>
      <c r="BT12" s="31"/>
      <c r="BU12" s="2"/>
      <c r="BV12" s="20"/>
      <c r="BW12" s="251">
        <f>SUM(CD12,CK12,CR12,CY12,DF12,DM12,DT12,EA12,EH12,EO12,EV12,FC12,FJ12,FQ12,FX12,GE12,GL12,GS12,GZ12,HG12,HN12,HU12,IB12,II12)+IP12</f>
        <v>0</v>
      </c>
      <c r="BX12" s="209">
        <f t="shared" ref="BX12:BY22" si="39">SUM(CE12,CL12,CS12,CZ12,DG12,DN12,DU12,EB12,EI12,EP12,EW12,FD12,FK12,FR12,FY12,GF12,GM12,GT12,HA12,HH12,HO12,HV12,IC12,IJ12)+IQ12</f>
        <v>0</v>
      </c>
      <c r="BY12" s="209">
        <f t="shared" si="39"/>
        <v>0</v>
      </c>
      <c r="BZ12" s="209">
        <f>SUM(CG12,CN12,CU12,DB12,DI12,DP12,DW12,ED12,EK12,ER12,EY12,FF12,FM12,FT12,GA12,GH12,GO12,GV12,HC12,HJ12,HQ12,HX12,IE12,IL12)+IS12</f>
        <v>0</v>
      </c>
      <c r="CA12" s="208">
        <f>SUM(CH12,CO12,CV12,DC12,DJ12,DQ12,DX12,EE12,EL12,ES12,EZ12,FG12,FN12,FU12,GB12,GI12,GP12,GW12,HD12,HK12,HR12,HY12,IF12,IM12)+IT12</f>
        <v>0</v>
      </c>
      <c r="CB12" s="208">
        <f>SUM(CI12,CP12,CW12,DD12,DK12,DR12,DY12,EF12,EM12,ET12,FA12,FH12,FO12,FV12,GC12,GJ12,GQ12,GX12,HE12,HL12,HS12,HZ12,IG12,IN12)+IU12</f>
        <v>0</v>
      </c>
      <c r="CC12" s="210">
        <f>SUM(CJ12,CQ12,CX12,DE12,DL12,DS12,DZ12,EG12,EN12,EU12,FB12,FI12,FP12,FW12,GD12,GK12,GR12,GY12,HF12,HM12,HT12,IA12,IH12,IO12)+IV12</f>
        <v>0</v>
      </c>
      <c r="CD12" s="114"/>
      <c r="CE12" s="2"/>
      <c r="CF12" s="2"/>
      <c r="CG12" s="2">
        <f>CE12+CF12</f>
        <v>0</v>
      </c>
      <c r="CH12" s="31">
        <f>CG12-CI12-CJ12</f>
        <v>0</v>
      </c>
      <c r="CI12" s="2"/>
      <c r="CJ12" s="20"/>
      <c r="CK12" s="2"/>
      <c r="CL12" s="2"/>
      <c r="CM12" s="2"/>
      <c r="CN12" s="2">
        <f>CL12+CM12</f>
        <v>0</v>
      </c>
      <c r="CO12" s="31">
        <f>CN12-CP12-CQ12</f>
        <v>0</v>
      </c>
      <c r="CP12" s="2"/>
      <c r="CQ12" s="20"/>
      <c r="CR12" s="2"/>
      <c r="CS12" s="2"/>
      <c r="CT12" s="2"/>
      <c r="CU12" s="2">
        <f>CS12+CT12</f>
        <v>0</v>
      </c>
      <c r="CV12" s="31">
        <f>CU12-CW12-CX12</f>
        <v>0</v>
      </c>
      <c r="CW12" s="2"/>
      <c r="CX12" s="20"/>
      <c r="CY12" s="2"/>
      <c r="CZ12" s="2"/>
      <c r="DA12" s="2"/>
      <c r="DB12" s="2">
        <f>CZ12+DA12</f>
        <v>0</v>
      </c>
      <c r="DC12" s="31">
        <f>DB12-DD12-DE12</f>
        <v>0</v>
      </c>
      <c r="DD12" s="2"/>
      <c r="DE12" s="20"/>
      <c r="DF12" s="2"/>
      <c r="DG12" s="2"/>
      <c r="DH12" s="2"/>
      <c r="DI12" s="2">
        <f>DG12+DH12</f>
        <v>0</v>
      </c>
      <c r="DJ12" s="31">
        <f>DI12-DK12-DL12</f>
        <v>0</v>
      </c>
      <c r="DK12" s="2"/>
      <c r="DL12" s="20"/>
      <c r="DM12" s="2"/>
      <c r="DN12" s="2"/>
      <c r="DO12" s="2"/>
      <c r="DP12" s="2">
        <f>DN12+DO12</f>
        <v>0</v>
      </c>
      <c r="DQ12" s="31">
        <f>DP12-DR12-DS12</f>
        <v>0</v>
      </c>
      <c r="DR12" s="2"/>
      <c r="DS12" s="20"/>
      <c r="DT12" s="2"/>
      <c r="DU12" s="2"/>
      <c r="DV12" s="2"/>
      <c r="DW12" s="2">
        <f>DU12+DV12</f>
        <v>0</v>
      </c>
      <c r="DX12" s="31">
        <f>DW12-DY12-DZ12</f>
        <v>0</v>
      </c>
      <c r="DY12" s="2"/>
      <c r="DZ12" s="20"/>
      <c r="EA12" s="2"/>
      <c r="EB12" s="2"/>
      <c r="EC12" s="2"/>
      <c r="ED12" s="2">
        <f>EB12+EC12</f>
        <v>0</v>
      </c>
      <c r="EE12" s="31">
        <f>ED12-EF12-EG12</f>
        <v>0</v>
      </c>
      <c r="EF12" s="2"/>
      <c r="EG12" s="20"/>
      <c r="EH12" s="2"/>
      <c r="EI12" s="2"/>
      <c r="EJ12" s="2"/>
      <c r="EK12" s="2">
        <f>EI12+EJ12</f>
        <v>0</v>
      </c>
      <c r="EL12" s="31">
        <f>EK12-EM12-EN12</f>
        <v>0</v>
      </c>
      <c r="EM12" s="2"/>
      <c r="EN12" s="20"/>
      <c r="EO12" s="2"/>
      <c r="EP12" s="2"/>
      <c r="EQ12" s="2"/>
      <c r="ER12" s="2">
        <f>EP12+EQ12</f>
        <v>0</v>
      </c>
      <c r="ES12" s="31">
        <f>ER12-ET12-EU12</f>
        <v>0</v>
      </c>
      <c r="ET12" s="2"/>
      <c r="EU12" s="20"/>
      <c r="EV12" s="2"/>
      <c r="EW12" s="2"/>
      <c r="EX12" s="2"/>
      <c r="EY12" s="2">
        <f>EW12+EX12</f>
        <v>0</v>
      </c>
      <c r="EZ12" s="31">
        <f>EY12-FA12-FB12</f>
        <v>0</v>
      </c>
      <c r="FA12" s="2"/>
      <c r="FB12" s="20"/>
      <c r="FC12" s="2"/>
      <c r="FD12" s="2"/>
      <c r="FE12" s="2"/>
      <c r="FF12" s="2">
        <f>FD12+FE12</f>
        <v>0</v>
      </c>
      <c r="FG12" s="31">
        <f>FF12-FH12-FI12</f>
        <v>0</v>
      </c>
      <c r="FH12" s="2"/>
      <c r="FI12" s="20"/>
      <c r="FJ12" s="2"/>
      <c r="FK12" s="2"/>
      <c r="FL12" s="2"/>
      <c r="FM12" s="2">
        <f>FK12+FL12</f>
        <v>0</v>
      </c>
      <c r="FN12" s="31">
        <f>FM12-FO12-FP12</f>
        <v>0</v>
      </c>
      <c r="FO12" s="2"/>
      <c r="FP12" s="20"/>
      <c r="FQ12" s="2"/>
      <c r="FR12" s="2"/>
      <c r="FS12" s="2"/>
      <c r="FT12" s="2">
        <f>FR12+FS12</f>
        <v>0</v>
      </c>
      <c r="FU12" s="31">
        <f>FT12-FV12-FW12</f>
        <v>0</v>
      </c>
      <c r="FV12" s="2"/>
      <c r="FW12" s="20"/>
      <c r="FX12" s="2"/>
      <c r="FY12" s="2"/>
      <c r="FZ12" s="2"/>
      <c r="GA12" s="2">
        <f>FY12+FZ12</f>
        <v>0</v>
      </c>
      <c r="GB12" s="31">
        <f>GA12-GC12-GD12</f>
        <v>0</v>
      </c>
      <c r="GC12" s="2"/>
      <c r="GD12" s="20"/>
      <c r="GE12" s="2"/>
      <c r="GF12" s="2"/>
      <c r="GG12" s="2"/>
      <c r="GH12" s="2">
        <f>GF12+GG12</f>
        <v>0</v>
      </c>
      <c r="GI12" s="31">
        <f>GH12-GJ12-GK12</f>
        <v>0</v>
      </c>
      <c r="GJ12" s="2"/>
      <c r="GK12" s="20"/>
      <c r="GL12" s="2"/>
      <c r="GM12" s="2"/>
      <c r="GN12" s="2"/>
      <c r="GO12" s="2">
        <f>GM12+GN12</f>
        <v>0</v>
      </c>
      <c r="GP12" s="31">
        <f>GO12-GQ12-GR12</f>
        <v>0</v>
      </c>
      <c r="GQ12" s="2"/>
      <c r="GR12" s="20"/>
      <c r="GS12" s="2"/>
      <c r="GT12" s="2"/>
      <c r="GU12" s="2"/>
      <c r="GV12" s="2">
        <f>GT12+GU12</f>
        <v>0</v>
      </c>
      <c r="GW12" s="31">
        <f>GV12-GX12-GY12</f>
        <v>0</v>
      </c>
      <c r="GX12" s="2"/>
      <c r="GY12" s="20"/>
      <c r="GZ12" s="2"/>
      <c r="HA12" s="2"/>
      <c r="HB12" s="2"/>
      <c r="HC12" s="2">
        <f>HA12+HB12</f>
        <v>0</v>
      </c>
      <c r="HD12" s="31">
        <f>HC12-HE12-HF12</f>
        <v>0</v>
      </c>
      <c r="HE12" s="2"/>
      <c r="HF12" s="20"/>
      <c r="HG12" s="2"/>
      <c r="HH12" s="2"/>
      <c r="HI12" s="2"/>
      <c r="HJ12" s="2">
        <f>HH12+HI12</f>
        <v>0</v>
      </c>
      <c r="HK12" s="31">
        <f>HJ12-HL12-HM12</f>
        <v>0</v>
      </c>
      <c r="HL12" s="2"/>
      <c r="HM12" s="20"/>
      <c r="HN12" s="2"/>
      <c r="HO12" s="2"/>
      <c r="HP12" s="2"/>
      <c r="HQ12" s="2">
        <f>HO12+HP12</f>
        <v>0</v>
      </c>
      <c r="HR12" s="31">
        <f>HQ12-HS12-HT12</f>
        <v>0</v>
      </c>
      <c r="HS12" s="2"/>
      <c r="HT12" s="20"/>
      <c r="HU12" s="2"/>
      <c r="HV12" s="2"/>
      <c r="HW12" s="2"/>
      <c r="HX12" s="2">
        <f>HV12+HW12</f>
        <v>0</v>
      </c>
      <c r="HY12" s="31">
        <f>HX12-HZ12-IA12</f>
        <v>0</v>
      </c>
      <c r="HZ12" s="2"/>
      <c r="IA12" s="20"/>
      <c r="IB12" s="2"/>
      <c r="IC12" s="2"/>
      <c r="ID12" s="2"/>
      <c r="IE12" s="2">
        <f>IC12+ID12</f>
        <v>0</v>
      </c>
      <c r="IF12" s="31">
        <f>IE12-IG12-IH12</f>
        <v>0</v>
      </c>
      <c r="IG12" s="2"/>
      <c r="IH12" s="20"/>
      <c r="II12" s="2"/>
      <c r="IJ12" s="2"/>
      <c r="IK12" s="2"/>
      <c r="IL12" s="2">
        <f>IJ12+IK12</f>
        <v>0</v>
      </c>
      <c r="IM12" s="31">
        <f>IL12-IN12-IO12</f>
        <v>0</v>
      </c>
      <c r="IN12" s="2"/>
      <c r="IO12" s="20"/>
      <c r="IP12" s="9"/>
      <c r="IQ12" s="2"/>
      <c r="IR12" s="2"/>
      <c r="IS12" s="2">
        <f>IQ12+IR12</f>
        <v>0</v>
      </c>
      <c r="IT12" s="31">
        <f>IS12-IU12-IV12</f>
        <v>0</v>
      </c>
      <c r="IU12" s="2"/>
      <c r="IV12" s="20"/>
    </row>
    <row r="13" spans="1:256" s="57" customFormat="1" x14ac:dyDescent="0.2">
      <c r="A13" s="43"/>
      <c r="B13" s="1" t="s">
        <v>126</v>
      </c>
      <c r="C13" s="36" t="s">
        <v>14</v>
      </c>
      <c r="D13" s="102"/>
      <c r="E13" s="9">
        <f>SUM(L13,S13,Z13,AG13,AN13,BB13,BI13,BP13,CD13,CK13,CR13,CY13,DF13,DM13,DT13,EA13)+SUM(EH13,EO13,EV13,FC13,FJ13,FQ13,FX13,GE13,GL13,GS13,GZ13,HG13,HN13,HU13,IB13,II13)+IP13</f>
        <v>0</v>
      </c>
      <c r="F13" s="2">
        <f t="shared" si="34"/>
        <v>20545</v>
      </c>
      <c r="G13" s="2">
        <f t="shared" si="34"/>
        <v>20545</v>
      </c>
      <c r="H13" s="2">
        <f t="shared" si="34"/>
        <v>0</v>
      </c>
      <c r="I13" s="2">
        <f t="shared" si="34"/>
        <v>20545</v>
      </c>
      <c r="J13" s="2">
        <f t="shared" si="34"/>
        <v>0</v>
      </c>
      <c r="K13" s="10">
        <f t="shared" si="35"/>
        <v>0</v>
      </c>
      <c r="L13" s="274"/>
      <c r="M13" s="2">
        <v>20545</v>
      </c>
      <c r="N13" s="2">
        <v>20545</v>
      </c>
      <c r="O13" s="2"/>
      <c r="P13" s="31">
        <f>+N13-Q13-R13</f>
        <v>20545</v>
      </c>
      <c r="Q13" s="2"/>
      <c r="R13" s="20"/>
      <c r="S13" s="9"/>
      <c r="T13" s="2"/>
      <c r="U13" s="2"/>
      <c r="V13" s="2"/>
      <c r="W13" s="31"/>
      <c r="X13" s="2"/>
      <c r="Y13" s="20"/>
      <c r="Z13" s="9"/>
      <c r="AA13" s="2"/>
      <c r="AB13" s="2"/>
      <c r="AC13" s="2"/>
      <c r="AD13" s="31"/>
      <c r="AE13" s="2"/>
      <c r="AF13" s="20"/>
      <c r="AG13" s="9"/>
      <c r="AH13" s="2"/>
      <c r="AI13" s="2"/>
      <c r="AJ13" s="2"/>
      <c r="AK13" s="31"/>
      <c r="AL13" s="2"/>
      <c r="AM13" s="20"/>
      <c r="AN13" s="9"/>
      <c r="AO13" s="2"/>
      <c r="AP13" s="2"/>
      <c r="AQ13" s="2"/>
      <c r="AR13" s="31">
        <f>+AP13-AS13</f>
        <v>0</v>
      </c>
      <c r="AS13" s="2"/>
      <c r="AT13" s="20"/>
      <c r="AU13" s="24">
        <f t="shared" si="36"/>
        <v>0</v>
      </c>
      <c r="AV13" s="2">
        <f t="shared" si="36"/>
        <v>0</v>
      </c>
      <c r="AW13" s="2">
        <f t="shared" si="37"/>
        <v>0</v>
      </c>
      <c r="AX13" s="2">
        <f t="shared" si="37"/>
        <v>0</v>
      </c>
      <c r="AY13" s="2">
        <f t="shared" si="38"/>
        <v>0</v>
      </c>
      <c r="AZ13" s="2">
        <f t="shared" si="38"/>
        <v>0</v>
      </c>
      <c r="BA13" s="20">
        <f t="shared" si="38"/>
        <v>0</v>
      </c>
      <c r="BB13" s="9"/>
      <c r="BC13" s="2"/>
      <c r="BD13" s="2"/>
      <c r="BE13" s="2"/>
      <c r="BF13" s="31">
        <f t="shared" ref="BF13:BF14" si="40">BE13-BG13-BH13</f>
        <v>0</v>
      </c>
      <c r="BG13" s="2"/>
      <c r="BH13" s="20"/>
      <c r="BI13" s="9"/>
      <c r="BJ13" s="2"/>
      <c r="BK13" s="2"/>
      <c r="BL13" s="2"/>
      <c r="BM13" s="31"/>
      <c r="BN13" s="2"/>
      <c r="BO13" s="20"/>
      <c r="BP13" s="9"/>
      <c r="BQ13" s="2"/>
      <c r="BR13" s="2"/>
      <c r="BS13" s="2"/>
      <c r="BT13" s="31"/>
      <c r="BU13" s="2"/>
      <c r="BV13" s="20"/>
      <c r="BW13" s="251">
        <f t="shared" ref="BW13:BW22" si="41">SUM(CD13,CK13,CR13,CY13,DF13,DM13,DT13,EA13,EH13,EO13,EV13,FC13,FJ13,FQ13,FX13,GE13,GL13,GS13,GZ13,HG13,HN13,HU13,IB13,II13)+IP13</f>
        <v>0</v>
      </c>
      <c r="BX13" s="209">
        <f t="shared" si="39"/>
        <v>0</v>
      </c>
      <c r="BY13" s="209">
        <f t="shared" si="39"/>
        <v>0</v>
      </c>
      <c r="BZ13" s="209">
        <f>SUM(CG13,CN13,CU13,DB13,DI13,DP13,DW13,ED13,EK13,ER13,EY13,FF13,FM13,FT13,GA13,GH13,GO13,GV13,HC13,HJ13,HQ13,HX13,IE13,IL13)</f>
        <v>0</v>
      </c>
      <c r="CA13" s="208">
        <f t="shared" ref="CA13:CA22" si="42">SUM(CH13,CO13,CV13,DC13,DJ13,DQ13,DX13,EE13,EL13,ES13,EZ13,FG13,FN13,FU13,GB13,GI13,GP13,GW13,HD13,HK13,HR13,HY13,IF13,IM13)+IT13</f>
        <v>0</v>
      </c>
      <c r="CB13" s="208">
        <f t="shared" ref="CB13:CC15" si="43">SUM(CI13,CP13,CW13,DD13,DK13,DR13,DY13,EF13,EM13,ET13,FA13,FH13,FO13,FV13,GC13,GJ13,GQ13,GX13,HE13,HL13,HS13,HZ13,IG13,IN13)+IU13</f>
        <v>0</v>
      </c>
      <c r="CC13" s="210">
        <f t="shared" si="43"/>
        <v>0</v>
      </c>
      <c r="CD13" s="114"/>
      <c r="CE13" s="2"/>
      <c r="CF13" s="2"/>
      <c r="CG13" s="2"/>
      <c r="CH13" s="31"/>
      <c r="CI13" s="2"/>
      <c r="CJ13" s="20"/>
      <c r="CK13" s="2"/>
      <c r="CL13" s="2"/>
      <c r="CM13" s="2"/>
      <c r="CN13" s="2"/>
      <c r="CO13" s="31"/>
      <c r="CP13" s="2"/>
      <c r="CQ13" s="20"/>
      <c r="CR13" s="2"/>
      <c r="CS13" s="2"/>
      <c r="CT13" s="2"/>
      <c r="CU13" s="2"/>
      <c r="CV13" s="31"/>
      <c r="CW13" s="2"/>
      <c r="CX13" s="20"/>
      <c r="CY13" s="2"/>
      <c r="CZ13" s="2"/>
      <c r="DA13" s="2"/>
      <c r="DB13" s="2"/>
      <c r="DC13" s="31"/>
      <c r="DD13" s="2"/>
      <c r="DE13" s="20"/>
      <c r="DF13" s="2"/>
      <c r="DG13" s="2"/>
      <c r="DH13" s="2"/>
      <c r="DI13" s="2"/>
      <c r="DJ13" s="31"/>
      <c r="DK13" s="2"/>
      <c r="DL13" s="20"/>
      <c r="DM13" s="2"/>
      <c r="DN13" s="2"/>
      <c r="DO13" s="2"/>
      <c r="DP13" s="2"/>
      <c r="DQ13" s="31"/>
      <c r="DR13" s="2"/>
      <c r="DS13" s="20"/>
      <c r="DT13" s="2"/>
      <c r="DU13" s="2"/>
      <c r="DV13" s="2"/>
      <c r="DW13" s="2"/>
      <c r="DX13" s="31"/>
      <c r="DY13" s="2"/>
      <c r="DZ13" s="20"/>
      <c r="EA13" s="2"/>
      <c r="EB13" s="2"/>
      <c r="EC13" s="2"/>
      <c r="ED13" s="2"/>
      <c r="EE13" s="31"/>
      <c r="EF13" s="2"/>
      <c r="EG13" s="20"/>
      <c r="EH13" s="2"/>
      <c r="EI13" s="2"/>
      <c r="EJ13" s="2"/>
      <c r="EK13" s="2"/>
      <c r="EL13" s="31"/>
      <c r="EM13" s="2"/>
      <c r="EN13" s="20"/>
      <c r="EO13" s="2"/>
      <c r="EP13" s="2"/>
      <c r="EQ13" s="2"/>
      <c r="ER13" s="2"/>
      <c r="ES13" s="31"/>
      <c r="ET13" s="2"/>
      <c r="EU13" s="20"/>
      <c r="EV13" s="2"/>
      <c r="EW13" s="2"/>
      <c r="EX13" s="2"/>
      <c r="EY13" s="2"/>
      <c r="EZ13" s="31"/>
      <c r="FA13" s="2"/>
      <c r="FB13" s="20"/>
      <c r="FC13" s="2"/>
      <c r="FD13" s="2"/>
      <c r="FE13" s="2"/>
      <c r="FF13" s="2"/>
      <c r="FG13" s="31"/>
      <c r="FH13" s="2"/>
      <c r="FI13" s="20"/>
      <c r="FJ13" s="2"/>
      <c r="FK13" s="2"/>
      <c r="FL13" s="2"/>
      <c r="FM13" s="2"/>
      <c r="FN13" s="31"/>
      <c r="FO13" s="2"/>
      <c r="FP13" s="20"/>
      <c r="FQ13" s="2"/>
      <c r="FR13" s="2"/>
      <c r="FS13" s="2"/>
      <c r="FT13" s="2"/>
      <c r="FU13" s="31"/>
      <c r="FV13" s="2"/>
      <c r="FW13" s="20"/>
      <c r="FX13" s="2"/>
      <c r="FY13" s="2"/>
      <c r="FZ13" s="2"/>
      <c r="GA13" s="2"/>
      <c r="GB13" s="31"/>
      <c r="GC13" s="2"/>
      <c r="GD13" s="20"/>
      <c r="GE13" s="2"/>
      <c r="GF13" s="2"/>
      <c r="GG13" s="2"/>
      <c r="GH13" s="2"/>
      <c r="GI13" s="31"/>
      <c r="GJ13" s="2"/>
      <c r="GK13" s="20"/>
      <c r="GL13" s="2"/>
      <c r="GM13" s="2"/>
      <c r="GN13" s="2"/>
      <c r="GO13" s="2"/>
      <c r="GP13" s="31"/>
      <c r="GQ13" s="2"/>
      <c r="GR13" s="20"/>
      <c r="GS13" s="2"/>
      <c r="GT13" s="2"/>
      <c r="GU13" s="2"/>
      <c r="GV13" s="2"/>
      <c r="GW13" s="31"/>
      <c r="GX13" s="2"/>
      <c r="GY13" s="20"/>
      <c r="GZ13" s="2"/>
      <c r="HA13" s="2"/>
      <c r="HB13" s="2"/>
      <c r="HC13" s="2"/>
      <c r="HD13" s="31"/>
      <c r="HE13" s="2"/>
      <c r="HF13" s="20"/>
      <c r="HG13" s="2"/>
      <c r="HH13" s="2"/>
      <c r="HI13" s="2"/>
      <c r="HJ13" s="2"/>
      <c r="HK13" s="31"/>
      <c r="HL13" s="2"/>
      <c r="HM13" s="20"/>
      <c r="HN13" s="2"/>
      <c r="HO13" s="2"/>
      <c r="HP13" s="2"/>
      <c r="HQ13" s="2"/>
      <c r="HR13" s="31"/>
      <c r="HS13" s="2"/>
      <c r="HT13" s="20"/>
      <c r="HU13" s="2"/>
      <c r="HV13" s="2"/>
      <c r="HW13" s="2"/>
      <c r="HX13" s="2"/>
      <c r="HY13" s="31"/>
      <c r="HZ13" s="2"/>
      <c r="IA13" s="20"/>
      <c r="IB13" s="2"/>
      <c r="IC13" s="2"/>
      <c r="ID13" s="2"/>
      <c r="IE13" s="2"/>
      <c r="IF13" s="31"/>
      <c r="IG13" s="2"/>
      <c r="IH13" s="20"/>
      <c r="II13" s="2"/>
      <c r="IJ13" s="2"/>
      <c r="IK13" s="2"/>
      <c r="IL13" s="2"/>
      <c r="IM13" s="31"/>
      <c r="IN13" s="2"/>
      <c r="IO13" s="20"/>
      <c r="IP13" s="9"/>
      <c r="IQ13" s="2"/>
      <c r="IR13" s="2"/>
      <c r="IS13" s="2"/>
      <c r="IT13" s="31"/>
      <c r="IU13" s="2"/>
      <c r="IV13" s="20"/>
    </row>
    <row r="14" spans="1:256" s="57" customFormat="1" x14ac:dyDescent="0.2">
      <c r="A14" s="43"/>
      <c r="B14" s="1" t="s">
        <v>127</v>
      </c>
      <c r="C14" s="36" t="s">
        <v>147</v>
      </c>
      <c r="D14" s="102"/>
      <c r="E14" s="9">
        <f>SUM(L14,S14,Z14,AG14,AN14,BB14,BI14,BP14,CD14,CK14,CR14,CY14,DF14,DM14,DT14,EA14)+SUM(EH14,EO14,EV14,FC14,FJ14,FQ14,FX14,GE14,GL14,GS14,GZ14,HG14,HN14,HU14,IB14,II14)+IP14</f>
        <v>0</v>
      </c>
      <c r="F14" s="2">
        <f t="shared" ref="F14:F32" si="44">SUM(M14,T14,AA14,AH14,AO14,BC14,BJ14,BQ14,CE14,CL14,CS14,CZ14,DG14,DN14,DU14,EB14)+SUM(EI14,EP14,EW14,FD14,FK14,FR14,FY14,GF14,GM14,GT14,HA14,HH14,HO14,HV14,IC14,IJ14)+IQ14</f>
        <v>0</v>
      </c>
      <c r="G14" s="2">
        <f>SUM(N14,U14,AB14,AI14,AP14,BD14,BK14,BR14,CF14,CM14,CT14,DA14,DH14,DO14,DV14,EC14)+SUM(EJ14,EQ14,EX14,FE14,FL14,FS14,FZ14,GG14,GN14,GU14,HB14,HI14,HP14,HW14,ID14,IK14)</f>
        <v>0</v>
      </c>
      <c r="H14" s="2">
        <f>SUM(O14,V14,AC14,AJ14,AQ14,BE14,BL14,BS14,CG14,CN14,CU14,DB14,DI14,DP14,DW14,ED14)+SUM(EK14,ER14,EY14,FF14,FM14,FT14,GA14,GH14,GO14,GV14,HC14,HJ14,HQ14,HX14,IE14,IL14)</f>
        <v>0</v>
      </c>
      <c r="I14" s="2">
        <f>SUM(P14,W14,AD14,AK14,AR14,BF14,BM14,BT14,CH14,CO14,CV14,DC14,DJ14,DQ14,DX14,EE14)+SUM(EL14,ES14,EZ14,FG14,FN14,FU14,GB14,GI14,GP14,GW14,HD14,HK14,HR14,HY14,IF14,IM14)</f>
        <v>0</v>
      </c>
      <c r="J14" s="2">
        <f>SUM(Q14,X14,AE14,AL14,AS14,BG14,BN14,BU14,CI14,CP14,CW14,DD14,DK14,DR14,DY14,EF14)+SUM(EM14,ET14,FA14,FH14,FO14,FV14,GC14,GJ14,GQ14,GX14,HE14,HL14,HS14,HZ14,IG14,IN14)</f>
        <v>0</v>
      </c>
      <c r="K14" s="10">
        <f t="shared" si="35"/>
        <v>0</v>
      </c>
      <c r="L14" s="274"/>
      <c r="M14" s="2"/>
      <c r="N14" s="2"/>
      <c r="O14" s="2"/>
      <c r="P14" s="31"/>
      <c r="Q14" s="2"/>
      <c r="R14" s="20"/>
      <c r="S14" s="9"/>
      <c r="T14" s="2"/>
      <c r="U14" s="2"/>
      <c r="V14" s="2"/>
      <c r="W14" s="31"/>
      <c r="X14" s="2"/>
      <c r="Y14" s="20"/>
      <c r="Z14" s="9"/>
      <c r="AA14" s="2"/>
      <c r="AB14" s="2"/>
      <c r="AC14" s="2"/>
      <c r="AD14" s="31"/>
      <c r="AE14" s="2"/>
      <c r="AF14" s="20"/>
      <c r="AG14" s="9"/>
      <c r="AH14" s="2"/>
      <c r="AI14" s="2"/>
      <c r="AJ14" s="2"/>
      <c r="AK14" s="31"/>
      <c r="AL14" s="2"/>
      <c r="AM14" s="20"/>
      <c r="AN14" s="9"/>
      <c r="AO14" s="2"/>
      <c r="AP14" s="2"/>
      <c r="AQ14" s="2"/>
      <c r="AR14" s="31">
        <f>+AP14-AS14</f>
        <v>0</v>
      </c>
      <c r="AS14" s="2"/>
      <c r="AT14" s="20"/>
      <c r="AU14" s="24">
        <f t="shared" si="36"/>
        <v>0</v>
      </c>
      <c r="AV14" s="2">
        <f t="shared" si="36"/>
        <v>0</v>
      </c>
      <c r="AW14" s="2">
        <f t="shared" si="37"/>
        <v>0</v>
      </c>
      <c r="AX14" s="2">
        <f t="shared" si="37"/>
        <v>0</v>
      </c>
      <c r="AY14" s="2">
        <f t="shared" si="38"/>
        <v>0</v>
      </c>
      <c r="AZ14" s="2">
        <f t="shared" si="38"/>
        <v>0</v>
      </c>
      <c r="BA14" s="20">
        <f t="shared" si="38"/>
        <v>0</v>
      </c>
      <c r="BB14" s="9"/>
      <c r="BC14" s="2"/>
      <c r="BD14" s="2"/>
      <c r="BE14" s="2"/>
      <c r="BF14" s="31">
        <f t="shared" si="40"/>
        <v>0</v>
      </c>
      <c r="BG14" s="2"/>
      <c r="BH14" s="20"/>
      <c r="BI14" s="9"/>
      <c r="BJ14" s="2"/>
      <c r="BK14" s="2"/>
      <c r="BL14" s="2"/>
      <c r="BM14" s="31"/>
      <c r="BN14" s="2"/>
      <c r="BO14" s="20"/>
      <c r="BP14" s="9"/>
      <c r="BQ14" s="2"/>
      <c r="BR14" s="2"/>
      <c r="BS14" s="2"/>
      <c r="BT14" s="31"/>
      <c r="BU14" s="2"/>
      <c r="BV14" s="20"/>
      <c r="BW14" s="251">
        <f t="shared" si="41"/>
        <v>0</v>
      </c>
      <c r="BX14" s="209">
        <f t="shared" si="39"/>
        <v>0</v>
      </c>
      <c r="BY14" s="209">
        <f t="shared" si="39"/>
        <v>0</v>
      </c>
      <c r="BZ14" s="209">
        <f>SUM(CG14,CN14,CU14,DB14,DI14,DP14,DW14,ED14,EK14,ER14,EY14,FF14,FM14,FT14,GA14,GH14,GO14,GV14,HC14,HJ14,HQ14,HX14,IE14,IL14)</f>
        <v>0</v>
      </c>
      <c r="CA14" s="208">
        <f t="shared" si="42"/>
        <v>0</v>
      </c>
      <c r="CB14" s="208">
        <f t="shared" si="43"/>
        <v>0</v>
      </c>
      <c r="CC14" s="210">
        <f t="shared" si="43"/>
        <v>0</v>
      </c>
      <c r="CD14" s="114"/>
      <c r="CE14" s="2"/>
      <c r="CF14" s="2"/>
      <c r="CG14" s="2"/>
      <c r="CH14" s="31"/>
      <c r="CI14" s="2"/>
      <c r="CJ14" s="20"/>
      <c r="CK14" s="2"/>
      <c r="CL14" s="2"/>
      <c r="CM14" s="2"/>
      <c r="CN14" s="2"/>
      <c r="CO14" s="31"/>
      <c r="CP14" s="2"/>
      <c r="CQ14" s="20"/>
      <c r="CR14" s="2"/>
      <c r="CS14" s="2"/>
      <c r="CT14" s="2"/>
      <c r="CU14" s="2"/>
      <c r="CV14" s="31"/>
      <c r="CW14" s="2"/>
      <c r="CX14" s="20"/>
      <c r="CY14" s="2"/>
      <c r="CZ14" s="2"/>
      <c r="DA14" s="2"/>
      <c r="DB14" s="2"/>
      <c r="DC14" s="31"/>
      <c r="DD14" s="2"/>
      <c r="DE14" s="20"/>
      <c r="DF14" s="2"/>
      <c r="DG14" s="2"/>
      <c r="DH14" s="2"/>
      <c r="DI14" s="2"/>
      <c r="DJ14" s="31"/>
      <c r="DK14" s="2"/>
      <c r="DL14" s="20"/>
      <c r="DM14" s="2"/>
      <c r="DN14" s="2"/>
      <c r="DO14" s="2"/>
      <c r="DP14" s="2"/>
      <c r="DQ14" s="31"/>
      <c r="DR14" s="2"/>
      <c r="DS14" s="20"/>
      <c r="DT14" s="2"/>
      <c r="DU14" s="2"/>
      <c r="DV14" s="2"/>
      <c r="DW14" s="2"/>
      <c r="DX14" s="31"/>
      <c r="DY14" s="2"/>
      <c r="DZ14" s="20"/>
      <c r="EA14" s="2"/>
      <c r="EB14" s="2"/>
      <c r="EC14" s="2"/>
      <c r="ED14" s="2"/>
      <c r="EE14" s="31"/>
      <c r="EF14" s="2"/>
      <c r="EG14" s="20"/>
      <c r="EH14" s="2"/>
      <c r="EI14" s="2"/>
      <c r="EJ14" s="2"/>
      <c r="EK14" s="2"/>
      <c r="EL14" s="31"/>
      <c r="EM14" s="2"/>
      <c r="EN14" s="20"/>
      <c r="EO14" s="2"/>
      <c r="EP14" s="2"/>
      <c r="EQ14" s="2"/>
      <c r="ER14" s="2"/>
      <c r="ES14" s="31"/>
      <c r="ET14" s="2"/>
      <c r="EU14" s="20"/>
      <c r="EV14" s="2"/>
      <c r="EW14" s="2"/>
      <c r="EX14" s="2"/>
      <c r="EY14" s="2"/>
      <c r="EZ14" s="31"/>
      <c r="FA14" s="2"/>
      <c r="FB14" s="20"/>
      <c r="FC14" s="2"/>
      <c r="FD14" s="2"/>
      <c r="FE14" s="2"/>
      <c r="FF14" s="2"/>
      <c r="FG14" s="31"/>
      <c r="FH14" s="2"/>
      <c r="FI14" s="20"/>
      <c r="FJ14" s="2"/>
      <c r="FK14" s="2"/>
      <c r="FL14" s="2"/>
      <c r="FM14" s="2"/>
      <c r="FN14" s="31"/>
      <c r="FO14" s="2"/>
      <c r="FP14" s="20"/>
      <c r="FQ14" s="2"/>
      <c r="FR14" s="2"/>
      <c r="FS14" s="2"/>
      <c r="FT14" s="2"/>
      <c r="FU14" s="31"/>
      <c r="FV14" s="2"/>
      <c r="FW14" s="20"/>
      <c r="FX14" s="2"/>
      <c r="FY14" s="2"/>
      <c r="FZ14" s="2"/>
      <c r="GA14" s="2"/>
      <c r="GB14" s="31"/>
      <c r="GC14" s="2"/>
      <c r="GD14" s="20"/>
      <c r="GE14" s="2"/>
      <c r="GF14" s="2"/>
      <c r="GG14" s="2"/>
      <c r="GH14" s="2"/>
      <c r="GI14" s="31"/>
      <c r="GJ14" s="2"/>
      <c r="GK14" s="20"/>
      <c r="GL14" s="2"/>
      <c r="GM14" s="2"/>
      <c r="GN14" s="2"/>
      <c r="GO14" s="2"/>
      <c r="GP14" s="31"/>
      <c r="GQ14" s="2"/>
      <c r="GR14" s="20"/>
      <c r="GS14" s="2"/>
      <c r="GT14" s="2"/>
      <c r="GU14" s="2"/>
      <c r="GV14" s="2"/>
      <c r="GW14" s="31"/>
      <c r="GX14" s="2"/>
      <c r="GY14" s="20"/>
      <c r="GZ14" s="2"/>
      <c r="HA14" s="2"/>
      <c r="HB14" s="2"/>
      <c r="HC14" s="2"/>
      <c r="HD14" s="31"/>
      <c r="HE14" s="2"/>
      <c r="HF14" s="20"/>
      <c r="HG14" s="2"/>
      <c r="HH14" s="2"/>
      <c r="HI14" s="2"/>
      <c r="HJ14" s="2"/>
      <c r="HK14" s="31"/>
      <c r="HL14" s="2"/>
      <c r="HM14" s="20"/>
      <c r="HN14" s="2"/>
      <c r="HO14" s="2"/>
      <c r="HP14" s="2"/>
      <c r="HQ14" s="2"/>
      <c r="HR14" s="31"/>
      <c r="HS14" s="2"/>
      <c r="HT14" s="20"/>
      <c r="HU14" s="2"/>
      <c r="HV14" s="2"/>
      <c r="HW14" s="2"/>
      <c r="HX14" s="2"/>
      <c r="HY14" s="31"/>
      <c r="HZ14" s="2"/>
      <c r="IA14" s="20"/>
      <c r="IB14" s="2"/>
      <c r="IC14" s="2"/>
      <c r="ID14" s="2"/>
      <c r="IE14" s="2"/>
      <c r="IF14" s="31"/>
      <c r="IG14" s="2"/>
      <c r="IH14" s="20"/>
      <c r="II14" s="2"/>
      <c r="IJ14" s="2"/>
      <c r="IK14" s="2"/>
      <c r="IL14" s="2"/>
      <c r="IM14" s="31"/>
      <c r="IN14" s="2"/>
      <c r="IO14" s="20"/>
      <c r="IP14" s="9"/>
      <c r="IQ14" s="2"/>
      <c r="IR14" s="2"/>
      <c r="IS14" s="2"/>
      <c r="IT14" s="31"/>
      <c r="IU14" s="2"/>
      <c r="IV14" s="20"/>
    </row>
    <row r="15" spans="1:256" s="57" customFormat="1" x14ac:dyDescent="0.2">
      <c r="A15" s="43"/>
      <c r="B15" s="1" t="s">
        <v>128</v>
      </c>
      <c r="C15" s="36" t="s">
        <v>148</v>
      </c>
      <c r="D15" s="102"/>
      <c r="E15" s="9">
        <f>SUM(L15,S15,Z15,AG15,AN15,BB15,BI15,BP15,CD15,CK15,CR15,CY15,DF15,DM15,DT15,EA15)+SUM(EH15,EO15,EV15,FC15,FJ15,FQ15,FX15,GE15,GL15,GS15,GZ15,HG15,HN15,HU15,IB15,II15)+IP15</f>
        <v>4717579</v>
      </c>
      <c r="F15" s="2">
        <f t="shared" si="44"/>
        <v>4752672</v>
      </c>
      <c r="G15" s="2">
        <f t="shared" ref="G15:J16" si="45">SUM(N15,U15,AB15,AI15,AP15,BD15,BK15,BR15,CF15,CM15,CT15,DA15,DH15,DO15,DV15,EC15)+SUM(EJ15,EQ15,EX15,FE15,FL15,FS15,FZ15,GG15,GN15,GU15,HB15,HI15,HP15,HW15,ID15,IK15)+IR15</f>
        <v>4751151</v>
      </c>
      <c r="H15" s="2">
        <f t="shared" si="45"/>
        <v>0</v>
      </c>
      <c r="I15" s="2">
        <f t="shared" si="45"/>
        <v>4729331</v>
      </c>
      <c r="J15" s="2">
        <f t="shared" si="45"/>
        <v>21820</v>
      </c>
      <c r="K15" s="10">
        <f t="shared" si="35"/>
        <v>0</v>
      </c>
      <c r="L15" s="274">
        <v>20744</v>
      </c>
      <c r="M15" s="2">
        <v>23311</v>
      </c>
      <c r="N15" s="2">
        <v>21820</v>
      </c>
      <c r="O15" s="2"/>
      <c r="P15" s="31">
        <f>+N15-Q15-R15</f>
        <v>0</v>
      </c>
      <c r="Q15" s="2">
        <v>21820</v>
      </c>
      <c r="R15" s="20"/>
      <c r="S15" s="2"/>
      <c r="T15" s="2">
        <v>63468</v>
      </c>
      <c r="U15" s="2">
        <v>63438</v>
      </c>
      <c r="V15" s="2"/>
      <c r="W15" s="31">
        <f>+U15-X15</f>
        <v>63438</v>
      </c>
      <c r="X15" s="2"/>
      <c r="Y15" s="20"/>
      <c r="Z15" s="291">
        <v>4696835</v>
      </c>
      <c r="AA15" s="2">
        <v>4665507</v>
      </c>
      <c r="AB15" s="2">
        <v>4665507</v>
      </c>
      <c r="AC15" s="2"/>
      <c r="AD15" s="31">
        <f>+AB15-AE15</f>
        <v>4665507</v>
      </c>
      <c r="AE15" s="120"/>
      <c r="AF15" s="20"/>
      <c r="AG15" s="9"/>
      <c r="AH15" s="2"/>
      <c r="AI15" s="2"/>
      <c r="AJ15" s="2">
        <f>AH15+AI15</f>
        <v>0</v>
      </c>
      <c r="AK15" s="31">
        <f>AJ15-AL15-AM15</f>
        <v>0</v>
      </c>
      <c r="AL15" s="2"/>
      <c r="AM15" s="20"/>
      <c r="AN15" s="9"/>
      <c r="AO15" s="2"/>
      <c r="AP15" s="2"/>
      <c r="AQ15" s="2">
        <f>AO15+AP15</f>
        <v>0</v>
      </c>
      <c r="AR15" s="31">
        <f>AQ15-AS15-AT15</f>
        <v>0</v>
      </c>
      <c r="AS15" s="2"/>
      <c r="AT15" s="20"/>
      <c r="AU15" s="24">
        <f t="shared" si="36"/>
        <v>0</v>
      </c>
      <c r="AV15" s="2">
        <f t="shared" si="36"/>
        <v>386</v>
      </c>
      <c r="AW15" s="2">
        <f t="shared" si="37"/>
        <v>386</v>
      </c>
      <c r="AX15" s="2">
        <f t="shared" si="37"/>
        <v>0</v>
      </c>
      <c r="AY15" s="2">
        <f t="shared" si="38"/>
        <v>386</v>
      </c>
      <c r="AZ15" s="2">
        <f t="shared" si="38"/>
        <v>0</v>
      </c>
      <c r="BA15" s="20">
        <f t="shared" si="38"/>
        <v>0</v>
      </c>
      <c r="BB15" s="9"/>
      <c r="BC15" s="2"/>
      <c r="BD15" s="2"/>
      <c r="BE15" s="2">
        <f>BC15+BD15</f>
        <v>0</v>
      </c>
      <c r="BF15" s="31">
        <f>BE15-BG15-BH15</f>
        <v>0</v>
      </c>
      <c r="BG15" s="2"/>
      <c r="BH15" s="20"/>
      <c r="BI15" s="9"/>
      <c r="BJ15" s="2"/>
      <c r="BK15" s="2"/>
      <c r="BL15" s="2"/>
      <c r="BM15" s="31">
        <f>+BK15</f>
        <v>0</v>
      </c>
      <c r="BN15" s="2"/>
      <c r="BO15" s="20"/>
      <c r="BP15" s="2"/>
      <c r="BQ15" s="2">
        <v>386</v>
      </c>
      <c r="BR15" s="2">
        <v>386</v>
      </c>
      <c r="BS15" s="2"/>
      <c r="BT15" s="31">
        <f>BR15</f>
        <v>386</v>
      </c>
      <c r="BU15" s="2"/>
      <c r="BV15" s="20"/>
      <c r="BW15" s="251">
        <f t="shared" si="41"/>
        <v>0</v>
      </c>
      <c r="BX15" s="209">
        <f t="shared" si="39"/>
        <v>0</v>
      </c>
      <c r="BY15" s="209">
        <f t="shared" si="39"/>
        <v>0</v>
      </c>
      <c r="BZ15" s="209">
        <f>SUM(CG15,CN15,CU15,DB15,DI15,DP15,DW15,ED15,EK15,ER15,EY15,FF15,FM15,FT15,GA15,GH15,GO15,GV15,HC15,HJ15,HQ15,HX15,IE15,IL15)</f>
        <v>0</v>
      </c>
      <c r="CA15" s="208">
        <f t="shared" si="42"/>
        <v>0</v>
      </c>
      <c r="CB15" s="208">
        <f t="shared" si="43"/>
        <v>0</v>
      </c>
      <c r="CC15" s="210">
        <f t="shared" si="43"/>
        <v>0</v>
      </c>
      <c r="CD15" s="114"/>
      <c r="CE15" s="2"/>
      <c r="CF15" s="2"/>
      <c r="CG15" s="2">
        <f>CE15+CF15</f>
        <v>0</v>
      </c>
      <c r="CH15" s="31">
        <f>CG15-CI15-CJ15</f>
        <v>0</v>
      </c>
      <c r="CI15" s="2"/>
      <c r="CJ15" s="20"/>
      <c r="CK15" s="2"/>
      <c r="CL15" s="2"/>
      <c r="CM15" s="2"/>
      <c r="CN15" s="2">
        <f>CL15+CM15</f>
        <v>0</v>
      </c>
      <c r="CO15" s="31">
        <f>CN15-CP15-CQ15</f>
        <v>0</v>
      </c>
      <c r="CP15" s="2"/>
      <c r="CQ15" s="20"/>
      <c r="CR15" s="2"/>
      <c r="CS15" s="2"/>
      <c r="CT15" s="2"/>
      <c r="CU15" s="2">
        <f>CS15+CT15</f>
        <v>0</v>
      </c>
      <c r="CV15" s="31">
        <f>CU15-CW15-CX15</f>
        <v>0</v>
      </c>
      <c r="CW15" s="2"/>
      <c r="CX15" s="20"/>
      <c r="CY15" s="2"/>
      <c r="CZ15" s="2"/>
      <c r="DA15" s="2"/>
      <c r="DB15" s="2">
        <f>CZ15+DA15</f>
        <v>0</v>
      </c>
      <c r="DC15" s="31">
        <f>DB15-DD15-DE15</f>
        <v>0</v>
      </c>
      <c r="DD15" s="2"/>
      <c r="DE15" s="20"/>
      <c r="DF15" s="2"/>
      <c r="DG15" s="2"/>
      <c r="DH15" s="2"/>
      <c r="DI15" s="2">
        <f>DG15+DH15</f>
        <v>0</v>
      </c>
      <c r="DJ15" s="31">
        <f>DI15-DK15-DL15</f>
        <v>0</v>
      </c>
      <c r="DK15" s="2"/>
      <c r="DL15" s="20"/>
      <c r="DM15" s="2"/>
      <c r="DN15" s="2"/>
      <c r="DO15" s="2"/>
      <c r="DP15" s="2">
        <f>DN15+DO15</f>
        <v>0</v>
      </c>
      <c r="DQ15" s="31">
        <f>DP15-DR15-DS15</f>
        <v>0</v>
      </c>
      <c r="DR15" s="2"/>
      <c r="DS15" s="20"/>
      <c r="DT15" s="2"/>
      <c r="DU15" s="2"/>
      <c r="DV15" s="2"/>
      <c r="DW15" s="2">
        <f>DU15+DV15</f>
        <v>0</v>
      </c>
      <c r="DX15" s="31">
        <f>DW15-DY15-DZ15</f>
        <v>0</v>
      </c>
      <c r="DY15" s="2"/>
      <c r="DZ15" s="20"/>
      <c r="EA15" s="2"/>
      <c r="EB15" s="2"/>
      <c r="EC15" s="2"/>
      <c r="ED15" s="2">
        <f>EB15+EC15</f>
        <v>0</v>
      </c>
      <c r="EE15" s="31">
        <f>ED15-EF15-EG15</f>
        <v>0</v>
      </c>
      <c r="EF15" s="2"/>
      <c r="EG15" s="20"/>
      <c r="EH15" s="2"/>
      <c r="EI15" s="2"/>
      <c r="EJ15" s="2"/>
      <c r="EK15" s="2">
        <f>EI15+EJ15</f>
        <v>0</v>
      </c>
      <c r="EL15" s="31">
        <f>EK15-EM15-EN15</f>
        <v>0</v>
      </c>
      <c r="EM15" s="2"/>
      <c r="EN15" s="20"/>
      <c r="EO15" s="2"/>
      <c r="EP15" s="2"/>
      <c r="EQ15" s="2"/>
      <c r="ER15" s="2">
        <f>EP15+EQ15</f>
        <v>0</v>
      </c>
      <c r="ES15" s="31">
        <f>ER15-ET15-EU15</f>
        <v>0</v>
      </c>
      <c r="ET15" s="2"/>
      <c r="EU15" s="20"/>
      <c r="EV15" s="2"/>
      <c r="EW15" s="2"/>
      <c r="EX15" s="2"/>
      <c r="EY15" s="2">
        <f>EW15+EX15</f>
        <v>0</v>
      </c>
      <c r="EZ15" s="31">
        <f>EY15-FA15-FB15</f>
        <v>0</v>
      </c>
      <c r="FA15" s="2"/>
      <c r="FB15" s="20"/>
      <c r="FC15" s="2"/>
      <c r="FD15" s="2"/>
      <c r="FE15" s="2"/>
      <c r="FF15" s="2">
        <f>FD15+FE15</f>
        <v>0</v>
      </c>
      <c r="FG15" s="31">
        <f>FF15-FH15-FI15</f>
        <v>0</v>
      </c>
      <c r="FH15" s="2"/>
      <c r="FI15" s="20"/>
      <c r="FJ15" s="2"/>
      <c r="FK15" s="2"/>
      <c r="FL15" s="2"/>
      <c r="FM15" s="2">
        <f>FK15+FL15</f>
        <v>0</v>
      </c>
      <c r="FN15" s="31">
        <f>FM15-FO15-FP15</f>
        <v>0</v>
      </c>
      <c r="FO15" s="2"/>
      <c r="FP15" s="20"/>
      <c r="FQ15" s="2"/>
      <c r="FR15" s="2"/>
      <c r="FS15" s="2"/>
      <c r="FT15" s="2">
        <f>FR15+FS15</f>
        <v>0</v>
      </c>
      <c r="FU15" s="31">
        <f>FT15-FV15-FW15</f>
        <v>0</v>
      </c>
      <c r="FV15" s="2"/>
      <c r="FW15" s="20"/>
      <c r="FX15" s="2"/>
      <c r="FY15" s="2"/>
      <c r="FZ15" s="2"/>
      <c r="GA15" s="2">
        <f>FY15+FZ15</f>
        <v>0</v>
      </c>
      <c r="GB15" s="31">
        <f>GA15-GC15-GD15</f>
        <v>0</v>
      </c>
      <c r="GC15" s="2"/>
      <c r="GD15" s="20"/>
      <c r="GE15" s="2"/>
      <c r="GF15" s="2"/>
      <c r="GG15" s="2"/>
      <c r="GH15" s="2">
        <f>GF15+GG15</f>
        <v>0</v>
      </c>
      <c r="GI15" s="31">
        <f>GH15-GJ15-GK15</f>
        <v>0</v>
      </c>
      <c r="GJ15" s="2"/>
      <c r="GK15" s="20"/>
      <c r="GL15" s="2"/>
      <c r="GM15" s="2"/>
      <c r="GN15" s="2"/>
      <c r="GO15" s="2">
        <f>GM15+GN15</f>
        <v>0</v>
      </c>
      <c r="GP15" s="31">
        <f>GO15-GQ15-GR15</f>
        <v>0</v>
      </c>
      <c r="GQ15" s="2"/>
      <c r="GR15" s="20"/>
      <c r="GS15" s="2"/>
      <c r="GT15" s="2"/>
      <c r="GU15" s="2"/>
      <c r="GV15" s="2">
        <f>GT15+GU15</f>
        <v>0</v>
      </c>
      <c r="GW15" s="31">
        <f>GV15-GX15-GY15</f>
        <v>0</v>
      </c>
      <c r="GX15" s="2"/>
      <c r="GY15" s="20"/>
      <c r="GZ15" s="2"/>
      <c r="HA15" s="2"/>
      <c r="HB15" s="2"/>
      <c r="HC15" s="2">
        <f>HA15+HB15</f>
        <v>0</v>
      </c>
      <c r="HD15" s="31">
        <f>HC15-HE15-HF15</f>
        <v>0</v>
      </c>
      <c r="HE15" s="2"/>
      <c r="HF15" s="20"/>
      <c r="HG15" s="2"/>
      <c r="HH15" s="2"/>
      <c r="HI15" s="2"/>
      <c r="HJ15" s="2"/>
      <c r="HK15" s="31">
        <f>HJ15-HL15-HM15</f>
        <v>0</v>
      </c>
      <c r="HL15" s="2"/>
      <c r="HM15" s="20"/>
      <c r="HN15" s="2"/>
      <c r="HO15" s="2"/>
      <c r="HP15" s="2"/>
      <c r="HQ15" s="2">
        <f>HO15+HP15</f>
        <v>0</v>
      </c>
      <c r="HR15" s="31">
        <f>HQ15-HS15-HT15</f>
        <v>0</v>
      </c>
      <c r="HS15" s="2"/>
      <c r="HT15" s="20"/>
      <c r="HU15" s="2"/>
      <c r="HV15" s="2"/>
      <c r="HW15" s="2"/>
      <c r="HX15" s="2">
        <f>HV15+HW15</f>
        <v>0</v>
      </c>
      <c r="HY15" s="31">
        <f>HX15-HZ15-IA15</f>
        <v>0</v>
      </c>
      <c r="HZ15" s="2"/>
      <c r="IA15" s="20"/>
      <c r="IB15" s="2"/>
      <c r="IC15" s="2"/>
      <c r="ID15" s="2"/>
      <c r="IE15" s="2">
        <f>IC15+ID15</f>
        <v>0</v>
      </c>
      <c r="IF15" s="31">
        <f>IE15-IG15-IH15</f>
        <v>0</v>
      </c>
      <c r="IG15" s="2"/>
      <c r="IH15" s="20"/>
      <c r="II15" s="2"/>
      <c r="IJ15" s="2"/>
      <c r="IK15" s="2"/>
      <c r="IL15" s="2">
        <f>IJ15+IK15</f>
        <v>0</v>
      </c>
      <c r="IM15" s="31">
        <f>IL15-IN15-IO15</f>
        <v>0</v>
      </c>
      <c r="IN15" s="2"/>
      <c r="IO15" s="20"/>
      <c r="IP15" s="9"/>
      <c r="IQ15" s="2"/>
      <c r="IR15" s="2"/>
      <c r="IS15" s="2"/>
      <c r="IT15" s="31">
        <f>+IR15-IU15</f>
        <v>0</v>
      </c>
      <c r="IU15" s="2"/>
      <c r="IV15" s="20"/>
    </row>
    <row r="16" spans="1:256" s="58" customFormat="1" ht="10.5" x14ac:dyDescent="0.2">
      <c r="A16" s="44" t="s">
        <v>115</v>
      </c>
      <c r="B16" s="3" t="s">
        <v>15</v>
      </c>
      <c r="C16" s="38"/>
      <c r="D16" s="103"/>
      <c r="E16" s="7">
        <f>SUM(E17:E18)</f>
        <v>21427610</v>
      </c>
      <c r="F16" s="4">
        <f>SUM(M16,T16,AA16,AH16,AO16,BC16,BJ16,BQ16,CE16,CL16,CS16,CZ16,DG16,DN16,DU16,EB16)+SUM(EI16,EP16,EW16,FD16,FK16,FR16,FY16,GF16,GM16,GT16,HA16,HH16,HO16,HV16,IC16,IJ16)+IQ16</f>
        <v>21437249</v>
      </c>
      <c r="G16" s="4">
        <f t="shared" si="45"/>
        <v>21229099</v>
      </c>
      <c r="H16" s="4">
        <f t="shared" si="45"/>
        <v>0</v>
      </c>
      <c r="I16" s="4">
        <f t="shared" si="45"/>
        <v>21020587</v>
      </c>
      <c r="J16" s="4">
        <f t="shared" si="45"/>
        <v>208512</v>
      </c>
      <c r="K16" s="8">
        <f t="shared" si="35"/>
        <v>0</v>
      </c>
      <c r="L16" s="7">
        <f>SUM(L17:L18)</f>
        <v>21402610</v>
      </c>
      <c r="M16" s="108">
        <f>SUM(M17:M18)</f>
        <v>21412249</v>
      </c>
      <c r="N16" s="4">
        <f>SUM(N17:N18)</f>
        <v>21217546</v>
      </c>
      <c r="O16" s="4">
        <f>+O18+O17</f>
        <v>0</v>
      </c>
      <c r="P16" s="4">
        <f t="shared" ref="P16:P22" si="46">+N16-Q16</f>
        <v>21009034</v>
      </c>
      <c r="Q16" s="4">
        <f>+Q18+Q17</f>
        <v>208512</v>
      </c>
      <c r="R16" s="19">
        <f>SUM(R17:R18)</f>
        <v>0</v>
      </c>
      <c r="S16" s="7">
        <f t="shared" ref="S16:X16" si="47">SUM(S17:S18)</f>
        <v>0</v>
      </c>
      <c r="T16" s="4">
        <f t="shared" si="47"/>
        <v>0</v>
      </c>
      <c r="U16" s="4">
        <f t="shared" si="47"/>
        <v>0</v>
      </c>
      <c r="V16" s="4">
        <f t="shared" si="47"/>
        <v>0</v>
      </c>
      <c r="W16" s="29">
        <f t="shared" ref="W16:W73" si="48">+U16-X16-Y16</f>
        <v>0</v>
      </c>
      <c r="X16" s="4">
        <f t="shared" si="47"/>
        <v>0</v>
      </c>
      <c r="Y16" s="19">
        <f>SUM(Y17:Y18)</f>
        <v>0</v>
      </c>
      <c r="Z16" s="7">
        <f t="shared" ref="Z16:AE16" si="49">SUM(Z17:Z18)</f>
        <v>0</v>
      </c>
      <c r="AA16" s="4">
        <f t="shared" si="49"/>
        <v>0</v>
      </c>
      <c r="AB16" s="4">
        <f t="shared" si="49"/>
        <v>0</v>
      </c>
      <c r="AC16" s="4">
        <f t="shared" si="49"/>
        <v>0</v>
      </c>
      <c r="AD16" s="29">
        <f>SUM(AD17:AD18)</f>
        <v>0</v>
      </c>
      <c r="AE16" s="4">
        <f t="shared" si="49"/>
        <v>0</v>
      </c>
      <c r="AF16" s="19">
        <f>SUM(AF17:AF18)</f>
        <v>0</v>
      </c>
      <c r="AG16" s="7">
        <f t="shared" ref="AG16:AL16" si="50">SUM(AG17:AG18)</f>
        <v>0</v>
      </c>
      <c r="AH16" s="4">
        <f t="shared" si="50"/>
        <v>0</v>
      </c>
      <c r="AI16" s="4">
        <f t="shared" si="50"/>
        <v>0</v>
      </c>
      <c r="AJ16" s="4">
        <f t="shared" si="50"/>
        <v>0</v>
      </c>
      <c r="AK16" s="29">
        <f>SUM(AK17:AK18)</f>
        <v>0</v>
      </c>
      <c r="AL16" s="4">
        <f t="shared" si="50"/>
        <v>0</v>
      </c>
      <c r="AM16" s="19">
        <f>SUM(AM17:AM18)</f>
        <v>0</v>
      </c>
      <c r="AN16" s="7">
        <f t="shared" ref="AN16:AS16" si="51">SUM(AN17:AN18)</f>
        <v>25000</v>
      </c>
      <c r="AO16" s="4">
        <f t="shared" si="51"/>
        <v>25000</v>
      </c>
      <c r="AP16" s="4">
        <f t="shared" si="51"/>
        <v>11553</v>
      </c>
      <c r="AQ16" s="4">
        <f t="shared" si="51"/>
        <v>0</v>
      </c>
      <c r="AR16" s="29">
        <f>+AP16</f>
        <v>11553</v>
      </c>
      <c r="AS16" s="4">
        <f t="shared" si="51"/>
        <v>0</v>
      </c>
      <c r="AT16" s="19">
        <f>SUM(AT17:AT18)</f>
        <v>0</v>
      </c>
      <c r="AU16" s="25">
        <f t="shared" ref="AU16:BG16" si="52">SUM(AU17:AU18)</f>
        <v>0</v>
      </c>
      <c r="AV16" s="4">
        <f t="shared" si="52"/>
        <v>0</v>
      </c>
      <c r="AW16" s="4">
        <f>SUM(AW17:AW18)</f>
        <v>0</v>
      </c>
      <c r="AX16" s="4">
        <f>SUM(AX17:AX18)</f>
        <v>0</v>
      </c>
      <c r="AY16" s="4">
        <f>SUM(AY17:AY18)</f>
        <v>0</v>
      </c>
      <c r="AZ16" s="4">
        <f>SUM(AZ17:AZ18)</f>
        <v>0</v>
      </c>
      <c r="BA16" s="19">
        <f t="shared" si="52"/>
        <v>0</v>
      </c>
      <c r="BB16" s="7">
        <f t="shared" si="52"/>
        <v>0</v>
      </c>
      <c r="BC16" s="4">
        <f t="shared" si="52"/>
        <v>0</v>
      </c>
      <c r="BD16" s="4">
        <f t="shared" si="52"/>
        <v>0</v>
      </c>
      <c r="BE16" s="4">
        <f t="shared" si="52"/>
        <v>0</v>
      </c>
      <c r="BF16" s="29">
        <f>SUM(BF17:BF18)</f>
        <v>0</v>
      </c>
      <c r="BG16" s="4">
        <f t="shared" si="52"/>
        <v>0</v>
      </c>
      <c r="BH16" s="19">
        <f>SUM(BH17:BH18)</f>
        <v>0</v>
      </c>
      <c r="BI16" s="7">
        <f t="shared" ref="BI16:BN16" si="53">SUM(BI17:BI18)</f>
        <v>0</v>
      </c>
      <c r="BJ16" s="4">
        <f t="shared" si="53"/>
        <v>0</v>
      </c>
      <c r="BK16" s="4">
        <f t="shared" si="53"/>
        <v>0</v>
      </c>
      <c r="BL16" s="4">
        <f t="shared" si="53"/>
        <v>0</v>
      </c>
      <c r="BM16" s="29">
        <f>SUM(BM17:BM18)</f>
        <v>0</v>
      </c>
      <c r="BN16" s="4">
        <f t="shared" si="53"/>
        <v>0</v>
      </c>
      <c r="BO16" s="19">
        <f>SUM(BO17:BO18)</f>
        <v>0</v>
      </c>
      <c r="BP16" s="7">
        <f t="shared" ref="BP16:BU16" si="54">SUM(BP17:BP18)</f>
        <v>0</v>
      </c>
      <c r="BQ16" s="4">
        <f t="shared" si="54"/>
        <v>0</v>
      </c>
      <c r="BR16" s="4">
        <f t="shared" si="54"/>
        <v>0</v>
      </c>
      <c r="BS16" s="4">
        <f t="shared" si="54"/>
        <v>0</v>
      </c>
      <c r="BT16" s="29">
        <f>SUM(BT17:BT18)</f>
        <v>0</v>
      </c>
      <c r="BU16" s="4">
        <f t="shared" si="54"/>
        <v>0</v>
      </c>
      <c r="BV16" s="19">
        <f t="shared" ref="BV16:CC16" si="55">SUM(BV17:BV18)</f>
        <v>0</v>
      </c>
      <c r="BW16" s="212">
        <f t="shared" si="55"/>
        <v>0</v>
      </c>
      <c r="BX16" s="213">
        <f t="shared" si="55"/>
        <v>0</v>
      </c>
      <c r="BY16" s="213">
        <f t="shared" si="55"/>
        <v>0</v>
      </c>
      <c r="BZ16" s="213">
        <f t="shared" si="55"/>
        <v>0</v>
      </c>
      <c r="CA16" s="211">
        <f t="shared" si="55"/>
        <v>0</v>
      </c>
      <c r="CB16" s="213">
        <f t="shared" si="55"/>
        <v>0</v>
      </c>
      <c r="CC16" s="223">
        <f t="shared" si="55"/>
        <v>0</v>
      </c>
      <c r="CD16" s="108">
        <f t="shared" ref="CD16:CI16" si="56">SUM(CD17:CD18)</f>
        <v>0</v>
      </c>
      <c r="CE16" s="4">
        <f t="shared" si="56"/>
        <v>0</v>
      </c>
      <c r="CF16" s="4">
        <f t="shared" si="56"/>
        <v>0</v>
      </c>
      <c r="CG16" s="4">
        <f t="shared" si="56"/>
        <v>0</v>
      </c>
      <c r="CH16" s="29">
        <f>SUM(CH17:CH18)</f>
        <v>0</v>
      </c>
      <c r="CI16" s="4">
        <f t="shared" si="56"/>
        <v>0</v>
      </c>
      <c r="CJ16" s="19">
        <f t="shared" ref="CJ16:CQ16" si="57">SUM(CJ17:CJ18)</f>
        <v>0</v>
      </c>
      <c r="CK16" s="4">
        <f t="shared" si="57"/>
        <v>0</v>
      </c>
      <c r="CL16" s="4">
        <f t="shared" si="57"/>
        <v>0</v>
      </c>
      <c r="CM16" s="4">
        <f t="shared" si="57"/>
        <v>0</v>
      </c>
      <c r="CN16" s="4">
        <f t="shared" si="57"/>
        <v>0</v>
      </c>
      <c r="CO16" s="29">
        <f>SUM(CO17:CO18)</f>
        <v>0</v>
      </c>
      <c r="CP16" s="4">
        <f t="shared" si="57"/>
        <v>0</v>
      </c>
      <c r="CQ16" s="19">
        <f t="shared" si="57"/>
        <v>0</v>
      </c>
      <c r="CR16" s="4">
        <f t="shared" ref="CR16:CW16" si="58">SUM(CR17:CR18)</f>
        <v>0</v>
      </c>
      <c r="CS16" s="4">
        <f t="shared" si="58"/>
        <v>0</v>
      </c>
      <c r="CT16" s="4">
        <f t="shared" si="58"/>
        <v>0</v>
      </c>
      <c r="CU16" s="4">
        <f t="shared" si="58"/>
        <v>0</v>
      </c>
      <c r="CV16" s="29">
        <f>SUM(CV17:CV18)</f>
        <v>0</v>
      </c>
      <c r="CW16" s="4">
        <f t="shared" si="58"/>
        <v>0</v>
      </c>
      <c r="CX16" s="19">
        <f>SUM(CX17:CX18)</f>
        <v>0</v>
      </c>
      <c r="CY16" s="4">
        <f t="shared" ref="CY16:DD16" si="59">SUM(CY17:CY18)</f>
        <v>0</v>
      </c>
      <c r="CZ16" s="4">
        <f t="shared" si="59"/>
        <v>0</v>
      </c>
      <c r="DA16" s="4">
        <f t="shared" si="59"/>
        <v>0</v>
      </c>
      <c r="DB16" s="4">
        <f t="shared" si="59"/>
        <v>0</v>
      </c>
      <c r="DC16" s="29">
        <f>SUM(DC17:DC18)</f>
        <v>0</v>
      </c>
      <c r="DD16" s="4">
        <f t="shared" si="59"/>
        <v>0</v>
      </c>
      <c r="DE16" s="19">
        <f t="shared" ref="DE16:DL16" si="60">SUM(DE17:DE18)</f>
        <v>0</v>
      </c>
      <c r="DF16" s="4">
        <f t="shared" si="60"/>
        <v>0</v>
      </c>
      <c r="DG16" s="4">
        <f t="shared" si="60"/>
        <v>0</v>
      </c>
      <c r="DH16" s="4">
        <f t="shared" si="60"/>
        <v>0</v>
      </c>
      <c r="DI16" s="4">
        <f t="shared" si="60"/>
        <v>0</v>
      </c>
      <c r="DJ16" s="29">
        <f>SUM(DJ17:DJ18)</f>
        <v>0</v>
      </c>
      <c r="DK16" s="4">
        <f t="shared" si="60"/>
        <v>0</v>
      </c>
      <c r="DL16" s="19">
        <f t="shared" si="60"/>
        <v>0</v>
      </c>
      <c r="DM16" s="4">
        <f t="shared" ref="DM16:DR16" si="61">SUM(DM17:DM18)</f>
        <v>0</v>
      </c>
      <c r="DN16" s="4">
        <f t="shared" si="61"/>
        <v>0</v>
      </c>
      <c r="DO16" s="4">
        <f t="shared" si="61"/>
        <v>0</v>
      </c>
      <c r="DP16" s="4">
        <f t="shared" si="61"/>
        <v>0</v>
      </c>
      <c r="DQ16" s="29">
        <f>SUM(DQ17:DQ18)</f>
        <v>0</v>
      </c>
      <c r="DR16" s="4">
        <f t="shared" si="61"/>
        <v>0</v>
      </c>
      <c r="DS16" s="19">
        <f>SUM(DS17:DS18)</f>
        <v>0</v>
      </c>
      <c r="DT16" s="4">
        <f t="shared" ref="DT16:DY16" si="62">SUM(DT17:DT18)</f>
        <v>0</v>
      </c>
      <c r="DU16" s="4">
        <f t="shared" si="62"/>
        <v>0</v>
      </c>
      <c r="DV16" s="4">
        <f t="shared" si="62"/>
        <v>0</v>
      </c>
      <c r="DW16" s="4">
        <f t="shared" si="62"/>
        <v>0</v>
      </c>
      <c r="DX16" s="29">
        <f>SUM(DX17:DX18)</f>
        <v>0</v>
      </c>
      <c r="DY16" s="4">
        <f t="shared" si="62"/>
        <v>0</v>
      </c>
      <c r="DZ16" s="19">
        <f>SUM(DZ17:DZ18)</f>
        <v>0</v>
      </c>
      <c r="EA16" s="4">
        <f t="shared" ref="EA16:EF16" si="63">SUM(EA17:EA18)</f>
        <v>0</v>
      </c>
      <c r="EB16" s="4">
        <f t="shared" si="63"/>
        <v>0</v>
      </c>
      <c r="EC16" s="4">
        <f t="shared" si="63"/>
        <v>0</v>
      </c>
      <c r="ED16" s="4">
        <f t="shared" si="63"/>
        <v>0</v>
      </c>
      <c r="EE16" s="29">
        <f>SUM(EE17:EE18)</f>
        <v>0</v>
      </c>
      <c r="EF16" s="4">
        <f t="shared" si="63"/>
        <v>0</v>
      </c>
      <c r="EG16" s="19">
        <f>SUM(EG17:EG18)</f>
        <v>0</v>
      </c>
      <c r="EH16" s="4">
        <f t="shared" ref="EH16:EM16" si="64">SUM(EH17:EH18)</f>
        <v>0</v>
      </c>
      <c r="EI16" s="4">
        <f t="shared" si="64"/>
        <v>0</v>
      </c>
      <c r="EJ16" s="4">
        <f t="shared" si="64"/>
        <v>0</v>
      </c>
      <c r="EK16" s="4">
        <f t="shared" si="64"/>
        <v>0</v>
      </c>
      <c r="EL16" s="29">
        <f>SUM(EL17:EL18)</f>
        <v>0</v>
      </c>
      <c r="EM16" s="4">
        <f t="shared" si="64"/>
        <v>0</v>
      </c>
      <c r="EN16" s="19">
        <f>SUM(EN17:EN18)</f>
        <v>0</v>
      </c>
      <c r="EO16" s="4">
        <f t="shared" ref="EO16:ET16" si="65">SUM(EO17:EO18)</f>
        <v>0</v>
      </c>
      <c r="EP16" s="4">
        <f t="shared" si="65"/>
        <v>0</v>
      </c>
      <c r="EQ16" s="4">
        <f t="shared" si="65"/>
        <v>0</v>
      </c>
      <c r="ER16" s="4">
        <f t="shared" si="65"/>
        <v>0</v>
      </c>
      <c r="ES16" s="29">
        <f>SUM(ES17:ES18)</f>
        <v>0</v>
      </c>
      <c r="ET16" s="4">
        <f t="shared" si="65"/>
        <v>0</v>
      </c>
      <c r="EU16" s="19">
        <f>SUM(EU17:EU18)</f>
        <v>0</v>
      </c>
      <c r="EV16" s="4">
        <f t="shared" ref="EV16:FA16" si="66">SUM(EV17:EV18)</f>
        <v>0</v>
      </c>
      <c r="EW16" s="4">
        <f t="shared" si="66"/>
        <v>0</v>
      </c>
      <c r="EX16" s="4">
        <f t="shared" si="66"/>
        <v>0</v>
      </c>
      <c r="EY16" s="4">
        <f t="shared" si="66"/>
        <v>0</v>
      </c>
      <c r="EZ16" s="29">
        <f>SUM(EZ17:EZ18)</f>
        <v>0</v>
      </c>
      <c r="FA16" s="4">
        <f t="shared" si="66"/>
        <v>0</v>
      </c>
      <c r="FB16" s="19">
        <f>SUM(FB17:FB18)</f>
        <v>0</v>
      </c>
      <c r="FC16" s="4">
        <f t="shared" ref="FC16:FH16" si="67">SUM(FC17:FC18)</f>
        <v>0</v>
      </c>
      <c r="FD16" s="4">
        <f t="shared" si="67"/>
        <v>0</v>
      </c>
      <c r="FE16" s="4">
        <f t="shared" si="67"/>
        <v>0</v>
      </c>
      <c r="FF16" s="4">
        <f t="shared" si="67"/>
        <v>0</v>
      </c>
      <c r="FG16" s="29">
        <f>SUM(FG17:FG18)</f>
        <v>0</v>
      </c>
      <c r="FH16" s="4">
        <f t="shared" si="67"/>
        <v>0</v>
      </c>
      <c r="FI16" s="19">
        <f>SUM(FI17:FI18)</f>
        <v>0</v>
      </c>
      <c r="FJ16" s="4">
        <f t="shared" ref="FJ16:FO16" si="68">SUM(FJ17:FJ18)</f>
        <v>0</v>
      </c>
      <c r="FK16" s="4">
        <f t="shared" si="68"/>
        <v>0</v>
      </c>
      <c r="FL16" s="4">
        <f t="shared" si="68"/>
        <v>0</v>
      </c>
      <c r="FM16" s="4">
        <f t="shared" si="68"/>
        <v>0</v>
      </c>
      <c r="FN16" s="29">
        <f>SUM(FN17:FN18)</f>
        <v>0</v>
      </c>
      <c r="FO16" s="4">
        <f t="shared" si="68"/>
        <v>0</v>
      </c>
      <c r="FP16" s="19">
        <f>SUM(FP17:FP18)</f>
        <v>0</v>
      </c>
      <c r="FQ16" s="4">
        <f t="shared" ref="FQ16:FV16" si="69">SUM(FQ17:FQ18)</f>
        <v>0</v>
      </c>
      <c r="FR16" s="4">
        <f t="shared" si="69"/>
        <v>0</v>
      </c>
      <c r="FS16" s="4">
        <f t="shared" si="69"/>
        <v>0</v>
      </c>
      <c r="FT16" s="4">
        <f t="shared" si="69"/>
        <v>0</v>
      </c>
      <c r="FU16" s="29">
        <f>SUM(FU17:FU18)</f>
        <v>0</v>
      </c>
      <c r="FV16" s="4">
        <f t="shared" si="69"/>
        <v>0</v>
      </c>
      <c r="FW16" s="19">
        <f>SUM(FW17:FW18)</f>
        <v>0</v>
      </c>
      <c r="FX16" s="4">
        <f>SUM(FX17:FX18)</f>
        <v>0</v>
      </c>
      <c r="FY16" s="4">
        <f t="shared" ref="FY16:GD16" si="70">SUM(FY17:FY18)</f>
        <v>0</v>
      </c>
      <c r="FZ16" s="4">
        <f t="shared" si="70"/>
        <v>0</v>
      </c>
      <c r="GA16" s="4">
        <f t="shared" si="70"/>
        <v>0</v>
      </c>
      <c r="GB16" s="29">
        <f>SUM(GB17:GB18)</f>
        <v>0</v>
      </c>
      <c r="GC16" s="4">
        <f t="shared" si="70"/>
        <v>0</v>
      </c>
      <c r="GD16" s="19">
        <f t="shared" si="70"/>
        <v>0</v>
      </c>
      <c r="GE16" s="4">
        <f t="shared" ref="GE16:GJ16" si="71">SUM(GE17:GE18)</f>
        <v>0</v>
      </c>
      <c r="GF16" s="4">
        <f t="shared" si="71"/>
        <v>0</v>
      </c>
      <c r="GG16" s="4">
        <f t="shared" si="71"/>
        <v>0</v>
      </c>
      <c r="GH16" s="4">
        <f t="shared" si="71"/>
        <v>0</v>
      </c>
      <c r="GI16" s="29">
        <f>SUM(GI17:GI18)</f>
        <v>0</v>
      </c>
      <c r="GJ16" s="4">
        <f t="shared" si="71"/>
        <v>0</v>
      </c>
      <c r="GK16" s="19">
        <f>SUM(GK17:GK18)</f>
        <v>0</v>
      </c>
      <c r="GL16" s="4">
        <f t="shared" ref="GL16:GQ16" si="72">SUM(GL17:GL18)</f>
        <v>0</v>
      </c>
      <c r="GM16" s="4">
        <f t="shared" si="72"/>
        <v>0</v>
      </c>
      <c r="GN16" s="4">
        <f t="shared" si="72"/>
        <v>0</v>
      </c>
      <c r="GO16" s="4">
        <f t="shared" si="72"/>
        <v>0</v>
      </c>
      <c r="GP16" s="29">
        <f>SUM(GP17:GP18)</f>
        <v>0</v>
      </c>
      <c r="GQ16" s="4">
        <f t="shared" si="72"/>
        <v>0</v>
      </c>
      <c r="GR16" s="19">
        <f>SUM(GR17:GR18)</f>
        <v>0</v>
      </c>
      <c r="GS16" s="4">
        <f t="shared" ref="GS16:GX16" si="73">SUM(GS17:GS18)</f>
        <v>0</v>
      </c>
      <c r="GT16" s="4">
        <f t="shared" si="73"/>
        <v>0</v>
      </c>
      <c r="GU16" s="4">
        <f t="shared" si="73"/>
        <v>0</v>
      </c>
      <c r="GV16" s="4">
        <f t="shared" si="73"/>
        <v>0</v>
      </c>
      <c r="GW16" s="29">
        <f>SUM(GW17:GW18)</f>
        <v>0</v>
      </c>
      <c r="GX16" s="4">
        <f t="shared" si="73"/>
        <v>0</v>
      </c>
      <c r="GY16" s="19">
        <f>SUM(GY17:GY18)</f>
        <v>0</v>
      </c>
      <c r="GZ16" s="4">
        <f t="shared" ref="GZ16:HE16" si="74">SUM(GZ17:GZ18)</f>
        <v>0</v>
      </c>
      <c r="HA16" s="4">
        <f t="shared" si="74"/>
        <v>0</v>
      </c>
      <c r="HB16" s="4">
        <f t="shared" si="74"/>
        <v>0</v>
      </c>
      <c r="HC16" s="4">
        <f t="shared" si="74"/>
        <v>0</v>
      </c>
      <c r="HD16" s="29">
        <f>SUM(HD17:HD18)</f>
        <v>0</v>
      </c>
      <c r="HE16" s="4">
        <f t="shared" si="74"/>
        <v>0</v>
      </c>
      <c r="HF16" s="19">
        <f>SUM(HF17:HF18)</f>
        <v>0</v>
      </c>
      <c r="HG16" s="4">
        <f t="shared" ref="HG16:HL16" si="75">SUM(HG17:HG18)</f>
        <v>0</v>
      </c>
      <c r="HH16" s="4">
        <f t="shared" si="75"/>
        <v>0</v>
      </c>
      <c r="HI16" s="4">
        <f t="shared" si="75"/>
        <v>0</v>
      </c>
      <c r="HJ16" s="4">
        <f t="shared" si="75"/>
        <v>0</v>
      </c>
      <c r="HK16" s="29">
        <f>SUM(HK17:HK18)</f>
        <v>0</v>
      </c>
      <c r="HL16" s="4">
        <f t="shared" si="75"/>
        <v>0</v>
      </c>
      <c r="HM16" s="19">
        <f>SUM(HM17:HM18)</f>
        <v>0</v>
      </c>
      <c r="HN16" s="4">
        <f t="shared" ref="HN16:HS16" si="76">SUM(HN17:HN18)</f>
        <v>0</v>
      </c>
      <c r="HO16" s="4">
        <f t="shared" si="76"/>
        <v>0</v>
      </c>
      <c r="HP16" s="4">
        <f t="shared" si="76"/>
        <v>0</v>
      </c>
      <c r="HQ16" s="4">
        <f t="shared" si="76"/>
        <v>0</v>
      </c>
      <c r="HR16" s="29">
        <f>SUM(HR17:HR18)</f>
        <v>0</v>
      </c>
      <c r="HS16" s="4">
        <f t="shared" si="76"/>
        <v>0</v>
      </c>
      <c r="HT16" s="19">
        <f>SUM(HT17:HT18)</f>
        <v>0</v>
      </c>
      <c r="HU16" s="4">
        <f t="shared" ref="HU16:HZ16" si="77">SUM(HU17:HU18)</f>
        <v>0</v>
      </c>
      <c r="HV16" s="4">
        <f t="shared" si="77"/>
        <v>0</v>
      </c>
      <c r="HW16" s="4">
        <f t="shared" si="77"/>
        <v>0</v>
      </c>
      <c r="HX16" s="4">
        <f t="shared" si="77"/>
        <v>0</v>
      </c>
      <c r="HY16" s="29">
        <f>SUM(HY17:HY18)</f>
        <v>0</v>
      </c>
      <c r="HZ16" s="4">
        <f t="shared" si="77"/>
        <v>0</v>
      </c>
      <c r="IA16" s="19">
        <f>SUM(IA17:IA18)</f>
        <v>0</v>
      </c>
      <c r="IB16" s="4">
        <f t="shared" ref="IB16:IG16" si="78">SUM(IB17:IB18)</f>
        <v>0</v>
      </c>
      <c r="IC16" s="4">
        <f t="shared" si="78"/>
        <v>0</v>
      </c>
      <c r="ID16" s="4">
        <f t="shared" si="78"/>
        <v>0</v>
      </c>
      <c r="IE16" s="4">
        <f t="shared" si="78"/>
        <v>0</v>
      </c>
      <c r="IF16" s="29">
        <f>SUM(IF17:IF18)</f>
        <v>0</v>
      </c>
      <c r="IG16" s="4">
        <f t="shared" si="78"/>
        <v>0</v>
      </c>
      <c r="IH16" s="19">
        <f>SUM(IH17:IH18)</f>
        <v>0</v>
      </c>
      <c r="II16" s="4">
        <f t="shared" ref="II16:IN16" si="79">SUM(II17:II18)</f>
        <v>0</v>
      </c>
      <c r="IJ16" s="4">
        <f t="shared" si="79"/>
        <v>0</v>
      </c>
      <c r="IK16" s="4">
        <f t="shared" si="79"/>
        <v>0</v>
      </c>
      <c r="IL16" s="4">
        <f t="shared" si="79"/>
        <v>0</v>
      </c>
      <c r="IM16" s="29">
        <f>SUM(IM17:IM18)</f>
        <v>0</v>
      </c>
      <c r="IN16" s="4">
        <f t="shared" si="79"/>
        <v>0</v>
      </c>
      <c r="IO16" s="19">
        <f t="shared" ref="IO16:IU16" si="80">SUM(IO17:IO18)</f>
        <v>0</v>
      </c>
      <c r="IP16" s="7">
        <f t="shared" si="80"/>
        <v>0</v>
      </c>
      <c r="IQ16" s="4">
        <f t="shared" si="80"/>
        <v>0</v>
      </c>
      <c r="IR16" s="4">
        <f t="shared" si="80"/>
        <v>0</v>
      </c>
      <c r="IS16" s="4">
        <f t="shared" si="80"/>
        <v>0</v>
      </c>
      <c r="IT16" s="29">
        <f t="shared" si="80"/>
        <v>0</v>
      </c>
      <c r="IU16" s="4">
        <f t="shared" si="80"/>
        <v>0</v>
      </c>
      <c r="IV16" s="19">
        <f>SUM(IV17:IV18)</f>
        <v>0</v>
      </c>
    </row>
    <row r="17" spans="1:256" s="57" customFormat="1" x14ac:dyDescent="0.2">
      <c r="A17" s="43"/>
      <c r="B17" s="1" t="s">
        <v>125</v>
      </c>
      <c r="C17" s="36" t="s">
        <v>149</v>
      </c>
      <c r="D17" s="102"/>
      <c r="E17" s="9">
        <f>SUM(L17,S17,Z17,AG17,AN17,BB17,BI17,BP17,CD17,CK17,CR17,CY17,DF17,DM17,DT17,EA17)+SUM(EH17,EO17,EV17,FC17,FJ17,FQ17,FX17,GE17,GL17,GS17,GZ17,HG17,HN17,HU17,IB17,II17)+IP17</f>
        <v>21139110</v>
      </c>
      <c r="F17" s="2">
        <f t="shared" si="44"/>
        <v>21139110</v>
      </c>
      <c r="G17" s="2">
        <f t="shared" ref="G17:I24" si="81">SUM(N17,U17,AB17,AI17,AP17,BD17,BK17,BR17,CF17,CM17,CT17,DA17,DH17,DO17,DV17,EC17)+SUM(EJ17,EQ17,EX17,FE17,FL17,FS17,FZ17,GG17,GN17,GU17,HB17,HI17,HP17,HW17,ID17,IK17)+IR17</f>
        <v>20937460</v>
      </c>
      <c r="H17" s="2">
        <f t="shared" si="81"/>
        <v>0</v>
      </c>
      <c r="I17" s="2">
        <f t="shared" si="81"/>
        <v>20937460</v>
      </c>
      <c r="J17" s="2">
        <f>SUM(Q17,X17,AE17,AL17,AS17,BG17,BN17,BU17,CI17,CP17,CW17,DD17,DK17,DR17,DY17,EF17)+SUM(EM17,ET17,FA17,FH17,FO17,FV17,GC17,GJ17,GQ17,GX17,HE17,HL17,HS17,HZ17,IG17,IN17)</f>
        <v>0</v>
      </c>
      <c r="K17" s="10">
        <f t="shared" si="35"/>
        <v>0</v>
      </c>
      <c r="L17" s="275">
        <v>21139110</v>
      </c>
      <c r="M17" s="2">
        <v>21139110</v>
      </c>
      <c r="N17" s="2">
        <v>20937460</v>
      </c>
      <c r="O17" s="2"/>
      <c r="P17" s="31">
        <f t="shared" si="46"/>
        <v>20937460</v>
      </c>
      <c r="Q17" s="2"/>
      <c r="R17" s="20"/>
      <c r="S17" s="9"/>
      <c r="T17" s="2"/>
      <c r="U17" s="2"/>
      <c r="V17" s="2">
        <f>T17+U17</f>
        <v>0</v>
      </c>
      <c r="W17" s="31">
        <f t="shared" si="48"/>
        <v>0</v>
      </c>
      <c r="X17" s="2"/>
      <c r="Y17" s="20"/>
      <c r="Z17" s="9"/>
      <c r="AA17" s="2"/>
      <c r="AB17" s="2"/>
      <c r="AC17" s="2">
        <f>AA17+AB17</f>
        <v>0</v>
      </c>
      <c r="AD17" s="31"/>
      <c r="AE17" s="2"/>
      <c r="AF17" s="20"/>
      <c r="AG17" s="9"/>
      <c r="AH17" s="2"/>
      <c r="AI17" s="2"/>
      <c r="AJ17" s="2">
        <f>AH17+AI17</f>
        <v>0</v>
      </c>
      <c r="AK17" s="31">
        <f>AJ17-AL17-AM17</f>
        <v>0</v>
      </c>
      <c r="AL17" s="2"/>
      <c r="AM17" s="20"/>
      <c r="AN17" s="9"/>
      <c r="AO17" s="2"/>
      <c r="AP17" s="2"/>
      <c r="AQ17" s="2">
        <f>AO17+AP17</f>
        <v>0</v>
      </c>
      <c r="AR17" s="31">
        <f>AQ17-AS17-AT17</f>
        <v>0</v>
      </c>
      <c r="AS17" s="2"/>
      <c r="AT17" s="20"/>
      <c r="AU17" s="24">
        <f t="shared" ref="AU17:AV19" si="82">SUM(BI17,BP17,BB17)</f>
        <v>0</v>
      </c>
      <c r="AV17" s="2">
        <f t="shared" si="82"/>
        <v>0</v>
      </c>
      <c r="AW17" s="2">
        <f t="shared" ref="AW17:AX19" si="83">SUM(BK17,BR17,BD17)</f>
        <v>0</v>
      </c>
      <c r="AX17" s="2">
        <f t="shared" si="83"/>
        <v>0</v>
      </c>
      <c r="AY17" s="2">
        <f t="shared" ref="AY17:BA19" si="84">SUM(BM17,BT17,BF17)</f>
        <v>0</v>
      </c>
      <c r="AZ17" s="2">
        <f t="shared" si="84"/>
        <v>0</v>
      </c>
      <c r="BA17" s="20">
        <f t="shared" si="84"/>
        <v>0</v>
      </c>
      <c r="BB17" s="9"/>
      <c r="BC17" s="2"/>
      <c r="BD17" s="2"/>
      <c r="BE17" s="2">
        <f>BC17+BD17</f>
        <v>0</v>
      </c>
      <c r="BF17" s="31">
        <f>BE17-BG17-BH17</f>
        <v>0</v>
      </c>
      <c r="BG17" s="2"/>
      <c r="BH17" s="20"/>
      <c r="BI17" s="9"/>
      <c r="BJ17" s="2"/>
      <c r="BK17" s="2"/>
      <c r="BL17" s="2">
        <f>BJ17+BK17</f>
        <v>0</v>
      </c>
      <c r="BM17" s="31">
        <f>BL17-BN17-BO17</f>
        <v>0</v>
      </c>
      <c r="BN17" s="2"/>
      <c r="BO17" s="20"/>
      <c r="BP17" s="9"/>
      <c r="BQ17" s="2"/>
      <c r="BR17" s="2"/>
      <c r="BS17" s="2">
        <f>BQ17+BR17</f>
        <v>0</v>
      </c>
      <c r="BT17" s="31">
        <f>BS17-BU17-BV17</f>
        <v>0</v>
      </c>
      <c r="BU17" s="2"/>
      <c r="BV17" s="20"/>
      <c r="BW17" s="251">
        <f t="shared" si="41"/>
        <v>0</v>
      </c>
      <c r="BX17" s="209">
        <f t="shared" si="39"/>
        <v>0</v>
      </c>
      <c r="BY17" s="209">
        <f t="shared" si="39"/>
        <v>0</v>
      </c>
      <c r="BZ17" s="209">
        <f>SUM(CG17,CN17,CU17,DB17,DI17,DP17,DW17,ED17,EK17,ER17,EY17,FF17,FM17,FT17,GA17,GH17,GO17,GV17,HC17,HJ17,HQ17,HX17,IE17,IL17)</f>
        <v>0</v>
      </c>
      <c r="CA17" s="208">
        <f t="shared" si="42"/>
        <v>0</v>
      </c>
      <c r="CB17" s="208">
        <f t="shared" ref="CB17:CC19" si="85">SUM(CI17,CP17,CW17,DD17,DK17,DR17,DY17,EF17,EM17,ET17,FA17,FH17,FO17,FV17,GC17,GJ17,GQ17,GX17,HE17,HL17,HS17,HZ17,IG17,IN17)+IU17</f>
        <v>0</v>
      </c>
      <c r="CC17" s="210">
        <f t="shared" si="85"/>
        <v>0</v>
      </c>
      <c r="CD17" s="114"/>
      <c r="CE17" s="2"/>
      <c r="CF17" s="2"/>
      <c r="CG17" s="2">
        <f>CE17+CF17</f>
        <v>0</v>
      </c>
      <c r="CH17" s="31">
        <f>CG17-CI17-CJ17</f>
        <v>0</v>
      </c>
      <c r="CI17" s="2"/>
      <c r="CJ17" s="20"/>
      <c r="CK17" s="2"/>
      <c r="CL17" s="2"/>
      <c r="CM17" s="2"/>
      <c r="CN17" s="2">
        <f>CL17+CM17</f>
        <v>0</v>
      </c>
      <c r="CO17" s="31">
        <f>CN17-CP17-CQ17</f>
        <v>0</v>
      </c>
      <c r="CP17" s="2"/>
      <c r="CQ17" s="20"/>
      <c r="CR17" s="2"/>
      <c r="CS17" s="2"/>
      <c r="CT17" s="2"/>
      <c r="CU17" s="2">
        <f>CS17+CT17</f>
        <v>0</v>
      </c>
      <c r="CV17" s="31">
        <f>CU17-CW17-CX17</f>
        <v>0</v>
      </c>
      <c r="CW17" s="2"/>
      <c r="CX17" s="20"/>
      <c r="CY17" s="2"/>
      <c r="CZ17" s="2"/>
      <c r="DA17" s="2"/>
      <c r="DB17" s="2">
        <f>CZ17+DA17</f>
        <v>0</v>
      </c>
      <c r="DC17" s="31">
        <f>DB17-DD17-DE17</f>
        <v>0</v>
      </c>
      <c r="DD17" s="2"/>
      <c r="DE17" s="20"/>
      <c r="DF17" s="2"/>
      <c r="DG17" s="2"/>
      <c r="DH17" s="2"/>
      <c r="DI17" s="2">
        <f>DG17+DH17</f>
        <v>0</v>
      </c>
      <c r="DJ17" s="31">
        <f>DI17-DK17-DL17</f>
        <v>0</v>
      </c>
      <c r="DK17" s="2"/>
      <c r="DL17" s="20"/>
      <c r="DM17" s="2"/>
      <c r="DN17" s="2"/>
      <c r="DO17" s="2"/>
      <c r="DP17" s="2">
        <f>DN17+DO17</f>
        <v>0</v>
      </c>
      <c r="DQ17" s="31">
        <f>DP17-DR17-DS17</f>
        <v>0</v>
      </c>
      <c r="DR17" s="2"/>
      <c r="DS17" s="20"/>
      <c r="DT17" s="2"/>
      <c r="DU17" s="2"/>
      <c r="DV17" s="2"/>
      <c r="DW17" s="2">
        <f>DU17+DV17</f>
        <v>0</v>
      </c>
      <c r="DX17" s="31">
        <f>DW17-DY17-DZ17</f>
        <v>0</v>
      </c>
      <c r="DY17" s="2"/>
      <c r="DZ17" s="20"/>
      <c r="EA17" s="2"/>
      <c r="EB17" s="2"/>
      <c r="EC17" s="2"/>
      <c r="ED17" s="2">
        <f>EB17+EC17</f>
        <v>0</v>
      </c>
      <c r="EE17" s="31">
        <f>ED17-EF17-EG17</f>
        <v>0</v>
      </c>
      <c r="EF17" s="2"/>
      <c r="EG17" s="20"/>
      <c r="EH17" s="2"/>
      <c r="EI17" s="2"/>
      <c r="EJ17" s="2"/>
      <c r="EK17" s="2">
        <f>EI17+EJ17</f>
        <v>0</v>
      </c>
      <c r="EL17" s="31">
        <f>EK17-EM17-EN17</f>
        <v>0</v>
      </c>
      <c r="EM17" s="2"/>
      <c r="EN17" s="20"/>
      <c r="EO17" s="2"/>
      <c r="EP17" s="2"/>
      <c r="EQ17" s="2"/>
      <c r="ER17" s="2">
        <f>EP17+EQ17</f>
        <v>0</v>
      </c>
      <c r="ES17" s="31">
        <f>ER17-ET17-EU17</f>
        <v>0</v>
      </c>
      <c r="ET17" s="2"/>
      <c r="EU17" s="20"/>
      <c r="EV17" s="2"/>
      <c r="EW17" s="2"/>
      <c r="EX17" s="2"/>
      <c r="EY17" s="2">
        <f>EW17+EX17</f>
        <v>0</v>
      </c>
      <c r="EZ17" s="31">
        <f>EY17-FA17-FB17</f>
        <v>0</v>
      </c>
      <c r="FA17" s="2"/>
      <c r="FB17" s="20"/>
      <c r="FC17" s="2"/>
      <c r="FD17" s="2"/>
      <c r="FE17" s="2"/>
      <c r="FF17" s="2">
        <f>FD17+FE17</f>
        <v>0</v>
      </c>
      <c r="FG17" s="31">
        <f>FF17-FH17-FI17</f>
        <v>0</v>
      </c>
      <c r="FH17" s="2"/>
      <c r="FI17" s="20"/>
      <c r="FJ17" s="2"/>
      <c r="FK17" s="2"/>
      <c r="FL17" s="2"/>
      <c r="FM17" s="2">
        <f>FK17+FL17</f>
        <v>0</v>
      </c>
      <c r="FN17" s="31">
        <f>FM17-FO17-FP17</f>
        <v>0</v>
      </c>
      <c r="FO17" s="2"/>
      <c r="FP17" s="20"/>
      <c r="FQ17" s="2"/>
      <c r="FR17" s="2"/>
      <c r="FS17" s="2"/>
      <c r="FT17" s="2">
        <f>FR17+FS17</f>
        <v>0</v>
      </c>
      <c r="FU17" s="31">
        <f>FT17-FV17-FW17</f>
        <v>0</v>
      </c>
      <c r="FV17" s="2"/>
      <c r="FW17" s="20"/>
      <c r="FX17" s="2"/>
      <c r="FY17" s="2"/>
      <c r="FZ17" s="2"/>
      <c r="GA17" s="2">
        <f>FY17+FZ17</f>
        <v>0</v>
      </c>
      <c r="GB17" s="31">
        <f>GA17-GC17-GD17</f>
        <v>0</v>
      </c>
      <c r="GC17" s="2"/>
      <c r="GD17" s="20"/>
      <c r="GE17" s="2"/>
      <c r="GF17" s="2"/>
      <c r="GG17" s="2"/>
      <c r="GH17" s="2">
        <f>GF17+GG17</f>
        <v>0</v>
      </c>
      <c r="GI17" s="31">
        <f>GH17-GJ17-GK17</f>
        <v>0</v>
      </c>
      <c r="GJ17" s="2"/>
      <c r="GK17" s="20"/>
      <c r="GL17" s="2"/>
      <c r="GM17" s="2"/>
      <c r="GN17" s="2"/>
      <c r="GO17" s="2">
        <f>GM17+GN17</f>
        <v>0</v>
      </c>
      <c r="GP17" s="31">
        <f>GO17-GQ17-GR17</f>
        <v>0</v>
      </c>
      <c r="GQ17" s="2"/>
      <c r="GR17" s="20"/>
      <c r="GS17" s="2"/>
      <c r="GT17" s="2"/>
      <c r="GU17" s="2"/>
      <c r="GV17" s="2">
        <f>GT17+GU17</f>
        <v>0</v>
      </c>
      <c r="GW17" s="31">
        <f>GV17-GX17-GY17</f>
        <v>0</v>
      </c>
      <c r="GX17" s="2"/>
      <c r="GY17" s="20"/>
      <c r="GZ17" s="2"/>
      <c r="HA17" s="2"/>
      <c r="HB17" s="2"/>
      <c r="HC17" s="2">
        <f>HA17+HB17</f>
        <v>0</v>
      </c>
      <c r="HD17" s="31">
        <f>HC17-HE17-HF17</f>
        <v>0</v>
      </c>
      <c r="HE17" s="2"/>
      <c r="HF17" s="20"/>
      <c r="HG17" s="2"/>
      <c r="HH17" s="2"/>
      <c r="HI17" s="2"/>
      <c r="HJ17" s="2">
        <f>HH17+HI17</f>
        <v>0</v>
      </c>
      <c r="HK17" s="31">
        <f>HJ17-HL17-HM17</f>
        <v>0</v>
      </c>
      <c r="HL17" s="2"/>
      <c r="HM17" s="20"/>
      <c r="HN17" s="2"/>
      <c r="HO17" s="2"/>
      <c r="HP17" s="2"/>
      <c r="HQ17" s="2">
        <f>HO17+HP17</f>
        <v>0</v>
      </c>
      <c r="HR17" s="31">
        <f>HQ17-HS17-HT17</f>
        <v>0</v>
      </c>
      <c r="HS17" s="2"/>
      <c r="HT17" s="20"/>
      <c r="HU17" s="2"/>
      <c r="HV17" s="2"/>
      <c r="HW17" s="2"/>
      <c r="HX17" s="2">
        <f>HV17+HW17</f>
        <v>0</v>
      </c>
      <c r="HY17" s="31">
        <f>HX17-HZ17-IA17</f>
        <v>0</v>
      </c>
      <c r="HZ17" s="2"/>
      <c r="IA17" s="20"/>
      <c r="IB17" s="2"/>
      <c r="IC17" s="2"/>
      <c r="ID17" s="2"/>
      <c r="IE17" s="2">
        <f>IC17+ID17</f>
        <v>0</v>
      </c>
      <c r="IF17" s="31">
        <f>IE17-IG17-IH17</f>
        <v>0</v>
      </c>
      <c r="IG17" s="2"/>
      <c r="IH17" s="20"/>
      <c r="II17" s="2"/>
      <c r="IJ17" s="2"/>
      <c r="IK17" s="2"/>
      <c r="IL17" s="2">
        <f>IJ17+IK17</f>
        <v>0</v>
      </c>
      <c r="IM17" s="31">
        <f>IL17-IN17-IO17</f>
        <v>0</v>
      </c>
      <c r="IN17" s="2"/>
      <c r="IO17" s="20"/>
      <c r="IP17" s="9"/>
      <c r="IQ17" s="2"/>
      <c r="IR17" s="2"/>
      <c r="IS17" s="2">
        <f>IQ17+IR17</f>
        <v>0</v>
      </c>
      <c r="IT17" s="31">
        <f>IS17-IU17-IV17</f>
        <v>0</v>
      </c>
      <c r="IU17" s="2"/>
      <c r="IV17" s="20"/>
    </row>
    <row r="18" spans="1:256" s="57" customFormat="1" x14ac:dyDescent="0.2">
      <c r="A18" s="43"/>
      <c r="B18" s="1" t="s">
        <v>126</v>
      </c>
      <c r="C18" s="36" t="s">
        <v>150</v>
      </c>
      <c r="D18" s="102"/>
      <c r="E18" s="9">
        <f>SUM(L18,S18,Z18,AG18,AN18,BB18,BI18,BP18,CD18,CK18,CR18,CY18,DF18,DM18,DT18,EA18)+SUM(EH18,EO18,EV18,FC18,FJ18,FQ18,FX18,GE18,GL18,GS18,GZ18,HG18,HN18,HU18,IB18,II18)+IP18</f>
        <v>288500</v>
      </c>
      <c r="F18" s="2">
        <f t="shared" si="44"/>
        <v>298139</v>
      </c>
      <c r="G18" s="2">
        <f t="shared" si="81"/>
        <v>291639</v>
      </c>
      <c r="H18" s="2">
        <f t="shared" si="81"/>
        <v>0</v>
      </c>
      <c r="I18" s="2">
        <f t="shared" si="81"/>
        <v>83127</v>
      </c>
      <c r="J18" s="2">
        <f t="shared" ref="J18:J24" si="86">SUM(Q18,X18,AE18,AL18,AS18,BG18,BN18,BU18,CI18,CP18,CW18,DD18,DK18,DR18,DY18,EF18)+SUM(EM18,ET18,FA18,FH18,FO18,FV18,GC18,GJ18,GQ18,GX18,HE18,HL18,HS18,HZ18,IG18,IN18)+IU18</f>
        <v>208512</v>
      </c>
      <c r="K18" s="10">
        <f t="shared" si="35"/>
        <v>0</v>
      </c>
      <c r="L18" s="275">
        <v>263500</v>
      </c>
      <c r="M18" s="2">
        <v>273139</v>
      </c>
      <c r="N18" s="2">
        <v>280086</v>
      </c>
      <c r="O18" s="2"/>
      <c r="P18" s="31">
        <f t="shared" si="46"/>
        <v>71574</v>
      </c>
      <c r="Q18" s="2">
        <v>208512</v>
      </c>
      <c r="R18" s="20"/>
      <c r="S18" s="9"/>
      <c r="T18" s="2"/>
      <c r="U18" s="2"/>
      <c r="V18" s="2"/>
      <c r="W18" s="31">
        <f t="shared" si="48"/>
        <v>0</v>
      </c>
      <c r="X18" s="2"/>
      <c r="Y18" s="20"/>
      <c r="Z18" s="9"/>
      <c r="AA18" s="2"/>
      <c r="AB18" s="2"/>
      <c r="AC18" s="2">
        <f>AA18+AB18</f>
        <v>0</v>
      </c>
      <c r="AD18" s="31"/>
      <c r="AE18" s="2"/>
      <c r="AF18" s="20"/>
      <c r="AG18" s="9"/>
      <c r="AH18" s="2"/>
      <c r="AI18" s="2"/>
      <c r="AJ18" s="2">
        <f>AH18+AI18</f>
        <v>0</v>
      </c>
      <c r="AK18" s="31">
        <f>AJ18-AL18-AM18</f>
        <v>0</v>
      </c>
      <c r="AL18" s="2"/>
      <c r="AM18" s="20"/>
      <c r="AN18" s="2">
        <v>25000</v>
      </c>
      <c r="AO18" s="2">
        <v>25000</v>
      </c>
      <c r="AP18" s="2">
        <v>11553</v>
      </c>
      <c r="AQ18" s="2"/>
      <c r="AR18" s="31">
        <f>+AP18</f>
        <v>11553</v>
      </c>
      <c r="AS18" s="2"/>
      <c r="AT18" s="20"/>
      <c r="AU18" s="24">
        <f t="shared" si="82"/>
        <v>0</v>
      </c>
      <c r="AV18" s="2">
        <f t="shared" si="82"/>
        <v>0</v>
      </c>
      <c r="AW18" s="2">
        <f t="shared" si="83"/>
        <v>0</v>
      </c>
      <c r="AX18" s="2">
        <f t="shared" si="83"/>
        <v>0</v>
      </c>
      <c r="AY18" s="2">
        <f t="shared" si="84"/>
        <v>0</v>
      </c>
      <c r="AZ18" s="2">
        <f t="shared" si="84"/>
        <v>0</v>
      </c>
      <c r="BA18" s="20">
        <f t="shared" si="84"/>
        <v>0</v>
      </c>
      <c r="BB18" s="9"/>
      <c r="BC18" s="2"/>
      <c r="BD18" s="2"/>
      <c r="BE18" s="2">
        <f>BC18+BD18</f>
        <v>0</v>
      </c>
      <c r="BF18" s="31">
        <f>BE18-BG18-BH18</f>
        <v>0</v>
      </c>
      <c r="BG18" s="2"/>
      <c r="BH18" s="20"/>
      <c r="BI18" s="9"/>
      <c r="BJ18" s="2"/>
      <c r="BK18" s="2"/>
      <c r="BL18" s="2">
        <f>BJ18+BK18</f>
        <v>0</v>
      </c>
      <c r="BM18" s="31">
        <f>BL18-BN18-BO18</f>
        <v>0</v>
      </c>
      <c r="BN18" s="2"/>
      <c r="BO18" s="20"/>
      <c r="BP18" s="9"/>
      <c r="BQ18" s="2"/>
      <c r="BR18" s="2"/>
      <c r="BS18" s="2">
        <f>BQ18+BR18</f>
        <v>0</v>
      </c>
      <c r="BT18" s="31">
        <f>BS18-BU18-BV18</f>
        <v>0</v>
      </c>
      <c r="BU18" s="2"/>
      <c r="BV18" s="20"/>
      <c r="BW18" s="251">
        <f t="shared" si="41"/>
        <v>0</v>
      </c>
      <c r="BX18" s="209">
        <f t="shared" si="39"/>
        <v>0</v>
      </c>
      <c r="BY18" s="209">
        <f t="shared" si="39"/>
        <v>0</v>
      </c>
      <c r="BZ18" s="209">
        <f>SUM(CG18,CN18,CU18,DB18,DI18,DP18,DW18,ED18,EK18,ER18,EY18,FF18,FM18,FT18,GA18,GH18,GO18,GV18,HC18,HJ18,HQ18,HX18,IE18,IL18)</f>
        <v>0</v>
      </c>
      <c r="CA18" s="208">
        <f t="shared" si="42"/>
        <v>0</v>
      </c>
      <c r="CB18" s="208">
        <f t="shared" si="85"/>
        <v>0</v>
      </c>
      <c r="CC18" s="210">
        <f t="shared" si="85"/>
        <v>0</v>
      </c>
      <c r="CD18" s="114"/>
      <c r="CE18" s="2"/>
      <c r="CF18" s="2"/>
      <c r="CG18" s="2">
        <f>CE18+CF18</f>
        <v>0</v>
      </c>
      <c r="CH18" s="31">
        <f>CG18-CI18-CJ18</f>
        <v>0</v>
      </c>
      <c r="CI18" s="2"/>
      <c r="CJ18" s="20"/>
      <c r="CK18" s="2"/>
      <c r="CL18" s="2"/>
      <c r="CM18" s="2"/>
      <c r="CN18" s="2">
        <f>CL18+CM18</f>
        <v>0</v>
      </c>
      <c r="CO18" s="31">
        <f>CN18-CP18-CQ18</f>
        <v>0</v>
      </c>
      <c r="CP18" s="2"/>
      <c r="CQ18" s="20"/>
      <c r="CR18" s="2"/>
      <c r="CS18" s="2"/>
      <c r="CT18" s="2"/>
      <c r="CU18" s="2">
        <f>CS18+CT18</f>
        <v>0</v>
      </c>
      <c r="CV18" s="31">
        <f>CU18-CW18-CX18</f>
        <v>0</v>
      </c>
      <c r="CW18" s="2"/>
      <c r="CX18" s="20"/>
      <c r="CY18" s="2"/>
      <c r="CZ18" s="2"/>
      <c r="DA18" s="2"/>
      <c r="DB18" s="2">
        <f>CZ18+DA18</f>
        <v>0</v>
      </c>
      <c r="DC18" s="31">
        <f>DB18-DD18-DE18</f>
        <v>0</v>
      </c>
      <c r="DD18" s="2"/>
      <c r="DE18" s="20"/>
      <c r="DF18" s="2"/>
      <c r="DG18" s="2"/>
      <c r="DH18" s="2"/>
      <c r="DI18" s="2">
        <f>DG18+DH18</f>
        <v>0</v>
      </c>
      <c r="DJ18" s="31">
        <f>DI18-DK18-DL18</f>
        <v>0</v>
      </c>
      <c r="DK18" s="2"/>
      <c r="DL18" s="20"/>
      <c r="DM18" s="2"/>
      <c r="DN18" s="2"/>
      <c r="DO18" s="2"/>
      <c r="DP18" s="2">
        <f>DN18+DO18</f>
        <v>0</v>
      </c>
      <c r="DQ18" s="31">
        <f>DP18-DR18-DS18</f>
        <v>0</v>
      </c>
      <c r="DR18" s="2"/>
      <c r="DS18" s="20"/>
      <c r="DT18" s="2"/>
      <c r="DU18" s="2"/>
      <c r="DV18" s="2"/>
      <c r="DW18" s="2">
        <f>DU18+DV18</f>
        <v>0</v>
      </c>
      <c r="DX18" s="31">
        <f>DW18-DY18-DZ18</f>
        <v>0</v>
      </c>
      <c r="DY18" s="2"/>
      <c r="DZ18" s="20"/>
      <c r="EA18" s="2"/>
      <c r="EB18" s="2"/>
      <c r="EC18" s="2"/>
      <c r="ED18" s="2">
        <f>EB18+EC18</f>
        <v>0</v>
      </c>
      <c r="EE18" s="31">
        <f>ED18-EF18-EG18</f>
        <v>0</v>
      </c>
      <c r="EF18" s="2"/>
      <c r="EG18" s="20"/>
      <c r="EH18" s="2"/>
      <c r="EI18" s="2"/>
      <c r="EJ18" s="2"/>
      <c r="EK18" s="2">
        <f>EI18+EJ18</f>
        <v>0</v>
      </c>
      <c r="EL18" s="31">
        <f>EK18-EM18-EN18</f>
        <v>0</v>
      </c>
      <c r="EM18" s="2"/>
      <c r="EN18" s="20"/>
      <c r="EO18" s="2"/>
      <c r="EP18" s="2"/>
      <c r="EQ18" s="2"/>
      <c r="ER18" s="2">
        <f>EP18+EQ18</f>
        <v>0</v>
      </c>
      <c r="ES18" s="31">
        <f>ER18-ET18-EU18</f>
        <v>0</v>
      </c>
      <c r="ET18" s="2"/>
      <c r="EU18" s="20"/>
      <c r="EV18" s="2"/>
      <c r="EW18" s="2"/>
      <c r="EX18" s="2"/>
      <c r="EY18" s="2">
        <f>EW18+EX18</f>
        <v>0</v>
      </c>
      <c r="EZ18" s="31">
        <f>EY18-FA18-FB18</f>
        <v>0</v>
      </c>
      <c r="FA18" s="2"/>
      <c r="FB18" s="20"/>
      <c r="FC18" s="2"/>
      <c r="FD18" s="2"/>
      <c r="FE18" s="2"/>
      <c r="FF18" s="2">
        <f>FD18+FE18</f>
        <v>0</v>
      </c>
      <c r="FG18" s="31">
        <f>FF18-FH18-FI18</f>
        <v>0</v>
      </c>
      <c r="FH18" s="2"/>
      <c r="FI18" s="20"/>
      <c r="FJ18" s="2"/>
      <c r="FK18" s="2"/>
      <c r="FL18" s="2"/>
      <c r="FM18" s="2">
        <f>FK18+FL18</f>
        <v>0</v>
      </c>
      <c r="FN18" s="31">
        <f>FM18-FO18-FP18</f>
        <v>0</v>
      </c>
      <c r="FO18" s="2"/>
      <c r="FP18" s="20"/>
      <c r="FQ18" s="2"/>
      <c r="FR18" s="2"/>
      <c r="FS18" s="2"/>
      <c r="FT18" s="2">
        <f>FR18+FS18</f>
        <v>0</v>
      </c>
      <c r="FU18" s="31">
        <f>FT18-FV18-FW18</f>
        <v>0</v>
      </c>
      <c r="FV18" s="2"/>
      <c r="FW18" s="20"/>
      <c r="FX18" s="2"/>
      <c r="FY18" s="2"/>
      <c r="FZ18" s="2"/>
      <c r="GA18" s="2">
        <f>FY18+FZ18</f>
        <v>0</v>
      </c>
      <c r="GB18" s="31">
        <f>GA18-GC18-GD18</f>
        <v>0</v>
      </c>
      <c r="GC18" s="2"/>
      <c r="GD18" s="20"/>
      <c r="GE18" s="2"/>
      <c r="GF18" s="2"/>
      <c r="GG18" s="2"/>
      <c r="GH18" s="2">
        <f>GF18+GG18</f>
        <v>0</v>
      </c>
      <c r="GI18" s="31">
        <f>GH18-GJ18-GK18</f>
        <v>0</v>
      </c>
      <c r="GJ18" s="2"/>
      <c r="GK18" s="20"/>
      <c r="GL18" s="2"/>
      <c r="GM18" s="2"/>
      <c r="GN18" s="2"/>
      <c r="GO18" s="2">
        <f>GM18+GN18</f>
        <v>0</v>
      </c>
      <c r="GP18" s="31">
        <f>GO18-GQ18-GR18</f>
        <v>0</v>
      </c>
      <c r="GQ18" s="2"/>
      <c r="GR18" s="20"/>
      <c r="GS18" s="2"/>
      <c r="GT18" s="2"/>
      <c r="GU18" s="2"/>
      <c r="GV18" s="2">
        <f>GT18+GU18</f>
        <v>0</v>
      </c>
      <c r="GW18" s="31">
        <f>GV18-GX18-GY18</f>
        <v>0</v>
      </c>
      <c r="GX18" s="2"/>
      <c r="GY18" s="20"/>
      <c r="GZ18" s="2"/>
      <c r="HA18" s="2"/>
      <c r="HB18" s="2"/>
      <c r="HC18" s="2">
        <f>HA18+HB18</f>
        <v>0</v>
      </c>
      <c r="HD18" s="31">
        <f>HC18-HE18-HF18</f>
        <v>0</v>
      </c>
      <c r="HE18" s="2"/>
      <c r="HF18" s="20"/>
      <c r="HG18" s="2"/>
      <c r="HH18" s="2"/>
      <c r="HI18" s="2"/>
      <c r="HJ18" s="2">
        <f>HH18+HI18</f>
        <v>0</v>
      </c>
      <c r="HK18" s="31">
        <f>HJ18-HL18-HM18</f>
        <v>0</v>
      </c>
      <c r="HL18" s="2"/>
      <c r="HM18" s="20"/>
      <c r="HN18" s="2"/>
      <c r="HO18" s="2"/>
      <c r="HP18" s="2"/>
      <c r="HQ18" s="2">
        <f>HO18+HP18</f>
        <v>0</v>
      </c>
      <c r="HR18" s="31">
        <f>HQ18-HS18-HT18</f>
        <v>0</v>
      </c>
      <c r="HS18" s="2"/>
      <c r="HT18" s="20"/>
      <c r="HU18" s="2"/>
      <c r="HV18" s="2"/>
      <c r="HW18" s="2"/>
      <c r="HX18" s="2">
        <f>HV18+HW18</f>
        <v>0</v>
      </c>
      <c r="HY18" s="31">
        <f>HX18-HZ18-IA18</f>
        <v>0</v>
      </c>
      <c r="HZ18" s="2"/>
      <c r="IA18" s="20"/>
      <c r="IB18" s="2"/>
      <c r="IC18" s="2"/>
      <c r="ID18" s="2"/>
      <c r="IE18" s="2">
        <f>IC18+ID18</f>
        <v>0</v>
      </c>
      <c r="IF18" s="31">
        <f>IE18-IG18-IH18</f>
        <v>0</v>
      </c>
      <c r="IG18" s="2"/>
      <c r="IH18" s="20"/>
      <c r="II18" s="2"/>
      <c r="IJ18" s="2"/>
      <c r="IK18" s="2"/>
      <c r="IL18" s="2">
        <f>IJ18+IK18</f>
        <v>0</v>
      </c>
      <c r="IM18" s="31">
        <f>IL18-IN18-IO18</f>
        <v>0</v>
      </c>
      <c r="IN18" s="2"/>
      <c r="IO18" s="20"/>
      <c r="IP18" s="9"/>
      <c r="IQ18" s="2"/>
      <c r="IR18" s="2"/>
      <c r="IS18" s="2">
        <f>IQ18+IR18</f>
        <v>0</v>
      </c>
      <c r="IT18" s="31">
        <f>IS18-IU18-IV18</f>
        <v>0</v>
      </c>
      <c r="IU18" s="2"/>
      <c r="IV18" s="20"/>
    </row>
    <row r="19" spans="1:256" s="60" customFormat="1" ht="10.5" x14ac:dyDescent="0.2">
      <c r="A19" s="45" t="s">
        <v>116</v>
      </c>
      <c r="B19" s="13" t="s">
        <v>16</v>
      </c>
      <c r="C19" s="59"/>
      <c r="D19" s="104"/>
      <c r="E19" s="7">
        <f>SUM(L19,S19,Z19,AG19,AN19,BB19,BI19,BP19,CD19,CK19,CR19,CY19,DF19,DM19,DT19,EA19)+SUM(EH19,EO19,EV19,FC19,FJ19,FQ19,FX19,GE19,GL19,GS19,GZ19,HG19,HN19,HU19,IB19,II19)+IP19</f>
        <v>7403976</v>
      </c>
      <c r="F19" s="4">
        <f t="shared" si="44"/>
        <v>10073407</v>
      </c>
      <c r="G19" s="4">
        <f t="shared" si="81"/>
        <v>9638586</v>
      </c>
      <c r="H19" s="4">
        <f t="shared" si="81"/>
        <v>0</v>
      </c>
      <c r="I19" s="4">
        <f t="shared" si="81"/>
        <v>6139235</v>
      </c>
      <c r="J19" s="4">
        <f t="shared" si="86"/>
        <v>3488435</v>
      </c>
      <c r="K19" s="4">
        <f>SUM(R19,Y19,AF19,AM19,AT19,BH19,BO19,BV19,CJ19,CQ19,CX19,DE19,DL19,DS19,DZ19,EG19)+SUM(EN19,EU19,FB19,FI19,FP19,FW19,GD19,GK19,GR19,GY19,HF19,HM19,HT19,IA19,IH19,IO19)+IV19</f>
        <v>10916</v>
      </c>
      <c r="L19" s="276">
        <v>5682543</v>
      </c>
      <c r="M19" s="15">
        <v>8592903</v>
      </c>
      <c r="N19" s="15">
        <v>8007023</v>
      </c>
      <c r="O19" s="4"/>
      <c r="P19" s="29">
        <f t="shared" si="46"/>
        <v>4545533</v>
      </c>
      <c r="Q19" s="15">
        <v>3461490</v>
      </c>
      <c r="R19" s="21"/>
      <c r="S19" s="287">
        <v>974660</v>
      </c>
      <c r="T19" s="15">
        <v>709511</v>
      </c>
      <c r="U19" s="15">
        <v>856941</v>
      </c>
      <c r="V19" s="4"/>
      <c r="W19" s="29">
        <f>+U19-X19-Y19</f>
        <v>845458</v>
      </c>
      <c r="X19" s="15">
        <v>567</v>
      </c>
      <c r="Y19" s="21">
        <v>10916</v>
      </c>
      <c r="Z19" s="292">
        <v>104740</v>
      </c>
      <c r="AA19" s="15">
        <v>128960</v>
      </c>
      <c r="AB19" s="121">
        <v>125655</v>
      </c>
      <c r="AC19" s="4"/>
      <c r="AD19" s="29">
        <f>+AB19-AE19</f>
        <v>125655</v>
      </c>
      <c r="AE19" s="121"/>
      <c r="AF19" s="21"/>
      <c r="AG19" s="14"/>
      <c r="AH19" s="15"/>
      <c r="AI19" s="15"/>
      <c r="AJ19" s="4"/>
      <c r="AK19" s="29"/>
      <c r="AL19" s="15"/>
      <c r="AM19" s="21"/>
      <c r="AN19" s="14"/>
      <c r="AO19" s="15"/>
      <c r="AP19" s="15">
        <v>178</v>
      </c>
      <c r="AQ19" s="4"/>
      <c r="AR19" s="29">
        <f>+AP19</f>
        <v>178</v>
      </c>
      <c r="AS19" s="15"/>
      <c r="AT19" s="21"/>
      <c r="AU19" s="25">
        <f t="shared" si="82"/>
        <v>362936</v>
      </c>
      <c r="AV19" s="4">
        <f t="shared" si="82"/>
        <v>362936</v>
      </c>
      <c r="AW19" s="4">
        <f t="shared" si="83"/>
        <v>392966</v>
      </c>
      <c r="AX19" s="4">
        <f>SUM(BL19,BS19,BE19)</f>
        <v>0</v>
      </c>
      <c r="AY19" s="4">
        <f t="shared" si="84"/>
        <v>366588</v>
      </c>
      <c r="AZ19" s="4">
        <f t="shared" si="84"/>
        <v>26378</v>
      </c>
      <c r="BA19" s="19">
        <f t="shared" si="84"/>
        <v>0</v>
      </c>
      <c r="BB19" s="298">
        <v>197256</v>
      </c>
      <c r="BC19" s="303">
        <v>197256</v>
      </c>
      <c r="BD19" s="15">
        <v>204350</v>
      </c>
      <c r="BE19" s="4"/>
      <c r="BF19" s="29">
        <f>+BD19-BG19</f>
        <v>190923</v>
      </c>
      <c r="BG19" s="15">
        <v>13427</v>
      </c>
      <c r="BH19" s="21"/>
      <c r="BI19" s="14"/>
      <c r="BJ19" s="15"/>
      <c r="BK19" s="15">
        <v>2279</v>
      </c>
      <c r="BL19" s="4"/>
      <c r="BM19" s="29">
        <f>+BK19</f>
        <v>2279</v>
      </c>
      <c r="BN19" s="15"/>
      <c r="BO19" s="21"/>
      <c r="BP19" s="303">
        <v>165680</v>
      </c>
      <c r="BQ19" s="15">
        <v>165680</v>
      </c>
      <c r="BR19" s="15">
        <v>186337</v>
      </c>
      <c r="BS19" s="4"/>
      <c r="BT19" s="29">
        <f>+BR19-BU19</f>
        <v>173386</v>
      </c>
      <c r="BU19" s="15">
        <v>12951</v>
      </c>
      <c r="BV19" s="21"/>
      <c r="BW19" s="212">
        <f t="shared" si="41"/>
        <v>279097</v>
      </c>
      <c r="BX19" s="213">
        <f t="shared" si="39"/>
        <v>279097</v>
      </c>
      <c r="BY19" s="213">
        <f t="shared" si="39"/>
        <v>255823</v>
      </c>
      <c r="BZ19" s="213">
        <f>SUM(CG19,CN19,CU19,DB19,DI19,DP19,DW19,ED19,EK19,ER19,EY19,FF19,FM19,FT19,GA19,GH19,GO19,GV19,HC19,HJ19,HQ19,HX19,IE19,IL19)</f>
        <v>0</v>
      </c>
      <c r="CA19" s="211">
        <f t="shared" si="42"/>
        <v>255823</v>
      </c>
      <c r="CB19" s="211">
        <f t="shared" si="85"/>
        <v>0</v>
      </c>
      <c r="CC19" s="214">
        <f t="shared" si="85"/>
        <v>0</v>
      </c>
      <c r="CD19" s="119"/>
      <c r="CE19" s="15"/>
      <c r="CF19" s="15"/>
      <c r="CG19" s="4"/>
      <c r="CH19" s="29">
        <f>CF19</f>
        <v>0</v>
      </c>
      <c r="CI19" s="15"/>
      <c r="CJ19" s="21"/>
      <c r="CK19" s="15"/>
      <c r="CL19" s="15"/>
      <c r="CM19" s="15"/>
      <c r="CN19" s="4"/>
      <c r="CO19" s="29">
        <f>+CM19</f>
        <v>0</v>
      </c>
      <c r="CP19" s="15"/>
      <c r="CQ19" s="21"/>
      <c r="CR19" s="15"/>
      <c r="CS19" s="15"/>
      <c r="CT19" s="15"/>
      <c r="CU19" s="4"/>
      <c r="CV19" s="29">
        <f>+CT19-CW19</f>
        <v>0</v>
      </c>
      <c r="CW19" s="15"/>
      <c r="CX19" s="21"/>
      <c r="CY19" s="15"/>
      <c r="CZ19" s="15"/>
      <c r="DA19" s="15"/>
      <c r="DB19" s="4"/>
      <c r="DC19" s="29">
        <f>+DA19</f>
        <v>0</v>
      </c>
      <c r="DD19" s="15"/>
      <c r="DE19" s="21"/>
      <c r="DF19" s="15"/>
      <c r="DG19" s="15"/>
      <c r="DH19" s="15"/>
      <c r="DI19" s="4"/>
      <c r="DJ19" s="29">
        <f>+DH19</f>
        <v>0</v>
      </c>
      <c r="DK19" s="15"/>
      <c r="DL19" s="21"/>
      <c r="DM19" s="15"/>
      <c r="DN19" s="15"/>
      <c r="DO19" s="15"/>
      <c r="DP19" s="4"/>
      <c r="DQ19" s="29">
        <f>+DO19-DR19</f>
        <v>0</v>
      </c>
      <c r="DR19" s="15"/>
      <c r="DS19" s="21"/>
      <c r="DT19" s="15"/>
      <c r="DU19" s="15"/>
      <c r="DV19" s="15"/>
      <c r="DW19" s="4"/>
      <c r="DX19" s="29">
        <f>+DV19-DY19</f>
        <v>0</v>
      </c>
      <c r="DY19" s="15"/>
      <c r="DZ19" s="21"/>
      <c r="EA19" s="15"/>
      <c r="EB19" s="15"/>
      <c r="EC19" s="15"/>
      <c r="ED19" s="4"/>
      <c r="EE19" s="29">
        <f>+EC19-EF19</f>
        <v>0</v>
      </c>
      <c r="EF19" s="15"/>
      <c r="EG19" s="21"/>
      <c r="EH19" s="15"/>
      <c r="EI19" s="15"/>
      <c r="EJ19" s="15"/>
      <c r="EK19" s="4"/>
      <c r="EL19" s="29">
        <f>+EJ19</f>
        <v>0</v>
      </c>
      <c r="EM19" s="15"/>
      <c r="EN19" s="21"/>
      <c r="EO19" s="15"/>
      <c r="EP19" s="15"/>
      <c r="EQ19" s="15"/>
      <c r="ER19" s="4"/>
      <c r="ES19" s="29">
        <f>+EQ19</f>
        <v>0</v>
      </c>
      <c r="ET19" s="15"/>
      <c r="EU19" s="21"/>
      <c r="EV19" s="15"/>
      <c r="EW19" s="15"/>
      <c r="EX19" s="15"/>
      <c r="EY19" s="4"/>
      <c r="EZ19" s="29">
        <f>+EX19-FA19</f>
        <v>0</v>
      </c>
      <c r="FA19" s="15"/>
      <c r="FB19" s="21"/>
      <c r="FC19" s="15"/>
      <c r="FD19" s="15"/>
      <c r="FE19" s="15"/>
      <c r="FF19" s="4"/>
      <c r="FG19" s="29">
        <f>+FE19</f>
        <v>0</v>
      </c>
      <c r="FH19" s="15"/>
      <c r="FI19" s="21"/>
      <c r="FJ19" s="15"/>
      <c r="FK19" s="15"/>
      <c r="FL19" s="15"/>
      <c r="FM19" s="4"/>
      <c r="FN19" s="29">
        <f>+FL19-FO19</f>
        <v>0</v>
      </c>
      <c r="FO19" s="15"/>
      <c r="FP19" s="21"/>
      <c r="FQ19" s="15"/>
      <c r="FR19" s="15"/>
      <c r="FS19" s="15"/>
      <c r="FT19" s="4"/>
      <c r="FU19" s="29">
        <f>+FS19-FV19</f>
        <v>0</v>
      </c>
      <c r="FV19" s="15"/>
      <c r="FW19" s="21"/>
      <c r="FX19" s="15"/>
      <c r="FY19" s="15"/>
      <c r="FZ19" s="15"/>
      <c r="GA19" s="4"/>
      <c r="GB19" s="29">
        <f>+FZ19-GC19</f>
        <v>0</v>
      </c>
      <c r="GC19" s="15"/>
      <c r="GD19" s="21"/>
      <c r="GE19" s="15"/>
      <c r="GF19" s="15"/>
      <c r="GG19" s="15"/>
      <c r="GH19" s="4"/>
      <c r="GI19" s="29">
        <f>+GG19-GJ19</f>
        <v>0</v>
      </c>
      <c r="GJ19" s="15"/>
      <c r="GK19" s="21"/>
      <c r="GL19" s="15"/>
      <c r="GM19" s="15"/>
      <c r="GN19" s="15"/>
      <c r="GO19" s="4"/>
      <c r="GP19" s="29">
        <f>+GN19</f>
        <v>0</v>
      </c>
      <c r="GQ19" s="15"/>
      <c r="GR19" s="21"/>
      <c r="GS19" s="15"/>
      <c r="GT19" s="15"/>
      <c r="GU19" s="15"/>
      <c r="GV19" s="4"/>
      <c r="GW19" s="29">
        <f>+GU19</f>
        <v>0</v>
      </c>
      <c r="GX19" s="15"/>
      <c r="GY19" s="21"/>
      <c r="GZ19" s="15"/>
      <c r="HA19" s="15"/>
      <c r="HB19" s="15"/>
      <c r="HC19" s="4"/>
      <c r="HD19" s="29">
        <f>+HB19</f>
        <v>0</v>
      </c>
      <c r="HE19" s="15"/>
      <c r="HF19" s="21"/>
      <c r="HG19" s="15"/>
      <c r="HH19" s="15"/>
      <c r="HI19" s="15"/>
      <c r="HJ19" s="4"/>
      <c r="HK19" s="29">
        <f>+HI19-HL19</f>
        <v>0</v>
      </c>
      <c r="HL19" s="15"/>
      <c r="HM19" s="21"/>
      <c r="HN19" s="15"/>
      <c r="HO19" s="15"/>
      <c r="HP19" s="15"/>
      <c r="HQ19" s="4"/>
      <c r="HR19" s="29">
        <f>+HP19-HS19</f>
        <v>0</v>
      </c>
      <c r="HS19" s="15"/>
      <c r="HT19" s="21"/>
      <c r="HU19" s="15"/>
      <c r="HV19" s="15"/>
      <c r="HW19" s="15"/>
      <c r="HX19" s="4"/>
      <c r="HY19" s="29">
        <f>+HW19-HZ19</f>
        <v>0</v>
      </c>
      <c r="HZ19" s="15"/>
      <c r="IA19" s="21"/>
      <c r="IB19" s="15"/>
      <c r="IC19" s="15"/>
      <c r="ID19" s="15"/>
      <c r="IE19" s="4"/>
      <c r="IF19" s="29">
        <f>+ID19-IG19</f>
        <v>0</v>
      </c>
      <c r="IG19" s="15"/>
      <c r="IH19" s="21"/>
      <c r="II19" s="4"/>
      <c r="IJ19" s="15"/>
      <c r="IK19" s="15"/>
      <c r="IL19" s="4"/>
      <c r="IM19" s="29">
        <f>+IK19-IN19</f>
        <v>0</v>
      </c>
      <c r="IN19" s="15"/>
      <c r="IO19" s="21"/>
      <c r="IP19" s="306">
        <v>279097</v>
      </c>
      <c r="IQ19" s="15">
        <v>279097</v>
      </c>
      <c r="IR19" s="15">
        <v>255823</v>
      </c>
      <c r="IS19" s="4"/>
      <c r="IT19" s="29">
        <f>+IR19-IU19</f>
        <v>255823</v>
      </c>
      <c r="IU19" s="15"/>
      <c r="IV19" s="21"/>
    </row>
    <row r="20" spans="1:256" s="58" customFormat="1" x14ac:dyDescent="0.2">
      <c r="A20" s="44" t="s">
        <v>117</v>
      </c>
      <c r="B20" s="3" t="s">
        <v>18</v>
      </c>
      <c r="C20" s="38"/>
      <c r="D20" s="103"/>
      <c r="E20" s="7">
        <f>SUM(E21:E22)</f>
        <v>2000</v>
      </c>
      <c r="F20" s="4">
        <f t="shared" si="44"/>
        <v>110997</v>
      </c>
      <c r="G20" s="4">
        <f t="shared" si="81"/>
        <v>366375</v>
      </c>
      <c r="H20" s="4">
        <f t="shared" si="81"/>
        <v>1000</v>
      </c>
      <c r="I20" s="4">
        <f t="shared" si="81"/>
        <v>219847</v>
      </c>
      <c r="J20" s="4">
        <f t="shared" si="86"/>
        <v>146528</v>
      </c>
      <c r="K20" s="10">
        <f>SUM(R20,Y20,AF20,AM20,AT20,BH20,BO20,BV20,CJ20,CQ20,CX20,DE20,DL20,DS20,DZ20,EG20)+SUM(EN20,EU20,FB20,FI20,FP20,FW20,GD20,GK20,GR20,GY20,HF20,HM20,HT20,IA20,IH20,IO20)</f>
        <v>0</v>
      </c>
      <c r="L20" s="267">
        <f>SUM(L21:L22)</f>
        <v>2000</v>
      </c>
      <c r="M20" s="4">
        <f>SUM(M21:M22)</f>
        <v>110470</v>
      </c>
      <c r="N20" s="4">
        <f>SUM(N21:N22)</f>
        <v>365848</v>
      </c>
      <c r="O20" s="4">
        <f>SUM(O21:O22)</f>
        <v>0</v>
      </c>
      <c r="P20" s="29">
        <f t="shared" si="46"/>
        <v>219320</v>
      </c>
      <c r="Q20" s="4">
        <f>SUM(Q21:Q22)</f>
        <v>146528</v>
      </c>
      <c r="R20" s="19">
        <f>SUM(R21:R22)</f>
        <v>0</v>
      </c>
      <c r="S20" s="7">
        <f t="shared" ref="S20:X20" si="87">SUM(S21:S22)</f>
        <v>0</v>
      </c>
      <c r="T20" s="4">
        <f t="shared" si="87"/>
        <v>0</v>
      </c>
      <c r="U20" s="4">
        <f t="shared" si="87"/>
        <v>0</v>
      </c>
      <c r="V20" s="4">
        <f t="shared" si="87"/>
        <v>0</v>
      </c>
      <c r="W20" s="31">
        <f t="shared" si="48"/>
        <v>0</v>
      </c>
      <c r="X20" s="4">
        <f t="shared" si="87"/>
        <v>0</v>
      </c>
      <c r="Y20" s="19">
        <f>SUM(Y21:Y22)</f>
        <v>0</v>
      </c>
      <c r="Z20" s="7">
        <f t="shared" ref="Z20:AE20" si="88">SUM(Z21:Z22)</f>
        <v>0</v>
      </c>
      <c r="AA20" s="4">
        <f t="shared" si="88"/>
        <v>27</v>
      </c>
      <c r="AB20" s="4">
        <f t="shared" si="88"/>
        <v>27</v>
      </c>
      <c r="AC20" s="4">
        <f t="shared" si="88"/>
        <v>0</v>
      </c>
      <c r="AD20" s="29">
        <f>+AB20-AE20</f>
        <v>27</v>
      </c>
      <c r="AE20" s="4">
        <f t="shared" si="88"/>
        <v>0</v>
      </c>
      <c r="AF20" s="19">
        <f>SUM(AF21:AF22)</f>
        <v>0</v>
      </c>
      <c r="AG20" s="7">
        <f t="shared" ref="AG20:AL20" si="89">SUM(AG21:AG22)</f>
        <v>0</v>
      </c>
      <c r="AH20" s="4">
        <f t="shared" si="89"/>
        <v>0</v>
      </c>
      <c r="AI20" s="4">
        <f t="shared" si="89"/>
        <v>0</v>
      </c>
      <c r="AJ20" s="4">
        <f t="shared" si="89"/>
        <v>0</v>
      </c>
      <c r="AK20" s="29">
        <f>SUM(AK21:AK22)</f>
        <v>0</v>
      </c>
      <c r="AL20" s="4">
        <f t="shared" si="89"/>
        <v>0</v>
      </c>
      <c r="AM20" s="19">
        <f>SUM(AM21:AM22)</f>
        <v>0</v>
      </c>
      <c r="AN20" s="7">
        <f t="shared" ref="AN20:AS20" si="90">SUM(AN21:AN22)</f>
        <v>0</v>
      </c>
      <c r="AO20" s="4">
        <f t="shared" si="90"/>
        <v>0</v>
      </c>
      <c r="AP20" s="4">
        <f t="shared" si="90"/>
        <v>0</v>
      </c>
      <c r="AQ20" s="4">
        <f t="shared" si="90"/>
        <v>0</v>
      </c>
      <c r="AR20" s="29">
        <f>SUM(AR21:AR22)</f>
        <v>0</v>
      </c>
      <c r="AS20" s="4">
        <f t="shared" si="90"/>
        <v>0</v>
      </c>
      <c r="AT20" s="19">
        <f>SUM(AT21:AT22)</f>
        <v>0</v>
      </c>
      <c r="AU20" s="25">
        <f t="shared" ref="AU20:BG20" si="91">SUM(AU21:AU22)</f>
        <v>0</v>
      </c>
      <c r="AV20" s="4">
        <f t="shared" si="91"/>
        <v>500</v>
      </c>
      <c r="AW20" s="4">
        <f>SUM(AW21:AW22)</f>
        <v>0</v>
      </c>
      <c r="AX20" s="4">
        <f>SUM(AX21:AX22)</f>
        <v>1000</v>
      </c>
      <c r="AY20" s="4">
        <f>SUM(AY21:AY22)</f>
        <v>500</v>
      </c>
      <c r="AZ20" s="4">
        <f>SUM(AZ21:AZ22)</f>
        <v>0</v>
      </c>
      <c r="BA20" s="19">
        <f t="shared" si="91"/>
        <v>0</v>
      </c>
      <c r="BB20" s="7">
        <f t="shared" si="91"/>
        <v>0</v>
      </c>
      <c r="BC20" s="4">
        <f t="shared" si="91"/>
        <v>500</v>
      </c>
      <c r="BD20" s="4">
        <f t="shared" si="91"/>
        <v>500</v>
      </c>
      <c r="BE20" s="4">
        <f t="shared" si="91"/>
        <v>1000</v>
      </c>
      <c r="BF20" s="29">
        <f>SUM(BF21:BF22)</f>
        <v>500</v>
      </c>
      <c r="BG20" s="4">
        <f t="shared" si="91"/>
        <v>0</v>
      </c>
      <c r="BH20" s="19">
        <f>SUM(BH21:BH22)</f>
        <v>0</v>
      </c>
      <c r="BI20" s="7">
        <f t="shared" ref="BI20:BN20" si="92">SUM(BI21:BI22)</f>
        <v>0</v>
      </c>
      <c r="BJ20" s="4">
        <f t="shared" si="92"/>
        <v>0</v>
      </c>
      <c r="BK20" s="4"/>
      <c r="BL20" s="4">
        <f t="shared" si="92"/>
        <v>0</v>
      </c>
      <c r="BM20" s="29">
        <f>SUM(BM21:BM22)</f>
        <v>0</v>
      </c>
      <c r="BN20" s="4">
        <f t="shared" si="92"/>
        <v>0</v>
      </c>
      <c r="BO20" s="19">
        <f>SUM(BO21:BO22)</f>
        <v>0</v>
      </c>
      <c r="BP20" s="7">
        <f t="shared" ref="BP20:BU20" si="93">SUM(BP21:BP22)</f>
        <v>0</v>
      </c>
      <c r="BQ20" s="4">
        <f t="shared" si="93"/>
        <v>0</v>
      </c>
      <c r="BR20" s="4">
        <f t="shared" si="93"/>
        <v>0</v>
      </c>
      <c r="BS20" s="4">
        <f t="shared" si="93"/>
        <v>0</v>
      </c>
      <c r="BT20" s="29">
        <f>SUM(BT21:BT22)</f>
        <v>0</v>
      </c>
      <c r="BU20" s="4">
        <f t="shared" si="93"/>
        <v>0</v>
      </c>
      <c r="BV20" s="19">
        <f t="shared" ref="BV20:CC20" si="94">SUM(BV21:BV22)</f>
        <v>0</v>
      </c>
      <c r="BW20" s="212">
        <f t="shared" si="94"/>
        <v>0</v>
      </c>
      <c r="BX20" s="213">
        <f t="shared" si="94"/>
        <v>0</v>
      </c>
      <c r="BY20" s="213">
        <f>SUM(BY21:BY22)+GU20</f>
        <v>0</v>
      </c>
      <c r="BZ20" s="213">
        <f t="shared" si="94"/>
        <v>0</v>
      </c>
      <c r="CA20" s="211">
        <f t="shared" si="94"/>
        <v>0</v>
      </c>
      <c r="CB20" s="211">
        <f t="shared" si="94"/>
        <v>0</v>
      </c>
      <c r="CC20" s="223">
        <f t="shared" si="94"/>
        <v>0</v>
      </c>
      <c r="CD20" s="108">
        <f t="shared" ref="CD20:CI20" si="95">SUM(CD21:CD22)</f>
        <v>0</v>
      </c>
      <c r="CE20" s="4">
        <f t="shared" si="95"/>
        <v>0</v>
      </c>
      <c r="CF20" s="4">
        <f t="shared" si="95"/>
        <v>0</v>
      </c>
      <c r="CG20" s="4">
        <f t="shared" si="95"/>
        <v>0</v>
      </c>
      <c r="CH20" s="29">
        <f>SUM(CH21:CH22)</f>
        <v>0</v>
      </c>
      <c r="CI20" s="4">
        <f t="shared" si="95"/>
        <v>0</v>
      </c>
      <c r="CJ20" s="19">
        <f t="shared" ref="CJ20:CQ20" si="96">SUM(CJ21:CJ22)</f>
        <v>0</v>
      </c>
      <c r="CK20" s="4">
        <f t="shared" si="96"/>
        <v>0</v>
      </c>
      <c r="CL20" s="4">
        <f t="shared" si="96"/>
        <v>0</v>
      </c>
      <c r="CM20" s="4">
        <f t="shared" si="96"/>
        <v>0</v>
      </c>
      <c r="CN20" s="4">
        <f t="shared" si="96"/>
        <v>0</v>
      </c>
      <c r="CO20" s="29">
        <f>SUM(CO21:CO22)</f>
        <v>0</v>
      </c>
      <c r="CP20" s="4">
        <f t="shared" si="96"/>
        <v>0</v>
      </c>
      <c r="CQ20" s="19">
        <f t="shared" si="96"/>
        <v>0</v>
      </c>
      <c r="CR20" s="4">
        <f t="shared" ref="CR20:CW20" si="97">SUM(CR21:CR22)</f>
        <v>0</v>
      </c>
      <c r="CS20" s="4">
        <f t="shared" si="97"/>
        <v>0</v>
      </c>
      <c r="CT20" s="4">
        <f t="shared" si="97"/>
        <v>0</v>
      </c>
      <c r="CU20" s="4">
        <f t="shared" si="97"/>
        <v>0</v>
      </c>
      <c r="CV20" s="29">
        <f>SUM(CV21:CV22)</f>
        <v>0</v>
      </c>
      <c r="CW20" s="4">
        <f t="shared" si="97"/>
        <v>0</v>
      </c>
      <c r="CX20" s="19">
        <f>SUM(CX21:CX22)</f>
        <v>0</v>
      </c>
      <c r="CY20" s="4">
        <f t="shared" ref="CY20:DD20" si="98">SUM(CY21:CY22)</f>
        <v>0</v>
      </c>
      <c r="CZ20" s="4">
        <f t="shared" si="98"/>
        <v>0</v>
      </c>
      <c r="DA20" s="4">
        <f t="shared" si="98"/>
        <v>0</v>
      </c>
      <c r="DB20" s="4">
        <f t="shared" si="98"/>
        <v>0</v>
      </c>
      <c r="DC20" s="29">
        <f>SUM(DC21:DC22)</f>
        <v>0</v>
      </c>
      <c r="DD20" s="4">
        <f t="shared" si="98"/>
        <v>0</v>
      </c>
      <c r="DE20" s="19">
        <f t="shared" ref="DE20:DL20" si="99">SUM(DE21:DE22)</f>
        <v>0</v>
      </c>
      <c r="DF20" s="4">
        <f t="shared" si="99"/>
        <v>0</v>
      </c>
      <c r="DG20" s="4">
        <f t="shared" si="99"/>
        <v>0</v>
      </c>
      <c r="DH20" s="4">
        <f t="shared" si="99"/>
        <v>0</v>
      </c>
      <c r="DI20" s="4">
        <f t="shared" si="99"/>
        <v>0</v>
      </c>
      <c r="DJ20" s="29">
        <f>SUM(DJ21:DJ22)</f>
        <v>0</v>
      </c>
      <c r="DK20" s="4">
        <f t="shared" si="99"/>
        <v>0</v>
      </c>
      <c r="DL20" s="19">
        <f t="shared" si="99"/>
        <v>0</v>
      </c>
      <c r="DM20" s="4">
        <f t="shared" ref="DM20:DR20" si="100">SUM(DM21:DM22)</f>
        <v>0</v>
      </c>
      <c r="DN20" s="4">
        <f t="shared" si="100"/>
        <v>0</v>
      </c>
      <c r="DO20" s="4">
        <f t="shared" si="100"/>
        <v>0</v>
      </c>
      <c r="DP20" s="4">
        <f t="shared" si="100"/>
        <v>0</v>
      </c>
      <c r="DQ20" s="29">
        <f>SUM(DQ21:DQ22)</f>
        <v>0</v>
      </c>
      <c r="DR20" s="4">
        <f t="shared" si="100"/>
        <v>0</v>
      </c>
      <c r="DS20" s="19">
        <f>SUM(DS21:DS22)</f>
        <v>0</v>
      </c>
      <c r="DT20" s="4">
        <f t="shared" ref="DT20:DY20" si="101">SUM(DT21:DT22)</f>
        <v>0</v>
      </c>
      <c r="DU20" s="4">
        <f t="shared" si="101"/>
        <v>0</v>
      </c>
      <c r="DV20" s="4">
        <f t="shared" si="101"/>
        <v>0</v>
      </c>
      <c r="DW20" s="4">
        <f t="shared" si="101"/>
        <v>0</v>
      </c>
      <c r="DX20" s="29">
        <f>SUM(DX21:DX22)</f>
        <v>0</v>
      </c>
      <c r="DY20" s="4">
        <f t="shared" si="101"/>
        <v>0</v>
      </c>
      <c r="DZ20" s="19">
        <f>SUM(DZ21:DZ22)</f>
        <v>0</v>
      </c>
      <c r="EA20" s="4">
        <f t="shared" ref="EA20:EF20" si="102">SUM(EA21:EA22)</f>
        <v>0</v>
      </c>
      <c r="EB20" s="4">
        <f t="shared" si="102"/>
        <v>0</v>
      </c>
      <c r="EC20" s="4">
        <f t="shared" si="102"/>
        <v>0</v>
      </c>
      <c r="ED20" s="4">
        <f t="shared" si="102"/>
        <v>0</v>
      </c>
      <c r="EE20" s="29">
        <f>SUM(EE21:EE22)</f>
        <v>0</v>
      </c>
      <c r="EF20" s="4">
        <f t="shared" si="102"/>
        <v>0</v>
      </c>
      <c r="EG20" s="19">
        <f>SUM(EG21:EG22)</f>
        <v>0</v>
      </c>
      <c r="EH20" s="4">
        <f t="shared" ref="EH20:EM20" si="103">SUM(EH21:EH22)</f>
        <v>0</v>
      </c>
      <c r="EI20" s="4">
        <f t="shared" si="103"/>
        <v>0</v>
      </c>
      <c r="EJ20" s="4">
        <f t="shared" si="103"/>
        <v>0</v>
      </c>
      <c r="EK20" s="4">
        <f t="shared" si="103"/>
        <v>0</v>
      </c>
      <c r="EL20" s="29">
        <f>SUM(EL21:EL22)</f>
        <v>0</v>
      </c>
      <c r="EM20" s="4">
        <f t="shared" si="103"/>
        <v>0</v>
      </c>
      <c r="EN20" s="19">
        <f>SUM(EN21:EN22)</f>
        <v>0</v>
      </c>
      <c r="EO20" s="4">
        <f t="shared" ref="EO20:ET20" si="104">SUM(EO21:EO22)</f>
        <v>0</v>
      </c>
      <c r="EP20" s="4">
        <f t="shared" si="104"/>
        <v>0</v>
      </c>
      <c r="EQ20" s="4">
        <f>SUM(EQ21:EQ22)</f>
        <v>0</v>
      </c>
      <c r="ER20" s="4">
        <f t="shared" si="104"/>
        <v>0</v>
      </c>
      <c r="ES20" s="29">
        <f>SUM(ES21:ES22)</f>
        <v>0</v>
      </c>
      <c r="ET20" s="4">
        <f t="shared" si="104"/>
        <v>0</v>
      </c>
      <c r="EU20" s="19">
        <f>SUM(EU21:EU22)</f>
        <v>0</v>
      </c>
      <c r="EV20" s="4">
        <f t="shared" ref="EV20:FA20" si="105">SUM(EV21:EV22)</f>
        <v>0</v>
      </c>
      <c r="EW20" s="4">
        <f t="shared" si="105"/>
        <v>0</v>
      </c>
      <c r="EX20" s="4">
        <f t="shared" si="105"/>
        <v>0</v>
      </c>
      <c r="EY20" s="4">
        <f t="shared" si="105"/>
        <v>0</v>
      </c>
      <c r="EZ20" s="29">
        <f>SUM(EZ21:EZ22)</f>
        <v>0</v>
      </c>
      <c r="FA20" s="4">
        <f t="shared" si="105"/>
        <v>0</v>
      </c>
      <c r="FB20" s="19">
        <f>SUM(FB21:FB22)</f>
        <v>0</v>
      </c>
      <c r="FC20" s="4">
        <f t="shared" ref="FC20:FH20" si="106">SUM(FC21:FC22)</f>
        <v>0</v>
      </c>
      <c r="FD20" s="4">
        <f t="shared" si="106"/>
        <v>0</v>
      </c>
      <c r="FE20" s="4">
        <f t="shared" si="106"/>
        <v>0</v>
      </c>
      <c r="FF20" s="4">
        <f t="shared" si="106"/>
        <v>0</v>
      </c>
      <c r="FG20" s="29">
        <f>SUM(FG21:FG22)</f>
        <v>0</v>
      </c>
      <c r="FH20" s="4">
        <f t="shared" si="106"/>
        <v>0</v>
      </c>
      <c r="FI20" s="19">
        <f>SUM(FI21:FI22)</f>
        <v>0</v>
      </c>
      <c r="FJ20" s="4">
        <f t="shared" ref="FJ20:FO20" si="107">SUM(FJ21:FJ22)</f>
        <v>0</v>
      </c>
      <c r="FK20" s="4">
        <f t="shared" si="107"/>
        <v>0</v>
      </c>
      <c r="FL20" s="4">
        <f t="shared" si="107"/>
        <v>0</v>
      </c>
      <c r="FM20" s="4">
        <f t="shared" si="107"/>
        <v>0</v>
      </c>
      <c r="FN20" s="29">
        <f>SUM(FN21:FN22)</f>
        <v>0</v>
      </c>
      <c r="FO20" s="4">
        <f t="shared" si="107"/>
        <v>0</v>
      </c>
      <c r="FP20" s="19">
        <f>SUM(FP21:FP22)</f>
        <v>0</v>
      </c>
      <c r="FQ20" s="4">
        <f t="shared" ref="FQ20:FV20" si="108">SUM(FQ21:FQ22)</f>
        <v>0</v>
      </c>
      <c r="FR20" s="4">
        <f t="shared" si="108"/>
        <v>0</v>
      </c>
      <c r="FS20" s="4">
        <f t="shared" si="108"/>
        <v>0</v>
      </c>
      <c r="FT20" s="4">
        <f t="shared" si="108"/>
        <v>0</v>
      </c>
      <c r="FU20" s="29">
        <f>SUM(FU21:FU22)</f>
        <v>0</v>
      </c>
      <c r="FV20" s="4">
        <f t="shared" si="108"/>
        <v>0</v>
      </c>
      <c r="FW20" s="19">
        <f>SUM(FW21:FW22)</f>
        <v>0</v>
      </c>
      <c r="FX20" s="4">
        <f>SUM(FX21:FX22)</f>
        <v>0</v>
      </c>
      <c r="FY20" s="4">
        <f t="shared" ref="FY20:GD20" si="109">SUM(FY21:FY22)</f>
        <v>0</v>
      </c>
      <c r="FZ20" s="4">
        <f t="shared" si="109"/>
        <v>0</v>
      </c>
      <c r="GA20" s="4">
        <f t="shared" si="109"/>
        <v>0</v>
      </c>
      <c r="GB20" s="29">
        <f>SUM(GB21:GB22)</f>
        <v>0</v>
      </c>
      <c r="GC20" s="4">
        <f t="shared" si="109"/>
        <v>0</v>
      </c>
      <c r="GD20" s="19">
        <f t="shared" si="109"/>
        <v>0</v>
      </c>
      <c r="GE20" s="4">
        <f t="shared" ref="GE20:GJ20" si="110">SUM(GE21:GE22)</f>
        <v>0</v>
      </c>
      <c r="GF20" s="4">
        <f t="shared" si="110"/>
        <v>0</v>
      </c>
      <c r="GG20" s="4">
        <f t="shared" si="110"/>
        <v>0</v>
      </c>
      <c r="GH20" s="4">
        <f t="shared" si="110"/>
        <v>0</v>
      </c>
      <c r="GI20" s="29">
        <f>SUM(GI21:GI22)</f>
        <v>0</v>
      </c>
      <c r="GJ20" s="4">
        <f t="shared" si="110"/>
        <v>0</v>
      </c>
      <c r="GK20" s="19">
        <f>SUM(GK21:GK22)</f>
        <v>0</v>
      </c>
      <c r="GL20" s="4">
        <f t="shared" ref="GL20:GQ20" si="111">SUM(GL21:GL22)</f>
        <v>0</v>
      </c>
      <c r="GM20" s="4">
        <f t="shared" si="111"/>
        <v>0</v>
      </c>
      <c r="GN20" s="4">
        <f t="shared" si="111"/>
        <v>0</v>
      </c>
      <c r="GO20" s="4">
        <f t="shared" si="111"/>
        <v>0</v>
      </c>
      <c r="GP20" s="29">
        <f>SUM(GP21:GP22)</f>
        <v>0</v>
      </c>
      <c r="GQ20" s="4">
        <f t="shared" si="111"/>
        <v>0</v>
      </c>
      <c r="GR20" s="19">
        <f>SUM(GR21:GR22)</f>
        <v>0</v>
      </c>
      <c r="GS20" s="7">
        <f>SUM(GS21:GS22)</f>
        <v>0</v>
      </c>
      <c r="GT20" s="108"/>
      <c r="GU20" s="108"/>
      <c r="GV20" s="108">
        <f>SUM(GV21:GV22)</f>
        <v>0</v>
      </c>
      <c r="GW20" s="29"/>
      <c r="GX20" s="4"/>
      <c r="GY20" s="19">
        <f>SUM(GY21:GY22)</f>
        <v>0</v>
      </c>
      <c r="GZ20" s="4">
        <f t="shared" ref="GZ20:HE20" si="112">SUM(GZ21:GZ22)</f>
        <v>0</v>
      </c>
      <c r="HA20" s="4">
        <f t="shared" si="112"/>
        <v>0</v>
      </c>
      <c r="HB20" s="4">
        <f t="shared" si="112"/>
        <v>0</v>
      </c>
      <c r="HC20" s="4">
        <f t="shared" si="112"/>
        <v>0</v>
      </c>
      <c r="HD20" s="29">
        <f>SUM(HD21:HD22)</f>
        <v>0</v>
      </c>
      <c r="HE20" s="4">
        <f t="shared" si="112"/>
        <v>0</v>
      </c>
      <c r="HF20" s="19">
        <f>SUM(HF21:HF22)</f>
        <v>0</v>
      </c>
      <c r="HG20" s="4">
        <f t="shared" ref="HG20:HL20" si="113">SUM(HG21:HG22)</f>
        <v>0</v>
      </c>
      <c r="HH20" s="4">
        <f t="shared" si="113"/>
        <v>0</v>
      </c>
      <c r="HI20" s="4">
        <f t="shared" si="113"/>
        <v>0</v>
      </c>
      <c r="HJ20" s="4">
        <f t="shared" si="113"/>
        <v>0</v>
      </c>
      <c r="HK20" s="29">
        <f>SUM(HK21:HK22)</f>
        <v>0</v>
      </c>
      <c r="HL20" s="4">
        <f t="shared" si="113"/>
        <v>0</v>
      </c>
      <c r="HM20" s="19">
        <f>SUM(HM21:HM22)</f>
        <v>0</v>
      </c>
      <c r="HN20" s="4">
        <f t="shared" ref="HN20:HS20" si="114">SUM(HN21:HN22)</f>
        <v>0</v>
      </c>
      <c r="HO20" s="4">
        <f t="shared" si="114"/>
        <v>0</v>
      </c>
      <c r="HP20" s="4">
        <f t="shared" si="114"/>
        <v>0</v>
      </c>
      <c r="HQ20" s="4">
        <f t="shared" si="114"/>
        <v>0</v>
      </c>
      <c r="HR20" s="29">
        <f>SUM(HR21:HR22)</f>
        <v>0</v>
      </c>
      <c r="HS20" s="4">
        <f t="shared" si="114"/>
        <v>0</v>
      </c>
      <c r="HT20" s="19">
        <f>SUM(HT21:HT22)</f>
        <v>0</v>
      </c>
      <c r="HU20" s="4">
        <f t="shared" ref="HU20:HZ20" si="115">SUM(HU21:HU22)</f>
        <v>0</v>
      </c>
      <c r="HV20" s="4">
        <f t="shared" si="115"/>
        <v>0</v>
      </c>
      <c r="HW20" s="4">
        <f t="shared" si="115"/>
        <v>0</v>
      </c>
      <c r="HX20" s="4">
        <f t="shared" si="115"/>
        <v>0</v>
      </c>
      <c r="HY20" s="29">
        <f>SUM(HY21:HY22)</f>
        <v>0</v>
      </c>
      <c r="HZ20" s="4">
        <f t="shared" si="115"/>
        <v>0</v>
      </c>
      <c r="IA20" s="19">
        <f>SUM(IA21:IA22)</f>
        <v>0</v>
      </c>
      <c r="IB20" s="4">
        <f t="shared" ref="IB20:IG20" si="116">SUM(IB21:IB22)</f>
        <v>0</v>
      </c>
      <c r="IC20" s="4">
        <f t="shared" si="116"/>
        <v>0</v>
      </c>
      <c r="ID20" s="4"/>
      <c r="IE20" s="4"/>
      <c r="IF20" s="29">
        <f>SUM(IF21:IF22)</f>
        <v>0</v>
      </c>
      <c r="IG20" s="4">
        <f t="shared" si="116"/>
        <v>0</v>
      </c>
      <c r="IH20" s="19">
        <f>SUM(IH21:IH22)</f>
        <v>0</v>
      </c>
      <c r="II20" s="4">
        <f t="shared" ref="II20:IN20" si="117">SUM(II21:II22)</f>
        <v>0</v>
      </c>
      <c r="IJ20" s="4">
        <f t="shared" si="117"/>
        <v>0</v>
      </c>
      <c r="IK20" s="4">
        <f t="shared" si="117"/>
        <v>0</v>
      </c>
      <c r="IL20" s="4">
        <f t="shared" si="117"/>
        <v>0</v>
      </c>
      <c r="IM20" s="29">
        <f>SUM(IM21:IM22)</f>
        <v>0</v>
      </c>
      <c r="IN20" s="4">
        <f t="shared" si="117"/>
        <v>0</v>
      </c>
      <c r="IO20" s="19">
        <f t="shared" ref="IO20:IU20" si="118">SUM(IO21:IO22)</f>
        <v>0</v>
      </c>
      <c r="IP20" s="7">
        <f t="shared" si="118"/>
        <v>0</v>
      </c>
      <c r="IQ20" s="4">
        <f t="shared" si="118"/>
        <v>0</v>
      </c>
      <c r="IR20" s="4">
        <f t="shared" si="118"/>
        <v>0</v>
      </c>
      <c r="IS20" s="4">
        <f t="shared" si="118"/>
        <v>0</v>
      </c>
      <c r="IT20" s="29">
        <f t="shared" si="118"/>
        <v>0</v>
      </c>
      <c r="IU20" s="4">
        <f t="shared" si="118"/>
        <v>0</v>
      </c>
      <c r="IV20" s="19">
        <f>SUM(IV21:IV22)</f>
        <v>0</v>
      </c>
    </row>
    <row r="21" spans="1:256" s="57" customFormat="1" x14ac:dyDescent="0.2">
      <c r="A21" s="43"/>
      <c r="B21" s="1" t="s">
        <v>125</v>
      </c>
      <c r="C21" s="36" t="s">
        <v>161</v>
      </c>
      <c r="D21" s="102"/>
      <c r="E21" s="9">
        <f>SUM(L21,S21,Z21,AG21,AN21,BB21,BI21,BP21,CD21,CK21,CR21,CY21,DF21,DM21,DT21,EA21)+SUM(EH21,EO21,EV21,FC21,FJ21,FQ21,FX21,GE21,GL21,GS21,GZ21,HG21,HN21,HU21,IB21,II21)+IP21</f>
        <v>2000</v>
      </c>
      <c r="F21" s="2">
        <f t="shared" si="44"/>
        <v>2000</v>
      </c>
      <c r="G21" s="2">
        <f t="shared" si="81"/>
        <v>3005</v>
      </c>
      <c r="H21" s="2">
        <f t="shared" si="81"/>
        <v>0</v>
      </c>
      <c r="I21" s="2">
        <f t="shared" si="81"/>
        <v>0</v>
      </c>
      <c r="J21" s="2">
        <f t="shared" si="86"/>
        <v>3005</v>
      </c>
      <c r="K21" s="10">
        <f>SUM(R21,Y21,AF21,AM21,AT21,BH21,BO21,BV21,CJ21,CQ21,CX21,DE21,DL21,DS21,DZ21,EG21)+SUM(EN21,EU21,FB21,FI21,FP21,FW21,GD21,GK21,GR21,GY21,HF21,HM21,HT21,IA21,IH21,IO21)</f>
        <v>0</v>
      </c>
      <c r="L21" s="277">
        <v>2000</v>
      </c>
      <c r="M21" s="2">
        <v>2000</v>
      </c>
      <c r="N21" s="2">
        <v>3005</v>
      </c>
      <c r="O21" s="2"/>
      <c r="P21" s="31">
        <f t="shared" si="46"/>
        <v>0</v>
      </c>
      <c r="Q21" s="2">
        <v>3005</v>
      </c>
      <c r="R21" s="20"/>
      <c r="S21" s="9"/>
      <c r="T21" s="2"/>
      <c r="U21" s="2"/>
      <c r="V21" s="2">
        <f>T21+U21</f>
        <v>0</v>
      </c>
      <c r="W21" s="31">
        <f t="shared" si="48"/>
        <v>0</v>
      </c>
      <c r="X21" s="2"/>
      <c r="Y21" s="20"/>
      <c r="Z21" s="9"/>
      <c r="AA21" s="2"/>
      <c r="AB21" s="2"/>
      <c r="AC21" s="2">
        <f>AA21+AB21</f>
        <v>0</v>
      </c>
      <c r="AD21" s="31"/>
      <c r="AE21" s="2"/>
      <c r="AF21" s="20"/>
      <c r="AG21" s="9"/>
      <c r="AH21" s="2"/>
      <c r="AI21" s="2"/>
      <c r="AJ21" s="2">
        <f>AH21+AI21</f>
        <v>0</v>
      </c>
      <c r="AK21" s="31">
        <f>AJ21-AL21-AM21</f>
        <v>0</v>
      </c>
      <c r="AL21" s="2"/>
      <c r="AM21" s="20"/>
      <c r="AN21" s="9"/>
      <c r="AO21" s="2"/>
      <c r="AP21" s="2"/>
      <c r="AQ21" s="2">
        <f>AO21+AP21</f>
        <v>0</v>
      </c>
      <c r="AR21" s="31">
        <f>AQ21-AS21-AT21</f>
        <v>0</v>
      </c>
      <c r="AS21" s="2"/>
      <c r="AT21" s="20"/>
      <c r="AU21" s="24">
        <f t="shared" ref="AU21:AX22" si="119">SUM(BI21,BP21,BB21)</f>
        <v>0</v>
      </c>
      <c r="AV21" s="2">
        <f t="shared" si="119"/>
        <v>0</v>
      </c>
      <c r="AW21" s="2">
        <f t="shared" si="119"/>
        <v>0</v>
      </c>
      <c r="AX21" s="2">
        <f t="shared" si="119"/>
        <v>0</v>
      </c>
      <c r="AY21" s="2">
        <f t="shared" ref="AY21:BA22" si="120">SUM(BM21,BT21,BF21)</f>
        <v>0</v>
      </c>
      <c r="AZ21" s="2">
        <f t="shared" si="120"/>
        <v>0</v>
      </c>
      <c r="BA21" s="20">
        <f t="shared" si="120"/>
        <v>0</v>
      </c>
      <c r="BB21" s="9"/>
      <c r="BC21" s="2"/>
      <c r="BD21" s="2"/>
      <c r="BE21" s="2">
        <f>BC21+BD21</f>
        <v>0</v>
      </c>
      <c r="BF21" s="31">
        <f>BE21-BG21-BH21</f>
        <v>0</v>
      </c>
      <c r="BG21" s="2"/>
      <c r="BH21" s="20"/>
      <c r="BI21" s="9"/>
      <c r="BJ21" s="2"/>
      <c r="BK21" s="2"/>
      <c r="BL21" s="2">
        <f>BJ21+BK21</f>
        <v>0</v>
      </c>
      <c r="BM21" s="31">
        <f>BL21-BN21-BO21</f>
        <v>0</v>
      </c>
      <c r="BN21" s="2"/>
      <c r="BO21" s="20"/>
      <c r="BP21" s="9"/>
      <c r="BQ21" s="2"/>
      <c r="BR21" s="2"/>
      <c r="BS21" s="2">
        <f>BQ21+BR21</f>
        <v>0</v>
      </c>
      <c r="BT21" s="31">
        <f>BS21-BU21-BV21</f>
        <v>0</v>
      </c>
      <c r="BU21" s="2"/>
      <c r="BV21" s="20"/>
      <c r="BW21" s="251">
        <f t="shared" si="41"/>
        <v>0</v>
      </c>
      <c r="BX21" s="209">
        <f t="shared" si="39"/>
        <v>0</v>
      </c>
      <c r="BY21" s="209">
        <f t="shared" si="39"/>
        <v>0</v>
      </c>
      <c r="BZ21" s="209">
        <f>SUM(CG21,CN21,CU21,DB21,DI21,DP21,DW21,ED21,EK21,ER21,EY21,FF21,FM21,FT21,GA21,GH21,GO21,GV21,HC21,HJ21,HQ21,HX21,IE21,IL21)</f>
        <v>0</v>
      </c>
      <c r="CA21" s="208">
        <f t="shared" si="42"/>
        <v>0</v>
      </c>
      <c r="CB21" s="208">
        <f>SUM(CI21,CP21,CW21,DD21,DK21,DR21,DY21,EF21,EM21,ET21,FA21,FH21,FO21,FV21,GC21,GJ21,GQ21,GX21,HE21,HL21,HS21,HZ21,IG21,IN21)+IU21</f>
        <v>0</v>
      </c>
      <c r="CC21" s="210">
        <f>SUM(CJ21,CQ21,CX21,DE21,DL21,DS21,DZ21,EG21,EN21,EU21,FB21,FI21,FP21,FW21,GD21,GK21,GR21,GY21,HF21,HM21,HT21,IA21,IH21,IO21)+IV21</f>
        <v>0</v>
      </c>
      <c r="CD21" s="114"/>
      <c r="CE21" s="2"/>
      <c r="CF21" s="2"/>
      <c r="CG21" s="2">
        <f>CE21+CF21</f>
        <v>0</v>
      </c>
      <c r="CH21" s="31">
        <f>CG21-CI21-CJ21</f>
        <v>0</v>
      </c>
      <c r="CI21" s="2"/>
      <c r="CJ21" s="20"/>
      <c r="CK21" s="2"/>
      <c r="CL21" s="2"/>
      <c r="CM21" s="2"/>
      <c r="CN21" s="2">
        <f>CL21+CM21</f>
        <v>0</v>
      </c>
      <c r="CO21" s="31">
        <f>CN21-CP21-CQ21</f>
        <v>0</v>
      </c>
      <c r="CP21" s="2"/>
      <c r="CQ21" s="20"/>
      <c r="CR21" s="2"/>
      <c r="CS21" s="2"/>
      <c r="CT21" s="2"/>
      <c r="CU21" s="2">
        <f>CS21+CT21</f>
        <v>0</v>
      </c>
      <c r="CV21" s="31">
        <f>CU21-CW21-CX21</f>
        <v>0</v>
      </c>
      <c r="CW21" s="2"/>
      <c r="CX21" s="20"/>
      <c r="CY21" s="2"/>
      <c r="CZ21" s="2"/>
      <c r="DA21" s="2"/>
      <c r="DB21" s="2">
        <f>CZ21+DA21</f>
        <v>0</v>
      </c>
      <c r="DC21" s="31">
        <f>DB21-DD21-DE21</f>
        <v>0</v>
      </c>
      <c r="DD21" s="2"/>
      <c r="DE21" s="20"/>
      <c r="DF21" s="2"/>
      <c r="DG21" s="2"/>
      <c r="DH21" s="2"/>
      <c r="DI21" s="2">
        <f>DG21+DH21</f>
        <v>0</v>
      </c>
      <c r="DJ21" s="31">
        <f>DI21-DK21-DL21</f>
        <v>0</v>
      </c>
      <c r="DK21" s="2"/>
      <c r="DL21" s="20"/>
      <c r="DM21" s="2"/>
      <c r="DN21" s="2"/>
      <c r="DO21" s="2"/>
      <c r="DP21" s="2">
        <f>DN21+DO21</f>
        <v>0</v>
      </c>
      <c r="DQ21" s="31">
        <f>DP21-DR21-DS21</f>
        <v>0</v>
      </c>
      <c r="DR21" s="2"/>
      <c r="DS21" s="20"/>
      <c r="DT21" s="2"/>
      <c r="DU21" s="2"/>
      <c r="DV21" s="2"/>
      <c r="DW21" s="2">
        <f>DU21+DV21</f>
        <v>0</v>
      </c>
      <c r="DX21" s="31">
        <f>DW21-DY21-DZ21</f>
        <v>0</v>
      </c>
      <c r="DY21" s="2"/>
      <c r="DZ21" s="20"/>
      <c r="EA21" s="2"/>
      <c r="EB21" s="2"/>
      <c r="EC21" s="2"/>
      <c r="ED21" s="2">
        <f>EB21+EC21</f>
        <v>0</v>
      </c>
      <c r="EE21" s="31">
        <f>ED21-EF21-EG21</f>
        <v>0</v>
      </c>
      <c r="EF21" s="2"/>
      <c r="EG21" s="20"/>
      <c r="EH21" s="2"/>
      <c r="EI21" s="2"/>
      <c r="EJ21" s="2"/>
      <c r="EK21" s="2">
        <f>EI21+EJ21</f>
        <v>0</v>
      </c>
      <c r="EL21" s="31">
        <f>EK21-EM21-EN21</f>
        <v>0</v>
      </c>
      <c r="EM21" s="2"/>
      <c r="EN21" s="20"/>
      <c r="EO21" s="2"/>
      <c r="EP21" s="2"/>
      <c r="EQ21" s="2"/>
      <c r="ER21" s="2">
        <f>EP21+EQ21</f>
        <v>0</v>
      </c>
      <c r="ES21" s="31">
        <f>ER21-ET21-EU21</f>
        <v>0</v>
      </c>
      <c r="ET21" s="2"/>
      <c r="EU21" s="20"/>
      <c r="EV21" s="2"/>
      <c r="EW21" s="2"/>
      <c r="EX21" s="2"/>
      <c r="EY21" s="2">
        <f>EW21+EX21</f>
        <v>0</v>
      </c>
      <c r="EZ21" s="31">
        <f>EY21-FA21-FB21</f>
        <v>0</v>
      </c>
      <c r="FA21" s="2"/>
      <c r="FB21" s="20"/>
      <c r="FC21" s="2"/>
      <c r="FD21" s="2"/>
      <c r="FE21" s="2"/>
      <c r="FF21" s="2">
        <f>FD21+FE21</f>
        <v>0</v>
      </c>
      <c r="FG21" s="31">
        <f>FF21-FH21-FI21</f>
        <v>0</v>
      </c>
      <c r="FH21" s="2"/>
      <c r="FI21" s="20"/>
      <c r="FJ21" s="2"/>
      <c r="FK21" s="2"/>
      <c r="FL21" s="2"/>
      <c r="FM21" s="2">
        <f>FK21+FL21</f>
        <v>0</v>
      </c>
      <c r="FN21" s="31">
        <f>FM21-FO21-FP21</f>
        <v>0</v>
      </c>
      <c r="FO21" s="2"/>
      <c r="FP21" s="20"/>
      <c r="FQ21" s="2"/>
      <c r="FR21" s="2"/>
      <c r="FS21" s="2"/>
      <c r="FT21" s="2">
        <f>FR21+FS21</f>
        <v>0</v>
      </c>
      <c r="FU21" s="31">
        <f>FT21-FV21-FW21</f>
        <v>0</v>
      </c>
      <c r="FV21" s="2"/>
      <c r="FW21" s="20"/>
      <c r="FX21" s="2"/>
      <c r="FY21" s="2"/>
      <c r="FZ21" s="2"/>
      <c r="GA21" s="2">
        <f>FY21+FZ21</f>
        <v>0</v>
      </c>
      <c r="GB21" s="31">
        <f>GA21-GC21-GD21</f>
        <v>0</v>
      </c>
      <c r="GC21" s="2"/>
      <c r="GD21" s="20"/>
      <c r="GE21" s="2"/>
      <c r="GF21" s="2"/>
      <c r="GG21" s="2"/>
      <c r="GH21" s="2">
        <f>GF21+GG21</f>
        <v>0</v>
      </c>
      <c r="GI21" s="31">
        <f>GH21-GJ21-GK21</f>
        <v>0</v>
      </c>
      <c r="GJ21" s="2"/>
      <c r="GK21" s="20"/>
      <c r="GL21" s="2"/>
      <c r="GM21" s="2"/>
      <c r="GN21" s="2"/>
      <c r="GO21" s="2">
        <f>GM21+GN21</f>
        <v>0</v>
      </c>
      <c r="GP21" s="31">
        <f>GO21-GQ21-GR21</f>
        <v>0</v>
      </c>
      <c r="GQ21" s="2"/>
      <c r="GR21" s="20"/>
      <c r="GS21" s="2"/>
      <c r="GT21" s="2"/>
      <c r="GU21" s="2"/>
      <c r="GV21" s="2">
        <f>GT21+GU21</f>
        <v>0</v>
      </c>
      <c r="GW21" s="31">
        <f>GV21-GX21-GY21</f>
        <v>0</v>
      </c>
      <c r="GX21" s="2"/>
      <c r="GY21" s="20"/>
      <c r="GZ21" s="2"/>
      <c r="HA21" s="2"/>
      <c r="HB21" s="2"/>
      <c r="HC21" s="2">
        <f>HA21+HB21</f>
        <v>0</v>
      </c>
      <c r="HD21" s="31">
        <f>HC21-HE21-HF21</f>
        <v>0</v>
      </c>
      <c r="HE21" s="2"/>
      <c r="HF21" s="20"/>
      <c r="HG21" s="2"/>
      <c r="HH21" s="2"/>
      <c r="HI21" s="2"/>
      <c r="HJ21" s="2">
        <f>HH21+HI21</f>
        <v>0</v>
      </c>
      <c r="HK21" s="31">
        <f>HJ21-HL21-HM21</f>
        <v>0</v>
      </c>
      <c r="HL21" s="2"/>
      <c r="HM21" s="20"/>
      <c r="HN21" s="2"/>
      <c r="HO21" s="2"/>
      <c r="HP21" s="2"/>
      <c r="HQ21" s="2">
        <f>HO21+HP21</f>
        <v>0</v>
      </c>
      <c r="HR21" s="31">
        <f>HQ21-HS21-HT21</f>
        <v>0</v>
      </c>
      <c r="HS21" s="2"/>
      <c r="HT21" s="20"/>
      <c r="HU21" s="2"/>
      <c r="HV21" s="2"/>
      <c r="HW21" s="2"/>
      <c r="HX21" s="2">
        <f>HV21+HW21</f>
        <v>0</v>
      </c>
      <c r="HY21" s="31">
        <f>HX21-HZ21-IA21</f>
        <v>0</v>
      </c>
      <c r="HZ21" s="2"/>
      <c r="IA21" s="20"/>
      <c r="IB21" s="2"/>
      <c r="IC21" s="2"/>
      <c r="ID21" s="2"/>
      <c r="IE21" s="2">
        <f>IC21+ID21</f>
        <v>0</v>
      </c>
      <c r="IF21" s="31">
        <f>IE21-IG21-IH21</f>
        <v>0</v>
      </c>
      <c r="IG21" s="2"/>
      <c r="IH21" s="20"/>
      <c r="II21" s="2"/>
      <c r="IJ21" s="2"/>
      <c r="IK21" s="2"/>
      <c r="IL21" s="2">
        <f>IJ21+IK21</f>
        <v>0</v>
      </c>
      <c r="IM21" s="31">
        <f>IL21-IN21-IO21</f>
        <v>0</v>
      </c>
      <c r="IN21" s="2"/>
      <c r="IO21" s="20"/>
      <c r="IP21" s="9"/>
      <c r="IQ21" s="2"/>
      <c r="IR21" s="2"/>
      <c r="IS21" s="2">
        <f>IQ21+IR21</f>
        <v>0</v>
      </c>
      <c r="IT21" s="31">
        <f>IS21-IU21-IV21</f>
        <v>0</v>
      </c>
      <c r="IU21" s="2"/>
      <c r="IV21" s="20"/>
    </row>
    <row r="22" spans="1:256" s="57" customFormat="1" x14ac:dyDescent="0.2">
      <c r="A22" s="43"/>
      <c r="B22" s="1" t="s">
        <v>126</v>
      </c>
      <c r="C22" s="36" t="s">
        <v>152</v>
      </c>
      <c r="D22" s="102"/>
      <c r="E22" s="9">
        <f>SUM(L22,S22,Z22,AG22,AN22,BB22,BI22,BP22,CD22,CK22,CR22,CY22,DF22,DM22,DT22,EA22)+SUM(EH22,EO22,EV22,FC22,FJ22,FQ22,FX22,GE22,GL22,GS22,GZ22,HG22,HN22,HU22,IB22,II22)+IP22</f>
        <v>0</v>
      </c>
      <c r="F22" s="2">
        <f t="shared" si="44"/>
        <v>108997</v>
      </c>
      <c r="G22" s="2">
        <f t="shared" si="81"/>
        <v>363370</v>
      </c>
      <c r="H22" s="2">
        <f t="shared" si="81"/>
        <v>1000</v>
      </c>
      <c r="I22" s="2">
        <f t="shared" si="81"/>
        <v>219847</v>
      </c>
      <c r="J22" s="2">
        <f t="shared" si="86"/>
        <v>143523</v>
      </c>
      <c r="K22" s="10">
        <f>SUM(R22,Y22,AF22,AM22,AT22,BH22,BO22,BV22,CJ22,CQ22,CX22,DE22,DL22,DS22,DZ22,EG22)+SUM(EN22,EU22,FB22,FI22,FP22,FW22,GD22,GK22,GR22,GY22,HF22,HM22,HT22,IA22,IH22,IO22)</f>
        <v>0</v>
      </c>
      <c r="L22" s="268"/>
      <c r="M22" s="2">
        <v>108470</v>
      </c>
      <c r="N22" s="2">
        <v>362843</v>
      </c>
      <c r="O22" s="2"/>
      <c r="P22" s="31">
        <f t="shared" si="46"/>
        <v>219320</v>
      </c>
      <c r="Q22" s="2">
        <v>143523</v>
      </c>
      <c r="R22" s="20"/>
      <c r="S22" s="9"/>
      <c r="T22" s="2"/>
      <c r="U22" s="2"/>
      <c r="V22" s="2">
        <f>T22+U22</f>
        <v>0</v>
      </c>
      <c r="W22" s="31">
        <f t="shared" si="48"/>
        <v>0</v>
      </c>
      <c r="X22" s="2"/>
      <c r="Y22" s="20"/>
      <c r="Z22" s="9"/>
      <c r="AA22" s="2">
        <v>27</v>
      </c>
      <c r="AB22" s="2">
        <v>27</v>
      </c>
      <c r="AC22" s="2"/>
      <c r="AD22" s="31">
        <f>+AB22-AE22</f>
        <v>27</v>
      </c>
      <c r="AE22" s="2">
        <v>0</v>
      </c>
      <c r="AF22" s="20"/>
      <c r="AG22" s="9"/>
      <c r="AH22" s="2"/>
      <c r="AI22" s="2"/>
      <c r="AJ22" s="2">
        <f>AH22+AI22</f>
        <v>0</v>
      </c>
      <c r="AK22" s="31">
        <f>AJ22-AL22-AM22</f>
        <v>0</v>
      </c>
      <c r="AL22" s="2"/>
      <c r="AM22" s="20"/>
      <c r="AN22" s="9"/>
      <c r="AO22" s="2"/>
      <c r="AP22" s="2"/>
      <c r="AQ22" s="2">
        <f>AO22+AP22</f>
        <v>0</v>
      </c>
      <c r="AR22" s="31">
        <f>AQ22-AS22-AT22</f>
        <v>0</v>
      </c>
      <c r="AS22" s="2"/>
      <c r="AT22" s="20"/>
      <c r="AU22" s="24">
        <f t="shared" si="119"/>
        <v>0</v>
      </c>
      <c r="AV22" s="2">
        <f t="shared" si="119"/>
        <v>500</v>
      </c>
      <c r="AW22" s="2"/>
      <c r="AX22" s="2">
        <f t="shared" si="119"/>
        <v>1000</v>
      </c>
      <c r="AY22" s="2">
        <f t="shared" si="120"/>
        <v>500</v>
      </c>
      <c r="AZ22" s="2">
        <f>SUM(BN22,BU22,BG22)</f>
        <v>0</v>
      </c>
      <c r="BA22" s="20">
        <f t="shared" si="120"/>
        <v>0</v>
      </c>
      <c r="BB22" s="9"/>
      <c r="BC22" s="2">
        <v>500</v>
      </c>
      <c r="BD22" s="2">
        <v>500</v>
      </c>
      <c r="BE22" s="2">
        <f>BC22+BD22</f>
        <v>1000</v>
      </c>
      <c r="BF22" s="31">
        <f>BD22</f>
        <v>500</v>
      </c>
      <c r="BG22" s="2"/>
      <c r="BH22" s="20"/>
      <c r="BI22" s="9"/>
      <c r="BJ22" s="2"/>
      <c r="BK22" s="2"/>
      <c r="BL22" s="2">
        <f>BJ22+BK22</f>
        <v>0</v>
      </c>
      <c r="BM22" s="31"/>
      <c r="BN22" s="2"/>
      <c r="BO22" s="20"/>
      <c r="BP22" s="9"/>
      <c r="BQ22" s="2"/>
      <c r="BR22" s="2"/>
      <c r="BS22" s="2">
        <f>BQ22+BR22</f>
        <v>0</v>
      </c>
      <c r="BT22" s="31">
        <f>BS22-BU22-BV22</f>
        <v>0</v>
      </c>
      <c r="BU22" s="2"/>
      <c r="BV22" s="20"/>
      <c r="BW22" s="251">
        <f t="shared" si="41"/>
        <v>0</v>
      </c>
      <c r="BX22" s="209">
        <f t="shared" si="39"/>
        <v>0</v>
      </c>
      <c r="BY22" s="209">
        <f t="shared" si="39"/>
        <v>0</v>
      </c>
      <c r="BZ22" s="209">
        <f>SUM(CG22,CN22,CU22,DB22,DI22,DP22,DW22,ED22,EK22,ER22,EY22,FF22,FM22,FT22,GA22,GH22,GO22,GV22,HC22,HJ22,HQ22,HX22,IE22,IL22)</f>
        <v>0</v>
      </c>
      <c r="CA22" s="208">
        <f t="shared" si="42"/>
        <v>0</v>
      </c>
      <c r="CB22" s="208">
        <f>SUM(CI22,CP22,CW22,DD22,DK22,DR22,DY22,EF22,EM22,ET22,FA22,FH22,FO22,FV22,GC22,GJ22,GQ22,GX22,HE22,HL22,HS22,HZ22,IG22,IN22)+IU22</f>
        <v>0</v>
      </c>
      <c r="CC22" s="210">
        <f>SUM(CJ22,CQ22,CX22,DE22,DL22,DS22,DZ22,EG22,EN22,EU22,FB22,FI22,FP22,FW22,GD22,GK22,GR22,GY22,HF22,HM22,HT22,IA22,IH22,IO22)+IV22</f>
        <v>0</v>
      </c>
      <c r="CD22" s="114"/>
      <c r="CE22" s="2"/>
      <c r="CF22" s="2"/>
      <c r="CG22" s="2">
        <f>CE22+CF22</f>
        <v>0</v>
      </c>
      <c r="CH22" s="31">
        <f>CG22-CI22-CJ22</f>
        <v>0</v>
      </c>
      <c r="CI22" s="2"/>
      <c r="CJ22" s="20"/>
      <c r="CK22" s="2"/>
      <c r="CL22" s="2"/>
      <c r="CM22" s="2"/>
      <c r="CN22" s="2">
        <f>CL22+CM22</f>
        <v>0</v>
      </c>
      <c r="CO22" s="31">
        <f>CN22-CP22-CQ22</f>
        <v>0</v>
      </c>
      <c r="CP22" s="2"/>
      <c r="CQ22" s="20"/>
      <c r="CR22" s="2"/>
      <c r="CS22" s="2"/>
      <c r="CT22" s="2"/>
      <c r="CU22" s="2">
        <f>CS22+CT22</f>
        <v>0</v>
      </c>
      <c r="CV22" s="31">
        <f>CU22-CW22-CX22</f>
        <v>0</v>
      </c>
      <c r="CW22" s="2"/>
      <c r="CX22" s="20"/>
      <c r="CY22" s="2"/>
      <c r="CZ22" s="2"/>
      <c r="DA22" s="2"/>
      <c r="DB22" s="2">
        <f>CZ22+DA22</f>
        <v>0</v>
      </c>
      <c r="DC22" s="31">
        <f>DB22-DD22-DE22</f>
        <v>0</v>
      </c>
      <c r="DD22" s="2"/>
      <c r="DE22" s="20"/>
      <c r="DF22" s="2"/>
      <c r="DG22" s="2"/>
      <c r="DH22" s="2"/>
      <c r="DI22" s="2">
        <f>DG22+DH22</f>
        <v>0</v>
      </c>
      <c r="DJ22" s="31">
        <f>DI22-DK22-DL22</f>
        <v>0</v>
      </c>
      <c r="DK22" s="2"/>
      <c r="DL22" s="20"/>
      <c r="DM22" s="2"/>
      <c r="DN22" s="2"/>
      <c r="DO22" s="2"/>
      <c r="DP22" s="2">
        <f>DN22+DO22</f>
        <v>0</v>
      </c>
      <c r="DQ22" s="31">
        <f>DP22-DR22-DS22</f>
        <v>0</v>
      </c>
      <c r="DR22" s="2"/>
      <c r="DS22" s="20"/>
      <c r="DT22" s="2"/>
      <c r="DU22" s="2"/>
      <c r="DV22" s="2"/>
      <c r="DW22" s="2">
        <f>DU22+DV22</f>
        <v>0</v>
      </c>
      <c r="DX22" s="31">
        <f>DW22-DY22-DZ22</f>
        <v>0</v>
      </c>
      <c r="DY22" s="2"/>
      <c r="DZ22" s="20"/>
      <c r="EA22" s="2"/>
      <c r="EB22" s="2"/>
      <c r="EC22" s="2"/>
      <c r="ED22" s="2">
        <f>EB22+EC22</f>
        <v>0</v>
      </c>
      <c r="EE22" s="31">
        <f>ED22-EF22-EG22</f>
        <v>0</v>
      </c>
      <c r="EF22" s="2"/>
      <c r="EG22" s="20"/>
      <c r="EH22" s="2"/>
      <c r="EI22" s="2"/>
      <c r="EJ22" s="2"/>
      <c r="EK22" s="2">
        <f>EI22+EJ22</f>
        <v>0</v>
      </c>
      <c r="EL22" s="31">
        <f>EK22-EM22-EN22</f>
        <v>0</v>
      </c>
      <c r="EM22" s="2"/>
      <c r="EN22" s="20"/>
      <c r="EO22" s="2"/>
      <c r="EP22" s="2"/>
      <c r="EQ22" s="2"/>
      <c r="ER22" s="2">
        <f>EP22+EQ22</f>
        <v>0</v>
      </c>
      <c r="ES22" s="31">
        <f>ER22-ET22-EU22</f>
        <v>0</v>
      </c>
      <c r="ET22" s="2"/>
      <c r="EU22" s="20"/>
      <c r="EV22" s="2"/>
      <c r="EW22" s="2"/>
      <c r="EX22" s="2"/>
      <c r="EY22" s="2">
        <f>EW22+EX22</f>
        <v>0</v>
      </c>
      <c r="EZ22" s="31">
        <f>EY22-FA22-FB22</f>
        <v>0</v>
      </c>
      <c r="FA22" s="2"/>
      <c r="FB22" s="20"/>
      <c r="FC22" s="2"/>
      <c r="FD22" s="2"/>
      <c r="FE22" s="2"/>
      <c r="FF22" s="2">
        <f>FD22+FE22</f>
        <v>0</v>
      </c>
      <c r="FG22" s="31">
        <f>FF22-FH22-FI22</f>
        <v>0</v>
      </c>
      <c r="FH22" s="2"/>
      <c r="FI22" s="20"/>
      <c r="FJ22" s="2"/>
      <c r="FK22" s="2"/>
      <c r="FL22" s="2"/>
      <c r="FM22" s="2">
        <f>FK22+FL22</f>
        <v>0</v>
      </c>
      <c r="FN22" s="31">
        <f>FM22-FO22-FP22</f>
        <v>0</v>
      </c>
      <c r="FO22" s="2"/>
      <c r="FP22" s="20"/>
      <c r="FQ22" s="2"/>
      <c r="FR22" s="2"/>
      <c r="FS22" s="2"/>
      <c r="FT22" s="2">
        <f>FR22+FS22</f>
        <v>0</v>
      </c>
      <c r="FU22" s="31">
        <f>FT22-FV22-FW22</f>
        <v>0</v>
      </c>
      <c r="FV22" s="2"/>
      <c r="FW22" s="20"/>
      <c r="FX22" s="2"/>
      <c r="FY22" s="2"/>
      <c r="FZ22" s="2"/>
      <c r="GA22" s="2">
        <f>FY22+FZ22</f>
        <v>0</v>
      </c>
      <c r="GB22" s="31">
        <f>GA22-GC22-GD22</f>
        <v>0</v>
      </c>
      <c r="GC22" s="2"/>
      <c r="GD22" s="20"/>
      <c r="GE22" s="2"/>
      <c r="GF22" s="2"/>
      <c r="GG22" s="2"/>
      <c r="GH22" s="2">
        <f>GF22+GG22</f>
        <v>0</v>
      </c>
      <c r="GI22" s="31">
        <f>GH22-GJ22-GK22</f>
        <v>0</v>
      </c>
      <c r="GJ22" s="2"/>
      <c r="GK22" s="20"/>
      <c r="GL22" s="2"/>
      <c r="GM22" s="2"/>
      <c r="GN22" s="2"/>
      <c r="GO22" s="2">
        <f>GM22+GN22</f>
        <v>0</v>
      </c>
      <c r="GP22" s="31">
        <f>GO22-GQ22-GR22</f>
        <v>0</v>
      </c>
      <c r="GQ22" s="2"/>
      <c r="GR22" s="20"/>
      <c r="GS22" s="2"/>
      <c r="GT22" s="2"/>
      <c r="GU22" s="2"/>
      <c r="GV22" s="2"/>
      <c r="GW22" s="31"/>
      <c r="GX22" s="2"/>
      <c r="GY22" s="20"/>
      <c r="GZ22" s="2"/>
      <c r="HA22" s="2"/>
      <c r="HB22" s="2"/>
      <c r="HC22" s="2">
        <f>HA22+HB22</f>
        <v>0</v>
      </c>
      <c r="HD22" s="31">
        <f>HC22-HE22-HF22</f>
        <v>0</v>
      </c>
      <c r="HE22" s="2"/>
      <c r="HF22" s="20"/>
      <c r="HG22" s="2"/>
      <c r="HH22" s="2"/>
      <c r="HI22" s="2"/>
      <c r="HJ22" s="2">
        <f>HH22+HI22</f>
        <v>0</v>
      </c>
      <c r="HK22" s="31">
        <f>HJ22-HL22-HM22</f>
        <v>0</v>
      </c>
      <c r="HL22" s="2"/>
      <c r="HM22" s="20"/>
      <c r="HN22" s="2"/>
      <c r="HO22" s="2"/>
      <c r="HP22" s="2"/>
      <c r="HQ22" s="2">
        <f>HO22+HP22</f>
        <v>0</v>
      </c>
      <c r="HR22" s="31">
        <f>HQ22-HS22-HT22</f>
        <v>0</v>
      </c>
      <c r="HS22" s="2"/>
      <c r="HT22" s="20"/>
      <c r="HU22" s="2"/>
      <c r="HV22" s="2"/>
      <c r="HW22" s="2"/>
      <c r="HX22" s="2">
        <f>HV22+HW22</f>
        <v>0</v>
      </c>
      <c r="HY22" s="31">
        <f>HX22-HZ22-IA22</f>
        <v>0</v>
      </c>
      <c r="HZ22" s="2"/>
      <c r="IA22" s="20"/>
      <c r="IB22" s="2"/>
      <c r="IC22" s="2"/>
      <c r="ID22" s="2"/>
      <c r="IE22" s="2">
        <f>IC22+ID22</f>
        <v>0</v>
      </c>
      <c r="IF22" s="31">
        <f>IE22-IG22-IH22</f>
        <v>0</v>
      </c>
      <c r="IG22" s="2"/>
      <c r="IH22" s="20"/>
      <c r="II22" s="2"/>
      <c r="IJ22" s="2"/>
      <c r="IK22" s="2"/>
      <c r="IL22" s="2">
        <f>IJ22+IK22</f>
        <v>0</v>
      </c>
      <c r="IM22" s="31">
        <f>IL22-IN22-IO22</f>
        <v>0</v>
      </c>
      <c r="IN22" s="2"/>
      <c r="IO22" s="20"/>
      <c r="IP22" s="9"/>
      <c r="IQ22" s="2"/>
      <c r="IR22" s="2"/>
      <c r="IS22" s="2">
        <f>IQ22+IR22</f>
        <v>0</v>
      </c>
      <c r="IT22" s="31">
        <f>IS22-IU22-IV22</f>
        <v>0</v>
      </c>
      <c r="IU22" s="2"/>
      <c r="IV22" s="20"/>
    </row>
    <row r="23" spans="1:256" s="61" customFormat="1" ht="12" x14ac:dyDescent="0.2">
      <c r="A23" s="46" t="s">
        <v>118</v>
      </c>
      <c r="B23" s="332" t="s">
        <v>136</v>
      </c>
      <c r="C23" s="333"/>
      <c r="D23" s="105"/>
      <c r="E23" s="11">
        <f>E11+E16+E19+E20</f>
        <v>42306350</v>
      </c>
      <c r="F23" s="4">
        <f>SUM(M23,T23,AA23,AH23,AO23,BC23,BJ23,BQ23,CE23,CL23,CS23,CZ23,DG23,DN23,DU23,EB23)+SUM(EI23,EP23,EW23,FD23,FK23,FR23,FY23,GF23,GM23,GT23,HA23,HH23,HO23,HV23,IC23,IJ23)+IQ23</f>
        <v>45577816</v>
      </c>
      <c r="G23" s="4">
        <f t="shared" si="81"/>
        <v>45188702</v>
      </c>
      <c r="H23" s="4">
        <f t="shared" si="81"/>
        <v>1000</v>
      </c>
      <c r="I23" s="4">
        <f t="shared" si="81"/>
        <v>41312491</v>
      </c>
      <c r="J23" s="4">
        <f t="shared" si="86"/>
        <v>3865295</v>
      </c>
      <c r="K23" s="4">
        <f>SUM(R23,Y23,AF23,AM23,AT23,BH23,BO23,BV23,CJ23,CQ23,CX23,DE23,DL23,DS23,DZ23,EG23)+SUM(EN23,EU23,FB23,FI23,FP23,FW23,GD23,GK23,GR23,GY23,HF23,HM23,HT23,IA23,IH23,IO23)+IV23</f>
        <v>10916</v>
      </c>
      <c r="L23" s="115">
        <f>L11+L16+L19+L20</f>
        <v>35863082</v>
      </c>
      <c r="M23" s="6">
        <f t="shared" ref="M23:R23" si="121">M11+M16+M19+M20</f>
        <v>39342424</v>
      </c>
      <c r="N23" s="6">
        <f t="shared" si="121"/>
        <v>38815728</v>
      </c>
      <c r="O23" s="6">
        <f t="shared" si="121"/>
        <v>0</v>
      </c>
      <c r="P23" s="32">
        <f t="shared" si="121"/>
        <v>34977378</v>
      </c>
      <c r="Q23" s="6">
        <f t="shared" si="121"/>
        <v>3838350</v>
      </c>
      <c r="R23" s="22">
        <f t="shared" si="121"/>
        <v>0</v>
      </c>
      <c r="S23" s="11">
        <f t="shared" ref="S23:Y23" si="122">S11+S16+S19+S20</f>
        <v>974660</v>
      </c>
      <c r="T23" s="6">
        <f t="shared" si="122"/>
        <v>772979</v>
      </c>
      <c r="U23" s="6">
        <f t="shared" si="122"/>
        <v>920379</v>
      </c>
      <c r="V23" s="6">
        <f t="shared" si="122"/>
        <v>0</v>
      </c>
      <c r="W23" s="6">
        <f t="shared" si="122"/>
        <v>908896</v>
      </c>
      <c r="X23" s="6">
        <f t="shared" si="122"/>
        <v>567</v>
      </c>
      <c r="Y23" s="22">
        <f t="shared" si="122"/>
        <v>10916</v>
      </c>
      <c r="Z23" s="11">
        <f t="shared" ref="Z23:AE23" si="123">Z11+Z16+Z19+Z20</f>
        <v>4801575</v>
      </c>
      <c r="AA23" s="6">
        <f t="shared" si="123"/>
        <v>4794494</v>
      </c>
      <c r="AB23" s="6">
        <f t="shared" si="123"/>
        <v>4791189</v>
      </c>
      <c r="AC23" s="6">
        <f t="shared" si="123"/>
        <v>0</v>
      </c>
      <c r="AD23" s="32">
        <f>AD11+AD16+AD19+AD20</f>
        <v>4791189</v>
      </c>
      <c r="AE23" s="6">
        <f t="shared" si="123"/>
        <v>0</v>
      </c>
      <c r="AF23" s="22">
        <f>AF11+AF16+AF19+AF20</f>
        <v>0</v>
      </c>
      <c r="AG23" s="11">
        <f t="shared" ref="AG23:AL23" si="124">AG11+AG16+AG19+AG20</f>
        <v>0</v>
      </c>
      <c r="AH23" s="6">
        <f t="shared" si="124"/>
        <v>0</v>
      </c>
      <c r="AI23" s="6">
        <f t="shared" si="124"/>
        <v>0</v>
      </c>
      <c r="AJ23" s="6">
        <f t="shared" si="124"/>
        <v>0</v>
      </c>
      <c r="AK23" s="32">
        <f>AK11+AK16+AK19+AK20</f>
        <v>0</v>
      </c>
      <c r="AL23" s="6">
        <f t="shared" si="124"/>
        <v>0</v>
      </c>
      <c r="AM23" s="22">
        <f>AM11+AM16+AM19+AM20</f>
        <v>0</v>
      </c>
      <c r="AN23" s="11">
        <f t="shared" ref="AN23:AS23" si="125">AN11+AN16+AN19+AN20</f>
        <v>25000</v>
      </c>
      <c r="AO23" s="6">
        <f t="shared" si="125"/>
        <v>25000</v>
      </c>
      <c r="AP23" s="6">
        <f t="shared" si="125"/>
        <v>11731</v>
      </c>
      <c r="AQ23" s="6">
        <f t="shared" si="125"/>
        <v>0</v>
      </c>
      <c r="AR23" s="32">
        <f>AR11+AR16+AR19+AR20</f>
        <v>11731</v>
      </c>
      <c r="AS23" s="6">
        <f t="shared" si="125"/>
        <v>0</v>
      </c>
      <c r="AT23" s="22">
        <f>AT11+AT16+AT19+AT20</f>
        <v>0</v>
      </c>
      <c r="AU23" s="28">
        <f>AU11+AU16+AU19+AU20</f>
        <v>362936</v>
      </c>
      <c r="AV23" s="6">
        <f t="shared" ref="AV23:BG23" si="126">AV11+AV16+AV19+AV20</f>
        <v>363822</v>
      </c>
      <c r="AW23" s="6">
        <f>AW11+AW16+AW19+AW20</f>
        <v>393352</v>
      </c>
      <c r="AX23" s="6">
        <f>AX11+AX16+AX19+AX20</f>
        <v>1000</v>
      </c>
      <c r="AY23" s="6">
        <f>AY11+AY16+AY19+AY20</f>
        <v>367474</v>
      </c>
      <c r="AZ23" s="6">
        <f>AZ11+AZ16+AZ19+AZ20</f>
        <v>26378</v>
      </c>
      <c r="BA23" s="22">
        <f t="shared" si="126"/>
        <v>0</v>
      </c>
      <c r="BB23" s="11">
        <f t="shared" si="126"/>
        <v>197256</v>
      </c>
      <c r="BC23" s="6">
        <f t="shared" si="126"/>
        <v>197756</v>
      </c>
      <c r="BD23" s="6">
        <f t="shared" si="126"/>
        <v>204850</v>
      </c>
      <c r="BE23" s="6">
        <f t="shared" si="126"/>
        <v>1000</v>
      </c>
      <c r="BF23" s="32">
        <f>BF11+BF16+BF19+BF20</f>
        <v>191423</v>
      </c>
      <c r="BG23" s="6">
        <f t="shared" si="126"/>
        <v>13427</v>
      </c>
      <c r="BH23" s="22">
        <f>BH11+BH16+BH19+BH20</f>
        <v>0</v>
      </c>
      <c r="BI23" s="11">
        <f t="shared" ref="BI23:BN23" si="127">BI11+BI16+BI19+BI20</f>
        <v>0</v>
      </c>
      <c r="BJ23" s="6">
        <f t="shared" si="127"/>
        <v>0</v>
      </c>
      <c r="BK23" s="6">
        <f t="shared" si="127"/>
        <v>2279</v>
      </c>
      <c r="BL23" s="6">
        <f t="shared" si="127"/>
        <v>0</v>
      </c>
      <c r="BM23" s="32">
        <f>BM11+BM16+BM19+BM20</f>
        <v>2279</v>
      </c>
      <c r="BN23" s="6">
        <f t="shared" si="127"/>
        <v>0</v>
      </c>
      <c r="BO23" s="22">
        <f>BO11+BO16+BO19+BO20</f>
        <v>0</v>
      </c>
      <c r="BP23" s="11">
        <f t="shared" ref="BP23:BU23" si="128">BP11+BP16+BP19+BP20</f>
        <v>165680</v>
      </c>
      <c r="BQ23" s="6">
        <f t="shared" si="128"/>
        <v>166066</v>
      </c>
      <c r="BR23" s="6">
        <f t="shared" si="128"/>
        <v>186723</v>
      </c>
      <c r="BS23" s="6">
        <f t="shared" si="128"/>
        <v>0</v>
      </c>
      <c r="BT23" s="32">
        <f>BT11+BT16+BT19+BT20</f>
        <v>173772</v>
      </c>
      <c r="BU23" s="6">
        <f t="shared" si="128"/>
        <v>12951</v>
      </c>
      <c r="BV23" s="22">
        <f>BV11+BV16+BV19+BV20</f>
        <v>0</v>
      </c>
      <c r="BW23" s="252">
        <f>BW11+BW16+BW19+BW20</f>
        <v>279097</v>
      </c>
      <c r="BX23" s="216">
        <f t="shared" ref="BX23:CI23" si="129">BX11+BX16+BX19+BX20</f>
        <v>279097</v>
      </c>
      <c r="BY23" s="216">
        <f>BY11+BY16+BY19+BY20</f>
        <v>255823</v>
      </c>
      <c r="BZ23" s="216">
        <f>BZ11+BZ16+BZ19+BZ20</f>
        <v>0</v>
      </c>
      <c r="CA23" s="215">
        <f>CA11+CA16+CA19+CA20</f>
        <v>255823</v>
      </c>
      <c r="CB23" s="216">
        <f>CB11+CB16+CB19+CB20</f>
        <v>0</v>
      </c>
      <c r="CC23" s="259">
        <f t="shared" si="129"/>
        <v>0</v>
      </c>
      <c r="CD23" s="115">
        <f t="shared" si="129"/>
        <v>0</v>
      </c>
      <c r="CE23" s="6">
        <f t="shared" si="129"/>
        <v>0</v>
      </c>
      <c r="CF23" s="6">
        <f t="shared" si="129"/>
        <v>0</v>
      </c>
      <c r="CG23" s="6">
        <f t="shared" si="129"/>
        <v>0</v>
      </c>
      <c r="CH23" s="32">
        <f>CH11+CH16+CH19+CH20</f>
        <v>0</v>
      </c>
      <c r="CI23" s="6">
        <f t="shared" si="129"/>
        <v>0</v>
      </c>
      <c r="CJ23" s="22">
        <f>CJ11+CJ16+CJ19+CJ20</f>
        <v>0</v>
      </c>
      <c r="CK23" s="6">
        <f t="shared" ref="CK23:CP23" si="130">CK11+CK16+CK19+CK20</f>
        <v>0</v>
      </c>
      <c r="CL23" s="6">
        <f t="shared" si="130"/>
        <v>0</v>
      </c>
      <c r="CM23" s="6">
        <f t="shared" si="130"/>
        <v>0</v>
      </c>
      <c r="CN23" s="6">
        <f t="shared" si="130"/>
        <v>0</v>
      </c>
      <c r="CO23" s="32">
        <f>CO11+CO16+CO19+CO20</f>
        <v>0</v>
      </c>
      <c r="CP23" s="6">
        <f t="shared" si="130"/>
        <v>0</v>
      </c>
      <c r="CQ23" s="22">
        <f>CQ11+CQ16+CQ19+CQ20</f>
        <v>0</v>
      </c>
      <c r="CR23" s="6">
        <f t="shared" ref="CR23:CW23" si="131">CR11+CR16+CR19+CR20</f>
        <v>0</v>
      </c>
      <c r="CS23" s="6">
        <f t="shared" si="131"/>
        <v>0</v>
      </c>
      <c r="CT23" s="6">
        <f t="shared" si="131"/>
        <v>0</v>
      </c>
      <c r="CU23" s="6">
        <f t="shared" si="131"/>
        <v>0</v>
      </c>
      <c r="CV23" s="32">
        <f>CV11+CV16+CV19+CV20</f>
        <v>0</v>
      </c>
      <c r="CW23" s="6">
        <f t="shared" si="131"/>
        <v>0</v>
      </c>
      <c r="CX23" s="22">
        <f>CX11+CX16+CX19+CX20</f>
        <v>0</v>
      </c>
      <c r="CY23" s="6">
        <f t="shared" ref="CY23:DD23" si="132">CY11+CY16+CY19+CY20</f>
        <v>0</v>
      </c>
      <c r="CZ23" s="6">
        <f t="shared" si="132"/>
        <v>0</v>
      </c>
      <c r="DA23" s="6">
        <f t="shared" si="132"/>
        <v>0</v>
      </c>
      <c r="DB23" s="6">
        <f t="shared" si="132"/>
        <v>0</v>
      </c>
      <c r="DC23" s="32">
        <f>DC11+DC16+DC19+DC20</f>
        <v>0</v>
      </c>
      <c r="DD23" s="6">
        <f t="shared" si="132"/>
        <v>0</v>
      </c>
      <c r="DE23" s="22">
        <f>DE11+DE16+DE19+DE20</f>
        <v>0</v>
      </c>
      <c r="DF23" s="6">
        <f t="shared" ref="DF23:DK23" si="133">DF11+DF16+DF19+DF20</f>
        <v>0</v>
      </c>
      <c r="DG23" s="6">
        <f t="shared" si="133"/>
        <v>0</v>
      </c>
      <c r="DH23" s="6">
        <f t="shared" si="133"/>
        <v>0</v>
      </c>
      <c r="DI23" s="6">
        <f t="shared" si="133"/>
        <v>0</v>
      </c>
      <c r="DJ23" s="32">
        <f>DJ11+DJ16+DJ19+DJ20</f>
        <v>0</v>
      </c>
      <c r="DK23" s="6">
        <f t="shared" si="133"/>
        <v>0</v>
      </c>
      <c r="DL23" s="22">
        <f>DL11+DL16+DL19+DL20</f>
        <v>0</v>
      </c>
      <c r="DM23" s="6">
        <f t="shared" ref="DM23:DR23" si="134">DM11+DM16+DM19+DM20</f>
        <v>0</v>
      </c>
      <c r="DN23" s="6">
        <f t="shared" si="134"/>
        <v>0</v>
      </c>
      <c r="DO23" s="6">
        <f t="shared" si="134"/>
        <v>0</v>
      </c>
      <c r="DP23" s="6">
        <f t="shared" si="134"/>
        <v>0</v>
      </c>
      <c r="DQ23" s="32">
        <f>DQ11+DQ16+DQ19+DQ20</f>
        <v>0</v>
      </c>
      <c r="DR23" s="6">
        <f t="shared" si="134"/>
        <v>0</v>
      </c>
      <c r="DS23" s="22">
        <f>DS11+DS16+DS19+DS20</f>
        <v>0</v>
      </c>
      <c r="DT23" s="6">
        <f t="shared" ref="DT23:DY23" si="135">DT11+DT16+DT19+DT20</f>
        <v>0</v>
      </c>
      <c r="DU23" s="6">
        <f t="shared" si="135"/>
        <v>0</v>
      </c>
      <c r="DV23" s="6">
        <f t="shared" si="135"/>
        <v>0</v>
      </c>
      <c r="DW23" s="6">
        <f t="shared" si="135"/>
        <v>0</v>
      </c>
      <c r="DX23" s="32">
        <f>DX11+DX16+DX19+DX20</f>
        <v>0</v>
      </c>
      <c r="DY23" s="6">
        <f t="shared" si="135"/>
        <v>0</v>
      </c>
      <c r="DZ23" s="22">
        <f>DZ11+DZ16+DZ19+DZ20</f>
        <v>0</v>
      </c>
      <c r="EA23" s="6">
        <f t="shared" ref="EA23:EF23" si="136">EA11+EA16+EA19+EA20</f>
        <v>0</v>
      </c>
      <c r="EB23" s="6">
        <f t="shared" si="136"/>
        <v>0</v>
      </c>
      <c r="EC23" s="6">
        <f t="shared" si="136"/>
        <v>0</v>
      </c>
      <c r="ED23" s="6">
        <f t="shared" si="136"/>
        <v>0</v>
      </c>
      <c r="EE23" s="32">
        <f>EE11+EE16+EE19+EE20</f>
        <v>0</v>
      </c>
      <c r="EF23" s="6">
        <f t="shared" si="136"/>
        <v>0</v>
      </c>
      <c r="EG23" s="22">
        <f>EG11+EG16+EG19+EG20</f>
        <v>0</v>
      </c>
      <c r="EH23" s="6">
        <f t="shared" ref="EH23:EM23" si="137">EH11+EH16+EH19+EH20</f>
        <v>0</v>
      </c>
      <c r="EI23" s="6">
        <f t="shared" si="137"/>
        <v>0</v>
      </c>
      <c r="EJ23" s="6">
        <f t="shared" si="137"/>
        <v>0</v>
      </c>
      <c r="EK23" s="6">
        <f t="shared" si="137"/>
        <v>0</v>
      </c>
      <c r="EL23" s="32">
        <f>EL11+EL16+EL19+EL20</f>
        <v>0</v>
      </c>
      <c r="EM23" s="6">
        <f t="shared" si="137"/>
        <v>0</v>
      </c>
      <c r="EN23" s="22">
        <f>EN11+EN16+EN19+EN20</f>
        <v>0</v>
      </c>
      <c r="EO23" s="6">
        <f t="shared" ref="EO23:ET23" si="138">EO11+EO16+EO19+EO20</f>
        <v>0</v>
      </c>
      <c r="EP23" s="6">
        <f t="shared" si="138"/>
        <v>0</v>
      </c>
      <c r="EQ23" s="6">
        <f t="shared" si="138"/>
        <v>0</v>
      </c>
      <c r="ER23" s="6">
        <f t="shared" si="138"/>
        <v>0</v>
      </c>
      <c r="ES23" s="32">
        <f>ES11+ES16+ES19+ES20</f>
        <v>0</v>
      </c>
      <c r="ET23" s="6">
        <f t="shared" si="138"/>
        <v>0</v>
      </c>
      <c r="EU23" s="22">
        <f>EU11+EU16+EU19+EU20</f>
        <v>0</v>
      </c>
      <c r="EV23" s="6">
        <f t="shared" ref="EV23:FA23" si="139">EV11+EV16+EV19+EV20</f>
        <v>0</v>
      </c>
      <c r="EW23" s="6">
        <f t="shared" si="139"/>
        <v>0</v>
      </c>
      <c r="EX23" s="6">
        <f t="shared" si="139"/>
        <v>0</v>
      </c>
      <c r="EY23" s="6">
        <f t="shared" si="139"/>
        <v>0</v>
      </c>
      <c r="EZ23" s="32">
        <f>EZ11+EZ16+EZ19+EZ20</f>
        <v>0</v>
      </c>
      <c r="FA23" s="6">
        <f t="shared" si="139"/>
        <v>0</v>
      </c>
      <c r="FB23" s="22">
        <f>FB11+FB16+FB19+FB20</f>
        <v>0</v>
      </c>
      <c r="FC23" s="6">
        <f t="shared" ref="FC23:FH23" si="140">FC11+FC16+FC19+FC20</f>
        <v>0</v>
      </c>
      <c r="FD23" s="6">
        <f t="shared" si="140"/>
        <v>0</v>
      </c>
      <c r="FE23" s="6">
        <f t="shared" si="140"/>
        <v>0</v>
      </c>
      <c r="FF23" s="6">
        <f t="shared" si="140"/>
        <v>0</v>
      </c>
      <c r="FG23" s="32">
        <f>FG11+FG16+FG19+FG20</f>
        <v>0</v>
      </c>
      <c r="FH23" s="6">
        <f t="shared" si="140"/>
        <v>0</v>
      </c>
      <c r="FI23" s="22">
        <f>FI11+FI16+FI19+FI20</f>
        <v>0</v>
      </c>
      <c r="FJ23" s="6">
        <f t="shared" ref="FJ23:FO23" si="141">FJ11+FJ16+FJ19+FJ20</f>
        <v>0</v>
      </c>
      <c r="FK23" s="6">
        <f t="shared" si="141"/>
        <v>0</v>
      </c>
      <c r="FL23" s="6">
        <f t="shared" si="141"/>
        <v>0</v>
      </c>
      <c r="FM23" s="6">
        <f t="shared" si="141"/>
        <v>0</v>
      </c>
      <c r="FN23" s="32">
        <f>FN11+FN16+FN19+FN20</f>
        <v>0</v>
      </c>
      <c r="FO23" s="6">
        <f t="shared" si="141"/>
        <v>0</v>
      </c>
      <c r="FP23" s="22">
        <f>FP11+FP16+FP19+FP20</f>
        <v>0</v>
      </c>
      <c r="FQ23" s="6">
        <f t="shared" ref="FQ23:FV23" si="142">FQ11+FQ16+FQ19+FQ20</f>
        <v>0</v>
      </c>
      <c r="FR23" s="6">
        <f t="shared" si="142"/>
        <v>0</v>
      </c>
      <c r="FS23" s="6">
        <f t="shared" si="142"/>
        <v>0</v>
      </c>
      <c r="FT23" s="6">
        <f t="shared" si="142"/>
        <v>0</v>
      </c>
      <c r="FU23" s="32">
        <f>FU11+FU16+FU19+FU20</f>
        <v>0</v>
      </c>
      <c r="FV23" s="6">
        <f t="shared" si="142"/>
        <v>0</v>
      </c>
      <c r="FW23" s="22">
        <f>FW11+FW16+FW19+FW20</f>
        <v>0</v>
      </c>
      <c r="FX23" s="6">
        <f t="shared" ref="FX23:GC23" si="143">FX11+FX16+FX19+FX20</f>
        <v>0</v>
      </c>
      <c r="FY23" s="6">
        <f t="shared" si="143"/>
        <v>0</v>
      </c>
      <c r="FZ23" s="6">
        <f t="shared" si="143"/>
        <v>0</v>
      </c>
      <c r="GA23" s="6">
        <f t="shared" si="143"/>
        <v>0</v>
      </c>
      <c r="GB23" s="32">
        <f>GB11+GB16+GB19+GB20</f>
        <v>0</v>
      </c>
      <c r="GC23" s="6">
        <f t="shared" si="143"/>
        <v>0</v>
      </c>
      <c r="GD23" s="22">
        <f>GD11+GD16+GD19+GD20</f>
        <v>0</v>
      </c>
      <c r="GE23" s="6">
        <f t="shared" ref="GE23:GJ23" si="144">GE11+GE16+GE19+GE20</f>
        <v>0</v>
      </c>
      <c r="GF23" s="6">
        <f t="shared" si="144"/>
        <v>0</v>
      </c>
      <c r="GG23" s="6">
        <f t="shared" si="144"/>
        <v>0</v>
      </c>
      <c r="GH23" s="6">
        <f t="shared" si="144"/>
        <v>0</v>
      </c>
      <c r="GI23" s="32">
        <f>GI11+GI16+GI19+GI20</f>
        <v>0</v>
      </c>
      <c r="GJ23" s="6">
        <f t="shared" si="144"/>
        <v>0</v>
      </c>
      <c r="GK23" s="22">
        <f>GK11+GK16+GK19+GK20</f>
        <v>0</v>
      </c>
      <c r="GL23" s="6">
        <f t="shared" ref="GL23:GQ23" si="145">GL11+GL16+GL19+GL20</f>
        <v>0</v>
      </c>
      <c r="GM23" s="6">
        <f t="shared" si="145"/>
        <v>0</v>
      </c>
      <c r="GN23" s="6">
        <f t="shared" si="145"/>
        <v>0</v>
      </c>
      <c r="GO23" s="6">
        <f t="shared" si="145"/>
        <v>0</v>
      </c>
      <c r="GP23" s="32">
        <f>GP11+GP16+GP19+GP20</f>
        <v>0</v>
      </c>
      <c r="GQ23" s="6">
        <f t="shared" si="145"/>
        <v>0</v>
      </c>
      <c r="GR23" s="22">
        <f>GR11+GR16+GR19+GR20</f>
        <v>0</v>
      </c>
      <c r="GS23" s="6">
        <f t="shared" ref="GS23:GX23" si="146">GS11+GS16+GS19+GS20</f>
        <v>0</v>
      </c>
      <c r="GT23" s="6">
        <f t="shared" si="146"/>
        <v>0</v>
      </c>
      <c r="GU23" s="6">
        <f t="shared" si="146"/>
        <v>0</v>
      </c>
      <c r="GV23" s="6">
        <f t="shared" si="146"/>
        <v>0</v>
      </c>
      <c r="GW23" s="32">
        <f>GW11+GW16+GW19+GW20</f>
        <v>0</v>
      </c>
      <c r="GX23" s="6">
        <f t="shared" si="146"/>
        <v>0</v>
      </c>
      <c r="GY23" s="22">
        <f>GY11+GY16+GY19+GY20</f>
        <v>0</v>
      </c>
      <c r="GZ23" s="6">
        <f t="shared" ref="GZ23:HE23" si="147">GZ11+GZ16+GZ19+GZ20</f>
        <v>0</v>
      </c>
      <c r="HA23" s="6">
        <f t="shared" si="147"/>
        <v>0</v>
      </c>
      <c r="HB23" s="6">
        <f t="shared" si="147"/>
        <v>0</v>
      </c>
      <c r="HC23" s="6">
        <f t="shared" si="147"/>
        <v>0</v>
      </c>
      <c r="HD23" s="32">
        <f>HD11+HD16+HD19+HD20</f>
        <v>0</v>
      </c>
      <c r="HE23" s="6">
        <f t="shared" si="147"/>
        <v>0</v>
      </c>
      <c r="HF23" s="22">
        <f t="shared" ref="HF23:HM23" si="148">HF11+HF16+HF19+HF20</f>
        <v>0</v>
      </c>
      <c r="HG23" s="6">
        <f t="shared" si="148"/>
        <v>0</v>
      </c>
      <c r="HH23" s="6">
        <f>HH11+HH16+HH19+HH20</f>
        <v>0</v>
      </c>
      <c r="HI23" s="6">
        <f t="shared" si="148"/>
        <v>0</v>
      </c>
      <c r="HJ23" s="6">
        <f t="shared" si="148"/>
        <v>0</v>
      </c>
      <c r="HK23" s="32">
        <f>HK11+HK16+HK19+HK20</f>
        <v>0</v>
      </c>
      <c r="HL23" s="6">
        <f t="shared" si="148"/>
        <v>0</v>
      </c>
      <c r="HM23" s="22">
        <f t="shared" si="148"/>
        <v>0</v>
      </c>
      <c r="HN23" s="6">
        <f t="shared" ref="HN23:HS23" si="149">HN11+HN16+HN19+HN20</f>
        <v>0</v>
      </c>
      <c r="HO23" s="6">
        <f t="shared" si="149"/>
        <v>0</v>
      </c>
      <c r="HP23" s="6">
        <f t="shared" si="149"/>
        <v>0</v>
      </c>
      <c r="HQ23" s="6">
        <f t="shared" si="149"/>
        <v>0</v>
      </c>
      <c r="HR23" s="32">
        <f>HR11+HR16+HR19+HR20</f>
        <v>0</v>
      </c>
      <c r="HS23" s="6">
        <f t="shared" si="149"/>
        <v>0</v>
      </c>
      <c r="HT23" s="22">
        <f>HT11+HT16+HT19+HT20</f>
        <v>0</v>
      </c>
      <c r="HU23" s="6">
        <f t="shared" ref="HU23:HZ23" si="150">HU11+HU16+HU19+HU20</f>
        <v>0</v>
      </c>
      <c r="HV23" s="6">
        <f t="shared" si="150"/>
        <v>0</v>
      </c>
      <c r="HW23" s="6">
        <f t="shared" si="150"/>
        <v>0</v>
      </c>
      <c r="HX23" s="6">
        <f t="shared" si="150"/>
        <v>0</v>
      </c>
      <c r="HY23" s="32">
        <f>HY11+HY16+HY19+HY20</f>
        <v>0</v>
      </c>
      <c r="HZ23" s="6">
        <f t="shared" si="150"/>
        <v>0</v>
      </c>
      <c r="IA23" s="22">
        <f>IA11+IA16+IA19+IA20</f>
        <v>0</v>
      </c>
      <c r="IB23" s="6">
        <f t="shared" ref="IB23:IG23" si="151">IB11+IB16+IB19+IB20</f>
        <v>0</v>
      </c>
      <c r="IC23" s="6">
        <f t="shared" si="151"/>
        <v>0</v>
      </c>
      <c r="ID23" s="6">
        <f t="shared" si="151"/>
        <v>0</v>
      </c>
      <c r="IE23" s="6">
        <f t="shared" si="151"/>
        <v>0</v>
      </c>
      <c r="IF23" s="32">
        <f>IF11+IF16+IF19+IF20</f>
        <v>0</v>
      </c>
      <c r="IG23" s="6">
        <f t="shared" si="151"/>
        <v>0</v>
      </c>
      <c r="IH23" s="22">
        <f>IH11+IH16+IH19+IH20</f>
        <v>0</v>
      </c>
      <c r="II23" s="6">
        <f t="shared" ref="II23:IN23" si="152">II11+II16+II19+II20</f>
        <v>0</v>
      </c>
      <c r="IJ23" s="6">
        <f t="shared" si="152"/>
        <v>0</v>
      </c>
      <c r="IK23" s="6">
        <f t="shared" si="152"/>
        <v>0</v>
      </c>
      <c r="IL23" s="6">
        <f t="shared" si="152"/>
        <v>0</v>
      </c>
      <c r="IM23" s="32">
        <f>IM11+IM16+IM19+IM20</f>
        <v>0</v>
      </c>
      <c r="IN23" s="6">
        <f t="shared" si="152"/>
        <v>0</v>
      </c>
      <c r="IO23" s="22">
        <f t="shared" ref="IO23:IV23" si="153">IO11+IO16+IO19+IO20</f>
        <v>0</v>
      </c>
      <c r="IP23" s="11">
        <f t="shared" si="153"/>
        <v>279097</v>
      </c>
      <c r="IQ23" s="6">
        <f t="shared" si="153"/>
        <v>279097</v>
      </c>
      <c r="IR23" s="6">
        <f t="shared" si="153"/>
        <v>255823</v>
      </c>
      <c r="IS23" s="6">
        <f t="shared" si="153"/>
        <v>0</v>
      </c>
      <c r="IT23" s="32">
        <f t="shared" si="153"/>
        <v>255823</v>
      </c>
      <c r="IU23" s="6">
        <f t="shared" si="153"/>
        <v>0</v>
      </c>
      <c r="IV23" s="22">
        <f t="shared" si="153"/>
        <v>0</v>
      </c>
    </row>
    <row r="24" spans="1:256" s="58" customFormat="1" x14ac:dyDescent="0.2">
      <c r="A24" s="44" t="s">
        <v>119</v>
      </c>
      <c r="B24" s="3" t="s">
        <v>139</v>
      </c>
      <c r="C24" s="38"/>
      <c r="D24" s="103"/>
      <c r="E24" s="7">
        <f>SUM(E25:E27)</f>
        <v>800000</v>
      </c>
      <c r="F24" s="4">
        <f t="shared" si="44"/>
        <v>800493</v>
      </c>
      <c r="G24" s="4">
        <f t="shared" si="81"/>
        <v>493</v>
      </c>
      <c r="H24" s="4">
        <f t="shared" si="81"/>
        <v>986</v>
      </c>
      <c r="I24" s="4">
        <f t="shared" si="81"/>
        <v>493</v>
      </c>
      <c r="J24" s="4">
        <f t="shared" si="86"/>
        <v>0</v>
      </c>
      <c r="K24" s="8">
        <f t="shared" ref="K24:K32" si="154">SUM(R24,Y24,AF24,AM24,AT24,BH24,BO24,BV24,CJ24,CQ24,CX24,DE24,DL24,DS24,DZ24,EG24)+SUM(EN24,EU24,FB24,FI24,FP24,FW24,GD24,GK24,GR24,GY24,HF24,HM24,HT24,IA24,IH24,IO24)</f>
        <v>0</v>
      </c>
      <c r="L24" s="108">
        <f>SUM(L25:L27)</f>
        <v>800000</v>
      </c>
      <c r="M24" s="4">
        <f t="shared" ref="M24:R24" si="155">SUM(M25:M27)</f>
        <v>800000</v>
      </c>
      <c r="N24" s="4">
        <f t="shared" si="155"/>
        <v>0</v>
      </c>
      <c r="O24" s="4">
        <f t="shared" si="155"/>
        <v>0</v>
      </c>
      <c r="P24" s="29">
        <f t="shared" si="155"/>
        <v>0</v>
      </c>
      <c r="Q24" s="4">
        <f t="shared" si="155"/>
        <v>0</v>
      </c>
      <c r="R24" s="19">
        <f t="shared" si="155"/>
        <v>0</v>
      </c>
      <c r="S24" s="7">
        <f t="shared" ref="S24:X24" si="156">SUM(S25:S27)</f>
        <v>0</v>
      </c>
      <c r="T24" s="4">
        <f t="shared" si="156"/>
        <v>0</v>
      </c>
      <c r="U24" s="4">
        <f t="shared" si="156"/>
        <v>0</v>
      </c>
      <c r="V24" s="4">
        <f t="shared" si="156"/>
        <v>0</v>
      </c>
      <c r="W24" s="31">
        <f t="shared" si="48"/>
        <v>0</v>
      </c>
      <c r="X24" s="4">
        <f t="shared" si="156"/>
        <v>0</v>
      </c>
      <c r="Y24" s="19">
        <f>SUM(Y25:Y27)</f>
        <v>0</v>
      </c>
      <c r="Z24" s="7">
        <f t="shared" ref="Z24:AE24" si="157">SUM(Z25:Z27)</f>
        <v>0</v>
      </c>
      <c r="AA24" s="4">
        <f t="shared" si="157"/>
        <v>0</v>
      </c>
      <c r="AB24" s="4">
        <f t="shared" si="157"/>
        <v>0</v>
      </c>
      <c r="AC24" s="4">
        <f t="shared" si="157"/>
        <v>0</v>
      </c>
      <c r="AD24" s="29">
        <f>SUM(AD25:AD27)</f>
        <v>0</v>
      </c>
      <c r="AE24" s="4">
        <f t="shared" si="157"/>
        <v>0</v>
      </c>
      <c r="AF24" s="19">
        <f>SUM(AF25:AF27)</f>
        <v>0</v>
      </c>
      <c r="AG24" s="7">
        <f t="shared" ref="AG24:AL24" si="158">SUM(AG25:AG27)</f>
        <v>0</v>
      </c>
      <c r="AH24" s="4">
        <f t="shared" si="158"/>
        <v>0</v>
      </c>
      <c r="AI24" s="4">
        <f t="shared" si="158"/>
        <v>0</v>
      </c>
      <c r="AJ24" s="4">
        <f t="shared" si="158"/>
        <v>0</v>
      </c>
      <c r="AK24" s="29">
        <f>SUM(AK25:AK27)</f>
        <v>0</v>
      </c>
      <c r="AL24" s="4">
        <f t="shared" si="158"/>
        <v>0</v>
      </c>
      <c r="AM24" s="19">
        <f>SUM(AM25:AM27)</f>
        <v>0</v>
      </c>
      <c r="AN24" s="7">
        <f t="shared" ref="AN24:AS24" si="159">SUM(AN25:AN27)</f>
        <v>0</v>
      </c>
      <c r="AO24" s="4">
        <f t="shared" si="159"/>
        <v>0</v>
      </c>
      <c r="AP24" s="4">
        <f t="shared" si="159"/>
        <v>0</v>
      </c>
      <c r="AQ24" s="4">
        <f t="shared" si="159"/>
        <v>0</v>
      </c>
      <c r="AR24" s="29">
        <f>SUM(AR25:AR27)</f>
        <v>0</v>
      </c>
      <c r="AS24" s="4">
        <f t="shared" si="159"/>
        <v>0</v>
      </c>
      <c r="AT24" s="19">
        <f>SUM(AT25:AT27)</f>
        <v>0</v>
      </c>
      <c r="AU24" s="25">
        <f t="shared" ref="AU24:BG24" si="160">SUM(AU25:AU27)</f>
        <v>0</v>
      </c>
      <c r="AV24" s="4">
        <f t="shared" si="160"/>
        <v>0</v>
      </c>
      <c r="AW24" s="4">
        <f>SUM(AW25:AW27)</f>
        <v>0</v>
      </c>
      <c r="AX24" s="4">
        <f>SUM(AX25:AX27)</f>
        <v>0</v>
      </c>
      <c r="AY24" s="4">
        <f>SUM(AY25:AY27)</f>
        <v>0</v>
      </c>
      <c r="AZ24" s="4">
        <f>SUM(AZ25:AZ27)</f>
        <v>0</v>
      </c>
      <c r="BA24" s="19">
        <f t="shared" si="160"/>
        <v>0</v>
      </c>
      <c r="BB24" s="7">
        <f t="shared" si="160"/>
        <v>0</v>
      </c>
      <c r="BC24" s="4">
        <f t="shared" si="160"/>
        <v>0</v>
      </c>
      <c r="BD24" s="4">
        <f t="shared" si="160"/>
        <v>0</v>
      </c>
      <c r="BE24" s="4">
        <f t="shared" si="160"/>
        <v>0</v>
      </c>
      <c r="BF24" s="29">
        <f>SUM(BF25:BF27)</f>
        <v>0</v>
      </c>
      <c r="BG24" s="4">
        <f t="shared" si="160"/>
        <v>0</v>
      </c>
      <c r="BH24" s="19">
        <f>SUM(BH25:BH27)</f>
        <v>0</v>
      </c>
      <c r="BI24" s="7">
        <f t="shared" ref="BI24:BN24" si="161">SUM(BI25:BI27)</f>
        <v>0</v>
      </c>
      <c r="BJ24" s="4">
        <f t="shared" si="161"/>
        <v>0</v>
      </c>
      <c r="BK24" s="4">
        <f t="shared" si="161"/>
        <v>0</v>
      </c>
      <c r="BL24" s="4">
        <f t="shared" si="161"/>
        <v>0</v>
      </c>
      <c r="BM24" s="29">
        <f>SUM(BM25:BM27)</f>
        <v>0</v>
      </c>
      <c r="BN24" s="4">
        <f t="shared" si="161"/>
        <v>0</v>
      </c>
      <c r="BO24" s="19">
        <f>SUM(BO25:BO27)</f>
        <v>0</v>
      </c>
      <c r="BP24" s="7">
        <f t="shared" ref="BP24:BU24" si="162">SUM(BP25:BP27)</f>
        <v>0</v>
      </c>
      <c r="BQ24" s="4">
        <f t="shared" si="162"/>
        <v>0</v>
      </c>
      <c r="BR24" s="4">
        <f t="shared" si="162"/>
        <v>0</v>
      </c>
      <c r="BS24" s="4">
        <f t="shared" si="162"/>
        <v>0</v>
      </c>
      <c r="BT24" s="29">
        <f>SUM(BT25:BT27)</f>
        <v>0</v>
      </c>
      <c r="BU24" s="4">
        <f t="shared" si="162"/>
        <v>0</v>
      </c>
      <c r="BV24" s="19">
        <f t="shared" ref="BV24:CC24" si="163">SUM(BV25:BV27)</f>
        <v>0</v>
      </c>
      <c r="BW24" s="212">
        <f t="shared" si="163"/>
        <v>0</v>
      </c>
      <c r="BX24" s="213">
        <f t="shared" si="163"/>
        <v>493</v>
      </c>
      <c r="BY24" s="213">
        <f t="shared" si="163"/>
        <v>493</v>
      </c>
      <c r="BZ24" s="213">
        <f t="shared" si="163"/>
        <v>0</v>
      </c>
      <c r="CA24" s="211">
        <f t="shared" si="163"/>
        <v>493</v>
      </c>
      <c r="CB24" s="213">
        <f t="shared" si="163"/>
        <v>0</v>
      </c>
      <c r="CC24" s="223">
        <f t="shared" si="163"/>
        <v>0</v>
      </c>
      <c r="CD24" s="108">
        <f t="shared" ref="CD24:CI24" si="164">SUM(CD25:CD27)</f>
        <v>0</v>
      </c>
      <c r="CE24" s="4">
        <f t="shared" si="164"/>
        <v>0</v>
      </c>
      <c r="CF24" s="4">
        <f t="shared" si="164"/>
        <v>0</v>
      </c>
      <c r="CG24" s="4">
        <f t="shared" si="164"/>
        <v>0</v>
      </c>
      <c r="CH24" s="29">
        <f>SUM(CH25:CH27)</f>
        <v>0</v>
      </c>
      <c r="CI24" s="4">
        <f t="shared" si="164"/>
        <v>0</v>
      </c>
      <c r="CJ24" s="19">
        <f t="shared" ref="CJ24:CQ24" si="165">SUM(CJ25:CJ27)</f>
        <v>0</v>
      </c>
      <c r="CK24" s="4">
        <f t="shared" si="165"/>
        <v>0</v>
      </c>
      <c r="CL24" s="4">
        <f t="shared" si="165"/>
        <v>0</v>
      </c>
      <c r="CM24" s="4">
        <f t="shared" si="165"/>
        <v>0</v>
      </c>
      <c r="CN24" s="4">
        <f t="shared" si="165"/>
        <v>0</v>
      </c>
      <c r="CO24" s="29">
        <f>SUM(CO25:CO27)</f>
        <v>0</v>
      </c>
      <c r="CP24" s="4">
        <f t="shared" si="165"/>
        <v>0</v>
      </c>
      <c r="CQ24" s="19">
        <f t="shared" si="165"/>
        <v>0</v>
      </c>
      <c r="CR24" s="4">
        <f t="shared" ref="CR24:CW24" si="166">SUM(CR25:CR27)</f>
        <v>0</v>
      </c>
      <c r="CS24" s="4">
        <f t="shared" si="166"/>
        <v>0</v>
      </c>
      <c r="CT24" s="4">
        <f t="shared" si="166"/>
        <v>0</v>
      </c>
      <c r="CU24" s="4">
        <f t="shared" si="166"/>
        <v>0</v>
      </c>
      <c r="CV24" s="29">
        <f>SUM(CV25:CV27)</f>
        <v>0</v>
      </c>
      <c r="CW24" s="4">
        <f t="shared" si="166"/>
        <v>0</v>
      </c>
      <c r="CX24" s="19">
        <f>SUM(CX25:CX27)</f>
        <v>0</v>
      </c>
      <c r="CY24" s="4">
        <f t="shared" ref="CY24:DD24" si="167">SUM(CY25:CY27)</f>
        <v>0</v>
      </c>
      <c r="CZ24" s="4">
        <f t="shared" si="167"/>
        <v>0</v>
      </c>
      <c r="DA24" s="4">
        <f t="shared" si="167"/>
        <v>0</v>
      </c>
      <c r="DB24" s="4">
        <f t="shared" si="167"/>
        <v>0</v>
      </c>
      <c r="DC24" s="29">
        <f>SUM(DC25:DC27)</f>
        <v>0</v>
      </c>
      <c r="DD24" s="4">
        <f t="shared" si="167"/>
        <v>0</v>
      </c>
      <c r="DE24" s="19">
        <f t="shared" ref="DE24:DL24" si="168">SUM(DE25:DE27)</f>
        <v>0</v>
      </c>
      <c r="DF24" s="4">
        <f t="shared" si="168"/>
        <v>0</v>
      </c>
      <c r="DG24" s="4">
        <f t="shared" si="168"/>
        <v>0</v>
      </c>
      <c r="DH24" s="4">
        <f t="shared" si="168"/>
        <v>0</v>
      </c>
      <c r="DI24" s="4">
        <f t="shared" si="168"/>
        <v>0</v>
      </c>
      <c r="DJ24" s="29">
        <f>SUM(DJ25:DJ27)</f>
        <v>0</v>
      </c>
      <c r="DK24" s="4">
        <f t="shared" si="168"/>
        <v>0</v>
      </c>
      <c r="DL24" s="19">
        <f t="shared" si="168"/>
        <v>0</v>
      </c>
      <c r="DM24" s="4">
        <f t="shared" ref="DM24:DR24" si="169">SUM(DM25:DM27)</f>
        <v>0</v>
      </c>
      <c r="DN24" s="4">
        <f t="shared" si="169"/>
        <v>0</v>
      </c>
      <c r="DO24" s="4">
        <f t="shared" si="169"/>
        <v>0</v>
      </c>
      <c r="DP24" s="4">
        <f t="shared" si="169"/>
        <v>0</v>
      </c>
      <c r="DQ24" s="29">
        <f>SUM(DQ25:DQ27)</f>
        <v>0</v>
      </c>
      <c r="DR24" s="4">
        <f t="shared" si="169"/>
        <v>0</v>
      </c>
      <c r="DS24" s="19">
        <f>SUM(DS25:DS27)</f>
        <v>0</v>
      </c>
      <c r="DT24" s="4">
        <f t="shared" ref="DT24:DY24" si="170">SUM(DT25:DT27)</f>
        <v>0</v>
      </c>
      <c r="DU24" s="4">
        <f t="shared" si="170"/>
        <v>0</v>
      </c>
      <c r="DV24" s="4">
        <f t="shared" si="170"/>
        <v>0</v>
      </c>
      <c r="DW24" s="4">
        <f t="shared" si="170"/>
        <v>0</v>
      </c>
      <c r="DX24" s="29">
        <f>SUM(DX25:DX27)</f>
        <v>0</v>
      </c>
      <c r="DY24" s="4">
        <f t="shared" si="170"/>
        <v>0</v>
      </c>
      <c r="DZ24" s="19">
        <f>SUM(DZ25:DZ27)</f>
        <v>0</v>
      </c>
      <c r="EA24" s="4">
        <f t="shared" ref="EA24:EF24" si="171">SUM(EA25:EA27)</f>
        <v>0</v>
      </c>
      <c r="EB24" s="4">
        <f t="shared" si="171"/>
        <v>0</v>
      </c>
      <c r="EC24" s="4">
        <f t="shared" si="171"/>
        <v>0</v>
      </c>
      <c r="ED24" s="4">
        <f t="shared" si="171"/>
        <v>0</v>
      </c>
      <c r="EE24" s="29">
        <f>SUM(EE25:EE27)</f>
        <v>0</v>
      </c>
      <c r="EF24" s="4">
        <f t="shared" si="171"/>
        <v>0</v>
      </c>
      <c r="EG24" s="19">
        <f>SUM(EG25:EG27)</f>
        <v>0</v>
      </c>
      <c r="EH24" s="4">
        <f t="shared" ref="EH24:EM24" si="172">SUM(EH25:EH27)</f>
        <v>0</v>
      </c>
      <c r="EI24" s="4">
        <f t="shared" si="172"/>
        <v>0</v>
      </c>
      <c r="EJ24" s="4">
        <f t="shared" si="172"/>
        <v>0</v>
      </c>
      <c r="EK24" s="4">
        <f t="shared" si="172"/>
        <v>0</v>
      </c>
      <c r="EL24" s="29">
        <f>SUM(EL25:EL27)</f>
        <v>0</v>
      </c>
      <c r="EM24" s="4">
        <f t="shared" si="172"/>
        <v>0</v>
      </c>
      <c r="EN24" s="19">
        <f>SUM(EN25:EN27)</f>
        <v>0</v>
      </c>
      <c r="EO24" s="4">
        <f t="shared" ref="EO24:ET24" si="173">SUM(EO25:EO27)</f>
        <v>0</v>
      </c>
      <c r="EP24" s="4">
        <f t="shared" si="173"/>
        <v>0</v>
      </c>
      <c r="EQ24" s="4">
        <f t="shared" si="173"/>
        <v>0</v>
      </c>
      <c r="ER24" s="4">
        <f t="shared" si="173"/>
        <v>0</v>
      </c>
      <c r="ES24" s="29">
        <f>SUM(ES25:ES27)</f>
        <v>0</v>
      </c>
      <c r="ET24" s="4">
        <f t="shared" si="173"/>
        <v>0</v>
      </c>
      <c r="EU24" s="19">
        <f>SUM(EU25:EU27)</f>
        <v>0</v>
      </c>
      <c r="EV24" s="4">
        <f t="shared" ref="EV24:FA24" si="174">SUM(EV25:EV27)</f>
        <v>0</v>
      </c>
      <c r="EW24" s="4">
        <f t="shared" si="174"/>
        <v>0</v>
      </c>
      <c r="EX24" s="4">
        <f t="shared" si="174"/>
        <v>0</v>
      </c>
      <c r="EY24" s="4">
        <f t="shared" si="174"/>
        <v>0</v>
      </c>
      <c r="EZ24" s="29">
        <f>SUM(EZ25:EZ27)</f>
        <v>0</v>
      </c>
      <c r="FA24" s="4">
        <f t="shared" si="174"/>
        <v>0</v>
      </c>
      <c r="FB24" s="19">
        <f>SUM(FB25:FB27)</f>
        <v>0</v>
      </c>
      <c r="FC24" s="4">
        <f t="shared" ref="FC24:FH24" si="175">SUM(FC25:FC27)</f>
        <v>0</v>
      </c>
      <c r="FD24" s="4">
        <f t="shared" si="175"/>
        <v>0</v>
      </c>
      <c r="FE24" s="4">
        <f t="shared" si="175"/>
        <v>0</v>
      </c>
      <c r="FF24" s="4">
        <f t="shared" si="175"/>
        <v>0</v>
      </c>
      <c r="FG24" s="29">
        <f>SUM(FG25:FG27)</f>
        <v>0</v>
      </c>
      <c r="FH24" s="4">
        <f t="shared" si="175"/>
        <v>0</v>
      </c>
      <c r="FI24" s="19">
        <f>SUM(FI25:FI27)</f>
        <v>0</v>
      </c>
      <c r="FJ24" s="4">
        <f t="shared" ref="FJ24:FO24" si="176">SUM(FJ25:FJ27)</f>
        <v>0</v>
      </c>
      <c r="FK24" s="4">
        <f t="shared" si="176"/>
        <v>0</v>
      </c>
      <c r="FL24" s="4">
        <f t="shared" si="176"/>
        <v>0</v>
      </c>
      <c r="FM24" s="4">
        <f t="shared" si="176"/>
        <v>0</v>
      </c>
      <c r="FN24" s="29">
        <f>SUM(FN25:FN27)</f>
        <v>0</v>
      </c>
      <c r="FO24" s="4">
        <f t="shared" si="176"/>
        <v>0</v>
      </c>
      <c r="FP24" s="19">
        <f>SUM(FP25:FP27)</f>
        <v>0</v>
      </c>
      <c r="FQ24" s="4">
        <f t="shared" ref="FQ24:FV24" si="177">SUM(FQ25:FQ27)</f>
        <v>0</v>
      </c>
      <c r="FR24" s="4">
        <f t="shared" si="177"/>
        <v>0</v>
      </c>
      <c r="FS24" s="4">
        <f t="shared" si="177"/>
        <v>0</v>
      </c>
      <c r="FT24" s="4">
        <f t="shared" si="177"/>
        <v>0</v>
      </c>
      <c r="FU24" s="29">
        <f>SUM(FU25:FU27)</f>
        <v>0</v>
      </c>
      <c r="FV24" s="4">
        <f t="shared" si="177"/>
        <v>0</v>
      </c>
      <c r="FW24" s="19">
        <f>SUM(FW25:FW27)</f>
        <v>0</v>
      </c>
      <c r="FX24" s="4">
        <f>SUM(FX25:FX27)</f>
        <v>0</v>
      </c>
      <c r="FY24" s="4">
        <f t="shared" ref="FY24:GD24" si="178">SUM(FY25:FY27)</f>
        <v>0</v>
      </c>
      <c r="FZ24" s="4">
        <f t="shared" si="178"/>
        <v>0</v>
      </c>
      <c r="GA24" s="4">
        <f t="shared" si="178"/>
        <v>0</v>
      </c>
      <c r="GB24" s="29">
        <f>SUM(GB25:GB27)</f>
        <v>0</v>
      </c>
      <c r="GC24" s="4">
        <f t="shared" si="178"/>
        <v>0</v>
      </c>
      <c r="GD24" s="19">
        <f t="shared" si="178"/>
        <v>0</v>
      </c>
      <c r="GE24" s="4">
        <f t="shared" ref="GE24:GJ24" si="179">SUM(GE25:GE27)</f>
        <v>0</v>
      </c>
      <c r="GF24" s="4">
        <f t="shared" si="179"/>
        <v>0</v>
      </c>
      <c r="GG24" s="4">
        <f t="shared" si="179"/>
        <v>0</v>
      </c>
      <c r="GH24" s="4">
        <f t="shared" si="179"/>
        <v>0</v>
      </c>
      <c r="GI24" s="29">
        <f>SUM(GI25:GI27)</f>
        <v>0</v>
      </c>
      <c r="GJ24" s="4">
        <f t="shared" si="179"/>
        <v>0</v>
      </c>
      <c r="GK24" s="19">
        <f>SUM(GK25:GK27)</f>
        <v>0</v>
      </c>
      <c r="GL24" s="4">
        <f t="shared" ref="GL24:GQ24" si="180">SUM(GL25:GL27)</f>
        <v>0</v>
      </c>
      <c r="GM24" s="4">
        <f t="shared" si="180"/>
        <v>0</v>
      </c>
      <c r="GN24" s="4">
        <f t="shared" si="180"/>
        <v>0</v>
      </c>
      <c r="GO24" s="4">
        <f t="shared" si="180"/>
        <v>0</v>
      </c>
      <c r="GP24" s="29">
        <f>SUM(GP25:GP27)</f>
        <v>0</v>
      </c>
      <c r="GQ24" s="4">
        <f t="shared" si="180"/>
        <v>0</v>
      </c>
      <c r="GR24" s="19">
        <f>SUM(GR25:GR27)</f>
        <v>0</v>
      </c>
      <c r="GS24" s="4">
        <f t="shared" ref="GS24:GX24" si="181">SUM(GS25:GS27)</f>
        <v>0</v>
      </c>
      <c r="GT24" s="4">
        <f t="shared" si="181"/>
        <v>0</v>
      </c>
      <c r="GU24" s="4">
        <f t="shared" si="181"/>
        <v>0</v>
      </c>
      <c r="GV24" s="4">
        <f t="shared" si="181"/>
        <v>0</v>
      </c>
      <c r="GW24" s="29">
        <f>SUM(GW25:GW27)</f>
        <v>0</v>
      </c>
      <c r="GX24" s="4">
        <f t="shared" si="181"/>
        <v>0</v>
      </c>
      <c r="GY24" s="19">
        <f>SUM(GY25:GY27)</f>
        <v>0</v>
      </c>
      <c r="GZ24" s="4">
        <f t="shared" ref="GZ24:HE24" si="182">SUM(GZ25:GZ27)</f>
        <v>0</v>
      </c>
      <c r="HA24" s="4">
        <f t="shared" si="182"/>
        <v>0</v>
      </c>
      <c r="HB24" s="4">
        <f t="shared" si="182"/>
        <v>0</v>
      </c>
      <c r="HC24" s="4">
        <f t="shared" si="182"/>
        <v>0</v>
      </c>
      <c r="HD24" s="29">
        <f>SUM(HD25:HD27)</f>
        <v>0</v>
      </c>
      <c r="HE24" s="4">
        <f t="shared" si="182"/>
        <v>0</v>
      </c>
      <c r="HF24" s="19">
        <f>SUM(HF25:HF27)</f>
        <v>0</v>
      </c>
      <c r="HG24" s="4">
        <f t="shared" ref="HG24:HL24" si="183">SUM(HG25:HG27)</f>
        <v>0</v>
      </c>
      <c r="HH24" s="4">
        <f t="shared" si="183"/>
        <v>0</v>
      </c>
      <c r="HI24" s="4">
        <f t="shared" si="183"/>
        <v>0</v>
      </c>
      <c r="HJ24" s="4">
        <f t="shared" si="183"/>
        <v>0</v>
      </c>
      <c r="HK24" s="29">
        <f>SUM(HK25:HK27)</f>
        <v>0</v>
      </c>
      <c r="HL24" s="4">
        <f t="shared" si="183"/>
        <v>0</v>
      </c>
      <c r="HM24" s="19">
        <f>SUM(HM25:HM27)</f>
        <v>0</v>
      </c>
      <c r="HN24" s="4">
        <f t="shared" ref="HN24:HS24" si="184">SUM(HN25:HN27)</f>
        <v>0</v>
      </c>
      <c r="HO24" s="4">
        <f t="shared" si="184"/>
        <v>0</v>
      </c>
      <c r="HP24" s="4">
        <f t="shared" si="184"/>
        <v>0</v>
      </c>
      <c r="HQ24" s="4">
        <f t="shared" si="184"/>
        <v>0</v>
      </c>
      <c r="HR24" s="29">
        <f>SUM(HR25:HR27)</f>
        <v>0</v>
      </c>
      <c r="HS24" s="4">
        <f t="shared" si="184"/>
        <v>0</v>
      </c>
      <c r="HT24" s="19">
        <f>SUM(HT25:HT27)</f>
        <v>0</v>
      </c>
      <c r="HU24" s="4">
        <f t="shared" ref="HU24:HZ24" si="185">SUM(HU25:HU27)</f>
        <v>0</v>
      </c>
      <c r="HV24" s="4">
        <f t="shared" si="185"/>
        <v>0</v>
      </c>
      <c r="HW24" s="4">
        <f t="shared" si="185"/>
        <v>0</v>
      </c>
      <c r="HX24" s="4">
        <f t="shared" si="185"/>
        <v>0</v>
      </c>
      <c r="HY24" s="29">
        <f>SUM(HY25:HY27)</f>
        <v>0</v>
      </c>
      <c r="HZ24" s="4">
        <f t="shared" si="185"/>
        <v>0</v>
      </c>
      <c r="IA24" s="19">
        <f>SUM(IA25:IA27)</f>
        <v>0</v>
      </c>
      <c r="IB24" s="4">
        <f t="shared" ref="IB24:IG24" si="186">SUM(IB25:IB27)</f>
        <v>0</v>
      </c>
      <c r="IC24" s="4">
        <f t="shared" si="186"/>
        <v>0</v>
      </c>
      <c r="ID24" s="4">
        <f t="shared" si="186"/>
        <v>0</v>
      </c>
      <c r="IE24" s="4">
        <f t="shared" si="186"/>
        <v>0</v>
      </c>
      <c r="IF24" s="29">
        <f>SUM(IF25:IF27)</f>
        <v>0</v>
      </c>
      <c r="IG24" s="4">
        <f t="shared" si="186"/>
        <v>0</v>
      </c>
      <c r="IH24" s="19">
        <f>SUM(IH25:IH27)</f>
        <v>0</v>
      </c>
      <c r="II24" s="4">
        <f t="shared" ref="II24:IN24" si="187">SUM(II25:II27)</f>
        <v>0</v>
      </c>
      <c r="IJ24" s="4">
        <f t="shared" si="187"/>
        <v>0</v>
      </c>
      <c r="IK24" s="4">
        <f t="shared" si="187"/>
        <v>0</v>
      </c>
      <c r="IL24" s="4">
        <f t="shared" si="187"/>
        <v>0</v>
      </c>
      <c r="IM24" s="29">
        <f>SUM(IM25:IM27)</f>
        <v>0</v>
      </c>
      <c r="IN24" s="4">
        <f t="shared" si="187"/>
        <v>0</v>
      </c>
      <c r="IO24" s="19">
        <f t="shared" ref="IO24:IU24" si="188">SUM(IO25:IO27)</f>
        <v>0</v>
      </c>
      <c r="IP24" s="7">
        <f t="shared" si="188"/>
        <v>0</v>
      </c>
      <c r="IQ24" s="4">
        <f t="shared" si="188"/>
        <v>493</v>
      </c>
      <c r="IR24" s="4">
        <f t="shared" si="188"/>
        <v>493</v>
      </c>
      <c r="IS24" s="4">
        <f t="shared" si="188"/>
        <v>986</v>
      </c>
      <c r="IT24" s="29">
        <f t="shared" si="188"/>
        <v>493</v>
      </c>
      <c r="IU24" s="4">
        <f t="shared" si="188"/>
        <v>0</v>
      </c>
      <c r="IV24" s="19">
        <f>SUM(IV25:IV27)</f>
        <v>0</v>
      </c>
    </row>
    <row r="25" spans="1:256" s="57" customFormat="1" x14ac:dyDescent="0.2">
      <c r="A25" s="43"/>
      <c r="B25" s="1" t="s">
        <v>125</v>
      </c>
      <c r="C25" s="36" t="s">
        <v>26</v>
      </c>
      <c r="D25" s="102"/>
      <c r="E25" s="9">
        <f>SUM(L25,S25,Z25,AG25,AN25,BB25,BI25,BP25,CD25,CK25,CR25,CY25,DF25,DM25,DT25,EA25)+SUM(EH25,EO25,EV25,FC25,FJ25,FQ25,FX25,GE25,GL25,GS25,GZ25,HG25,HN25,HU25,IB25,II25)+IP25</f>
        <v>0</v>
      </c>
      <c r="F25" s="2">
        <f t="shared" si="44"/>
        <v>0</v>
      </c>
      <c r="G25" s="2">
        <f t="shared" ref="G25:J26" si="189">SUM(N25,U25,AB25,AI25,AP25,BD25,BK25,BR25,CF25,CM25,CT25,DA25,DH25,DO25,DV25,EC25)+SUM(EJ25,EQ25,EX25,FE25,FL25,FS25,FZ25,GG25,GN25,GU25,HB25,HI25,HP25,HW25,ID25,IK25)</f>
        <v>0</v>
      </c>
      <c r="H25" s="2">
        <f t="shared" si="189"/>
        <v>0</v>
      </c>
      <c r="I25" s="2">
        <f t="shared" si="189"/>
        <v>0</v>
      </c>
      <c r="J25" s="2">
        <f t="shared" si="189"/>
        <v>0</v>
      </c>
      <c r="K25" s="10">
        <f t="shared" si="154"/>
        <v>0</v>
      </c>
      <c r="L25" s="114"/>
      <c r="M25" s="2"/>
      <c r="N25" s="2"/>
      <c r="O25" s="2"/>
      <c r="P25" s="31">
        <f>+N25-Q25</f>
        <v>0</v>
      </c>
      <c r="Q25" s="2"/>
      <c r="R25" s="20"/>
      <c r="S25" s="9"/>
      <c r="T25" s="2"/>
      <c r="U25" s="2"/>
      <c r="V25" s="2">
        <f>T25+U25</f>
        <v>0</v>
      </c>
      <c r="W25" s="31">
        <f t="shared" si="48"/>
        <v>0</v>
      </c>
      <c r="X25" s="2"/>
      <c r="Y25" s="20"/>
      <c r="Z25" s="9"/>
      <c r="AA25" s="2"/>
      <c r="AB25" s="2"/>
      <c r="AC25" s="2">
        <f>AA25+AB25</f>
        <v>0</v>
      </c>
      <c r="AD25" s="31"/>
      <c r="AE25" s="2"/>
      <c r="AF25" s="20"/>
      <c r="AG25" s="9"/>
      <c r="AH25" s="2"/>
      <c r="AI25" s="2"/>
      <c r="AJ25" s="2">
        <f>AH25+AI25</f>
        <v>0</v>
      </c>
      <c r="AK25" s="31">
        <f>AJ25-AL25-AM25</f>
        <v>0</v>
      </c>
      <c r="AL25" s="2"/>
      <c r="AM25" s="20"/>
      <c r="AN25" s="9"/>
      <c r="AO25" s="2"/>
      <c r="AP25" s="2"/>
      <c r="AQ25" s="2">
        <f>AO25+AP25</f>
        <v>0</v>
      </c>
      <c r="AR25" s="31">
        <f>AQ25-AS25-AT25</f>
        <v>0</v>
      </c>
      <c r="AS25" s="2"/>
      <c r="AT25" s="20"/>
      <c r="AU25" s="24">
        <f t="shared" ref="AU25:AV28" si="190">SUM(BI25,BP25,BB25)</f>
        <v>0</v>
      </c>
      <c r="AV25" s="2">
        <f t="shared" si="190"/>
        <v>0</v>
      </c>
      <c r="AW25" s="2">
        <f t="shared" ref="AW25:AX28" si="191">SUM(BK25,BR25,BD25)</f>
        <v>0</v>
      </c>
      <c r="AX25" s="2">
        <f t="shared" si="191"/>
        <v>0</v>
      </c>
      <c r="AY25" s="2">
        <f t="shared" ref="AY25:BA28" si="192">SUM(BM25,BT25,BF25)</f>
        <v>0</v>
      </c>
      <c r="AZ25" s="2">
        <f t="shared" si="192"/>
        <v>0</v>
      </c>
      <c r="BA25" s="20">
        <f t="shared" si="192"/>
        <v>0</v>
      </c>
      <c r="BB25" s="9"/>
      <c r="BC25" s="2"/>
      <c r="BD25" s="2"/>
      <c r="BE25" s="2">
        <f>BC25+BD25</f>
        <v>0</v>
      </c>
      <c r="BF25" s="31">
        <f>BE25-BG25-BH25</f>
        <v>0</v>
      </c>
      <c r="BG25" s="2"/>
      <c r="BH25" s="20"/>
      <c r="BI25" s="9"/>
      <c r="BJ25" s="2"/>
      <c r="BK25" s="2"/>
      <c r="BL25" s="2">
        <f>BJ25+BK25</f>
        <v>0</v>
      </c>
      <c r="BM25" s="31">
        <f>BL25-BN25-BO25</f>
        <v>0</v>
      </c>
      <c r="BN25" s="2"/>
      <c r="BO25" s="20"/>
      <c r="BP25" s="9"/>
      <c r="BQ25" s="2"/>
      <c r="BR25" s="2"/>
      <c r="BS25" s="2">
        <f>BQ25+BR25</f>
        <v>0</v>
      </c>
      <c r="BT25" s="31">
        <f>BS25-BU25-BV25</f>
        <v>0</v>
      </c>
      <c r="BU25" s="2"/>
      <c r="BV25" s="20"/>
      <c r="BW25" s="251">
        <f t="shared" ref="BW25:BY31" si="193">SUM(CD25,CK25,CR25,CY25,DF25,DM25,DT25,EA25,EH25,EO25,EV25,FC25,FJ25,FQ25,FX25,GE25,GL25,GS25,GZ25,HG25,HN25,HU25,IB25,II25)+IP25</f>
        <v>0</v>
      </c>
      <c r="BX25" s="209">
        <f t="shared" si="193"/>
        <v>0</v>
      </c>
      <c r="BY25" s="209">
        <f t="shared" si="193"/>
        <v>0</v>
      </c>
      <c r="BZ25" s="209">
        <f>SUM(CG25,CN25,CU25,DB25,DI25,DP25,DW25,ED25,EK25,ER25,EY25,FF25,FM25,FT25,GA25,GH25,GO25,GV25,HC25,HJ25,HQ25,HX25,IE25,IL25)</f>
        <v>0</v>
      </c>
      <c r="CA25" s="208">
        <f t="shared" ref="CA25:CA31" si="194">SUM(CH25,CO25,CV25,DC25,DJ25,DQ25,DX25,EE25,EL25,ES25,EZ25,FG25,FN25,FU25,GB25,GI25,GP25,GW25,HD25,HK25,HR25,HY25,IF25,IM25)+IT25</f>
        <v>0</v>
      </c>
      <c r="CB25" s="208">
        <f t="shared" ref="CB25:CC27" si="195">SUM(CI25,CP25,CW25,DD25,DK25,DR25,DY25,EF25,EM25,ET25,FA25,FH25,FO25,FV25,GC25,GJ25,GQ25,GX25,HE25,HL25,HS25,HZ25,IG25,IN25)+IU25</f>
        <v>0</v>
      </c>
      <c r="CC25" s="210">
        <f t="shared" si="195"/>
        <v>0</v>
      </c>
      <c r="CD25" s="114"/>
      <c r="CE25" s="2"/>
      <c r="CF25" s="2"/>
      <c r="CG25" s="2">
        <f>CE25+CF25</f>
        <v>0</v>
      </c>
      <c r="CH25" s="31">
        <f>CG25-CI25-CJ25</f>
        <v>0</v>
      </c>
      <c r="CI25" s="2"/>
      <c r="CJ25" s="20"/>
      <c r="CK25" s="2"/>
      <c r="CL25" s="2"/>
      <c r="CM25" s="2"/>
      <c r="CN25" s="2">
        <f>CL25+CM25</f>
        <v>0</v>
      </c>
      <c r="CO25" s="31">
        <f>CN25-CP25-CQ25</f>
        <v>0</v>
      </c>
      <c r="CP25" s="2"/>
      <c r="CQ25" s="20"/>
      <c r="CR25" s="2"/>
      <c r="CS25" s="2"/>
      <c r="CT25" s="2"/>
      <c r="CU25" s="2">
        <f>CS25+CT25</f>
        <v>0</v>
      </c>
      <c r="CV25" s="31">
        <f>CU25-CW25-CX25</f>
        <v>0</v>
      </c>
      <c r="CW25" s="2"/>
      <c r="CX25" s="20"/>
      <c r="CY25" s="2"/>
      <c r="CZ25" s="2"/>
      <c r="DA25" s="2"/>
      <c r="DB25" s="2">
        <f>CZ25+DA25</f>
        <v>0</v>
      </c>
      <c r="DC25" s="31">
        <f>DB25-DD25-DE25</f>
        <v>0</v>
      </c>
      <c r="DD25" s="2"/>
      <c r="DE25" s="20"/>
      <c r="DF25" s="2"/>
      <c r="DG25" s="2"/>
      <c r="DH25" s="2"/>
      <c r="DI25" s="2">
        <f>DG25+DH25</f>
        <v>0</v>
      </c>
      <c r="DJ25" s="31">
        <f>DI25-DK25-DL25</f>
        <v>0</v>
      </c>
      <c r="DK25" s="2"/>
      <c r="DL25" s="20"/>
      <c r="DM25" s="2"/>
      <c r="DN25" s="2"/>
      <c r="DO25" s="2"/>
      <c r="DP25" s="2">
        <f>DN25+DO25</f>
        <v>0</v>
      </c>
      <c r="DQ25" s="31">
        <f>DP25-DR25-DS25</f>
        <v>0</v>
      </c>
      <c r="DR25" s="2"/>
      <c r="DS25" s="20"/>
      <c r="DT25" s="2"/>
      <c r="DU25" s="2"/>
      <c r="DV25" s="2"/>
      <c r="DW25" s="2">
        <f>DU25+DV25</f>
        <v>0</v>
      </c>
      <c r="DX25" s="31">
        <f>DW25-DY25-DZ25</f>
        <v>0</v>
      </c>
      <c r="DY25" s="2"/>
      <c r="DZ25" s="20"/>
      <c r="EA25" s="2"/>
      <c r="EB25" s="2"/>
      <c r="EC25" s="2"/>
      <c r="ED25" s="2">
        <f>EB25+EC25</f>
        <v>0</v>
      </c>
      <c r="EE25" s="31">
        <f>ED25-EF25-EG25</f>
        <v>0</v>
      </c>
      <c r="EF25" s="2"/>
      <c r="EG25" s="20"/>
      <c r="EH25" s="2"/>
      <c r="EI25" s="2"/>
      <c r="EJ25" s="2"/>
      <c r="EK25" s="2">
        <f>EI25+EJ25</f>
        <v>0</v>
      </c>
      <c r="EL25" s="31">
        <f>EK25-EM25-EN25</f>
        <v>0</v>
      </c>
      <c r="EM25" s="2"/>
      <c r="EN25" s="20"/>
      <c r="EO25" s="2"/>
      <c r="EP25" s="2"/>
      <c r="EQ25" s="2"/>
      <c r="ER25" s="2">
        <f>EP25+EQ25</f>
        <v>0</v>
      </c>
      <c r="ES25" s="31">
        <f>ER25-ET25-EU25</f>
        <v>0</v>
      </c>
      <c r="ET25" s="2"/>
      <c r="EU25" s="20"/>
      <c r="EV25" s="2"/>
      <c r="EW25" s="2"/>
      <c r="EX25" s="2"/>
      <c r="EY25" s="2">
        <f>EW25+EX25</f>
        <v>0</v>
      </c>
      <c r="EZ25" s="31">
        <f>EY25-FA25-FB25</f>
        <v>0</v>
      </c>
      <c r="FA25" s="2"/>
      <c r="FB25" s="20"/>
      <c r="FC25" s="2"/>
      <c r="FD25" s="2"/>
      <c r="FE25" s="2"/>
      <c r="FF25" s="2">
        <f>FD25+FE25</f>
        <v>0</v>
      </c>
      <c r="FG25" s="31">
        <f>FF25-FH25-FI25</f>
        <v>0</v>
      </c>
      <c r="FH25" s="2"/>
      <c r="FI25" s="20"/>
      <c r="FJ25" s="2"/>
      <c r="FK25" s="2"/>
      <c r="FL25" s="2"/>
      <c r="FM25" s="2">
        <f>FK25+FL25</f>
        <v>0</v>
      </c>
      <c r="FN25" s="31">
        <f>FM25-FO25-FP25</f>
        <v>0</v>
      </c>
      <c r="FO25" s="2"/>
      <c r="FP25" s="20"/>
      <c r="FQ25" s="2"/>
      <c r="FR25" s="2"/>
      <c r="FS25" s="2"/>
      <c r="FT25" s="2">
        <f>FR25+FS25</f>
        <v>0</v>
      </c>
      <c r="FU25" s="31">
        <f>FT25-FV25-FW25</f>
        <v>0</v>
      </c>
      <c r="FV25" s="2"/>
      <c r="FW25" s="20"/>
      <c r="FX25" s="2"/>
      <c r="FY25" s="2"/>
      <c r="FZ25" s="2"/>
      <c r="GA25" s="2">
        <f>FY25+FZ25</f>
        <v>0</v>
      </c>
      <c r="GB25" s="31">
        <f>GA25-GC25-GD25</f>
        <v>0</v>
      </c>
      <c r="GC25" s="2"/>
      <c r="GD25" s="20"/>
      <c r="GE25" s="2"/>
      <c r="GF25" s="2"/>
      <c r="GG25" s="2"/>
      <c r="GH25" s="2">
        <f>GF25+GG25</f>
        <v>0</v>
      </c>
      <c r="GI25" s="31">
        <f>GH25-GJ25-GK25</f>
        <v>0</v>
      </c>
      <c r="GJ25" s="2"/>
      <c r="GK25" s="20"/>
      <c r="GL25" s="2"/>
      <c r="GM25" s="2"/>
      <c r="GN25" s="2"/>
      <c r="GO25" s="2">
        <f>GM25+GN25</f>
        <v>0</v>
      </c>
      <c r="GP25" s="31">
        <f>GO25-GQ25-GR25</f>
        <v>0</v>
      </c>
      <c r="GQ25" s="2"/>
      <c r="GR25" s="20"/>
      <c r="GS25" s="2"/>
      <c r="GT25" s="2"/>
      <c r="GU25" s="2"/>
      <c r="GV25" s="2">
        <f>GT25+GU25</f>
        <v>0</v>
      </c>
      <c r="GW25" s="31">
        <f>GV25-GX25-GY25</f>
        <v>0</v>
      </c>
      <c r="GX25" s="2"/>
      <c r="GY25" s="20"/>
      <c r="GZ25" s="2"/>
      <c r="HA25" s="2"/>
      <c r="HB25" s="2"/>
      <c r="HC25" s="2">
        <f>HA25+HB25</f>
        <v>0</v>
      </c>
      <c r="HD25" s="31">
        <f>HC25-HE25-HF25</f>
        <v>0</v>
      </c>
      <c r="HE25" s="2"/>
      <c r="HF25" s="20"/>
      <c r="HG25" s="2"/>
      <c r="HH25" s="2"/>
      <c r="HI25" s="2"/>
      <c r="HJ25" s="2">
        <f>HH25+HI25</f>
        <v>0</v>
      </c>
      <c r="HK25" s="31">
        <f>HJ25-HL25-HM25</f>
        <v>0</v>
      </c>
      <c r="HL25" s="2"/>
      <c r="HM25" s="20"/>
      <c r="HN25" s="2"/>
      <c r="HO25" s="2"/>
      <c r="HP25" s="2"/>
      <c r="HQ25" s="2">
        <f>HO25+HP25</f>
        <v>0</v>
      </c>
      <c r="HR25" s="31">
        <f>HQ25-HS25-HT25</f>
        <v>0</v>
      </c>
      <c r="HS25" s="2"/>
      <c r="HT25" s="20"/>
      <c r="HU25" s="2"/>
      <c r="HV25" s="2"/>
      <c r="HW25" s="2"/>
      <c r="HX25" s="2">
        <f>HV25+HW25</f>
        <v>0</v>
      </c>
      <c r="HY25" s="31">
        <f>HX25-HZ25-IA25</f>
        <v>0</v>
      </c>
      <c r="HZ25" s="2"/>
      <c r="IA25" s="20"/>
      <c r="IB25" s="2"/>
      <c r="IC25" s="2"/>
      <c r="ID25" s="2"/>
      <c r="IE25" s="2">
        <f>IC25+ID25</f>
        <v>0</v>
      </c>
      <c r="IF25" s="31">
        <f>IE25-IG25-IH25</f>
        <v>0</v>
      </c>
      <c r="IG25" s="2"/>
      <c r="IH25" s="20"/>
      <c r="II25" s="2"/>
      <c r="IJ25" s="2"/>
      <c r="IK25" s="2"/>
      <c r="IL25" s="2">
        <f>IJ25+IK25</f>
        <v>0</v>
      </c>
      <c r="IM25" s="31">
        <f>IL25-IN25-IO25</f>
        <v>0</v>
      </c>
      <c r="IN25" s="2"/>
      <c r="IO25" s="20"/>
      <c r="IP25" s="9"/>
      <c r="IQ25" s="2"/>
      <c r="IR25" s="2"/>
      <c r="IS25" s="2">
        <f>IQ25+IR25</f>
        <v>0</v>
      </c>
      <c r="IT25" s="31">
        <f>IS25-IU25-IV25</f>
        <v>0</v>
      </c>
      <c r="IU25" s="2"/>
      <c r="IV25" s="20"/>
    </row>
    <row r="26" spans="1:256" s="57" customFormat="1" x14ac:dyDescent="0.2">
      <c r="A26" s="43"/>
      <c r="B26" s="1" t="s">
        <v>126</v>
      </c>
      <c r="C26" s="36" t="s">
        <v>147</v>
      </c>
      <c r="D26" s="102"/>
      <c r="E26" s="9">
        <f>SUM(L26,S26,Z26,AG26,AN26,BB26,BI26,BP26,CD26,CK26,CR26,CY26,DF26,DM26,DT26,EA26)+SUM(EH26,EO26,EV26,FC26,FJ26,FQ26,FX26,GE26,GL26,GS26,GZ26,HG26,HN26,HU26,IB26,II26)+IP26</f>
        <v>0</v>
      </c>
      <c r="F26" s="2">
        <f t="shared" si="44"/>
        <v>0</v>
      </c>
      <c r="G26" s="2">
        <f t="shared" si="189"/>
        <v>0</v>
      </c>
      <c r="H26" s="2">
        <f t="shared" si="189"/>
        <v>0</v>
      </c>
      <c r="I26" s="2">
        <f t="shared" si="189"/>
        <v>0</v>
      </c>
      <c r="J26" s="2">
        <f t="shared" si="189"/>
        <v>0</v>
      </c>
      <c r="K26" s="10">
        <f t="shared" si="154"/>
        <v>0</v>
      </c>
      <c r="M26" s="2"/>
      <c r="N26" s="2"/>
      <c r="O26" s="2"/>
      <c r="P26" s="31"/>
      <c r="Q26" s="2"/>
      <c r="R26" s="20"/>
      <c r="S26" s="9"/>
      <c r="T26" s="2"/>
      <c r="U26" s="2"/>
      <c r="V26" s="2">
        <f>T26+U26</f>
        <v>0</v>
      </c>
      <c r="W26" s="31">
        <f t="shared" si="48"/>
        <v>0</v>
      </c>
      <c r="X26" s="2"/>
      <c r="Y26" s="20"/>
      <c r="Z26" s="9"/>
      <c r="AA26" s="2"/>
      <c r="AB26" s="2"/>
      <c r="AC26" s="2">
        <f>AA26+AB26</f>
        <v>0</v>
      </c>
      <c r="AD26" s="31"/>
      <c r="AE26" s="2"/>
      <c r="AF26" s="20"/>
      <c r="AG26" s="9"/>
      <c r="AH26" s="2"/>
      <c r="AI26" s="2"/>
      <c r="AJ26" s="2">
        <f>AH26+AI26</f>
        <v>0</v>
      </c>
      <c r="AK26" s="31">
        <f>AJ26-AL26-AM26</f>
        <v>0</v>
      </c>
      <c r="AL26" s="2"/>
      <c r="AM26" s="20"/>
      <c r="AN26" s="9"/>
      <c r="AO26" s="2"/>
      <c r="AP26" s="2"/>
      <c r="AQ26" s="2">
        <f>AO26+AP26</f>
        <v>0</v>
      </c>
      <c r="AR26" s="31">
        <f>AQ26-AS26-AT26</f>
        <v>0</v>
      </c>
      <c r="AS26" s="2"/>
      <c r="AT26" s="20"/>
      <c r="AU26" s="24">
        <f t="shared" si="190"/>
        <v>0</v>
      </c>
      <c r="AV26" s="2">
        <f t="shared" si="190"/>
        <v>0</v>
      </c>
      <c r="AW26" s="2">
        <f t="shared" si="191"/>
        <v>0</v>
      </c>
      <c r="AX26" s="2">
        <f t="shared" si="191"/>
        <v>0</v>
      </c>
      <c r="AY26" s="2">
        <f t="shared" si="192"/>
        <v>0</v>
      </c>
      <c r="AZ26" s="2">
        <f t="shared" si="192"/>
        <v>0</v>
      </c>
      <c r="BA26" s="20">
        <f t="shared" si="192"/>
        <v>0</v>
      </c>
      <c r="BB26" s="9"/>
      <c r="BC26" s="2"/>
      <c r="BD26" s="2"/>
      <c r="BE26" s="2">
        <f>BC26+BD26</f>
        <v>0</v>
      </c>
      <c r="BF26" s="31">
        <f>BE26-BG26-BH26</f>
        <v>0</v>
      </c>
      <c r="BG26" s="2"/>
      <c r="BH26" s="20"/>
      <c r="BI26" s="9"/>
      <c r="BJ26" s="2"/>
      <c r="BK26" s="2"/>
      <c r="BL26" s="2">
        <f>BJ26+BK26</f>
        <v>0</v>
      </c>
      <c r="BM26" s="31">
        <f>BL26-BN26-BO26</f>
        <v>0</v>
      </c>
      <c r="BN26" s="2"/>
      <c r="BO26" s="20"/>
      <c r="BP26" s="9"/>
      <c r="BQ26" s="2"/>
      <c r="BR26" s="2"/>
      <c r="BS26" s="2">
        <f>BQ26+BR26</f>
        <v>0</v>
      </c>
      <c r="BT26" s="31">
        <f>BS26-BU26-BV26</f>
        <v>0</v>
      </c>
      <c r="BU26" s="2"/>
      <c r="BV26" s="20"/>
      <c r="BW26" s="251">
        <f t="shared" si="193"/>
        <v>0</v>
      </c>
      <c r="BX26" s="209">
        <f t="shared" si="193"/>
        <v>0</v>
      </c>
      <c r="BY26" s="209">
        <f t="shared" si="193"/>
        <v>0</v>
      </c>
      <c r="BZ26" s="209">
        <f>SUM(CG26,CN26,CU26,DB26,DI26,DP26,DW26,ED26,EK26,ER26,EY26,FF26,FM26,FT26,GA26,GH26,GO26,GV26,HC26,HJ26,HQ26,HX26,IE26,IL26)</f>
        <v>0</v>
      </c>
      <c r="CA26" s="208">
        <f t="shared" si="194"/>
        <v>0</v>
      </c>
      <c r="CB26" s="208">
        <f t="shared" si="195"/>
        <v>0</v>
      </c>
      <c r="CC26" s="210">
        <f t="shared" si="195"/>
        <v>0</v>
      </c>
      <c r="CD26" s="114"/>
      <c r="CE26" s="2"/>
      <c r="CF26" s="2"/>
      <c r="CG26" s="2">
        <f>CE26+CF26</f>
        <v>0</v>
      </c>
      <c r="CH26" s="31">
        <f>CG26-CI26-CJ26</f>
        <v>0</v>
      </c>
      <c r="CI26" s="2"/>
      <c r="CJ26" s="20"/>
      <c r="CK26" s="2"/>
      <c r="CL26" s="2"/>
      <c r="CM26" s="2"/>
      <c r="CN26" s="2">
        <f>CL26+CM26</f>
        <v>0</v>
      </c>
      <c r="CO26" s="31">
        <f>CN26-CP26-CQ26</f>
        <v>0</v>
      </c>
      <c r="CP26" s="2"/>
      <c r="CQ26" s="20"/>
      <c r="CR26" s="2"/>
      <c r="CS26" s="2"/>
      <c r="CT26" s="2"/>
      <c r="CU26" s="2">
        <f>CS26+CT26</f>
        <v>0</v>
      </c>
      <c r="CV26" s="31">
        <f>CU26-CW26-CX26</f>
        <v>0</v>
      </c>
      <c r="CW26" s="2"/>
      <c r="CX26" s="20"/>
      <c r="CY26" s="2"/>
      <c r="CZ26" s="2"/>
      <c r="DA26" s="2"/>
      <c r="DB26" s="2">
        <f>CZ26+DA26</f>
        <v>0</v>
      </c>
      <c r="DC26" s="31">
        <f>DB26-DD26-DE26</f>
        <v>0</v>
      </c>
      <c r="DD26" s="2"/>
      <c r="DE26" s="20"/>
      <c r="DF26" s="2"/>
      <c r="DG26" s="2"/>
      <c r="DH26" s="2"/>
      <c r="DI26" s="2">
        <f>DG26+DH26</f>
        <v>0</v>
      </c>
      <c r="DJ26" s="31">
        <f>DI26-DK26-DL26</f>
        <v>0</v>
      </c>
      <c r="DK26" s="2"/>
      <c r="DL26" s="20"/>
      <c r="DM26" s="2"/>
      <c r="DN26" s="2"/>
      <c r="DO26" s="2"/>
      <c r="DP26" s="2">
        <f>DN26+DO26</f>
        <v>0</v>
      </c>
      <c r="DQ26" s="31">
        <f>DP26-DR26-DS26</f>
        <v>0</v>
      </c>
      <c r="DR26" s="2"/>
      <c r="DS26" s="20"/>
      <c r="DT26" s="2"/>
      <c r="DU26" s="2"/>
      <c r="DV26" s="2"/>
      <c r="DW26" s="2">
        <f>DU26+DV26</f>
        <v>0</v>
      </c>
      <c r="DX26" s="31">
        <f>DW26-DY26-DZ26</f>
        <v>0</v>
      </c>
      <c r="DY26" s="2"/>
      <c r="DZ26" s="20"/>
      <c r="EA26" s="2"/>
      <c r="EB26" s="2"/>
      <c r="EC26" s="2"/>
      <c r="ED26" s="2">
        <f>EB26+EC26</f>
        <v>0</v>
      </c>
      <c r="EE26" s="31">
        <f>ED26-EF26-EG26</f>
        <v>0</v>
      </c>
      <c r="EF26" s="2"/>
      <c r="EG26" s="20"/>
      <c r="EH26" s="2"/>
      <c r="EI26" s="2"/>
      <c r="EJ26" s="2"/>
      <c r="EK26" s="2">
        <f>EI26+EJ26</f>
        <v>0</v>
      </c>
      <c r="EL26" s="31">
        <f>EK26-EM26-EN26</f>
        <v>0</v>
      </c>
      <c r="EM26" s="2"/>
      <c r="EN26" s="20"/>
      <c r="EO26" s="2"/>
      <c r="EP26" s="2"/>
      <c r="EQ26" s="2"/>
      <c r="ER26" s="2">
        <f>EP26+EQ26</f>
        <v>0</v>
      </c>
      <c r="ES26" s="31">
        <f>ER26-ET26-EU26</f>
        <v>0</v>
      </c>
      <c r="ET26" s="2"/>
      <c r="EU26" s="20"/>
      <c r="EV26" s="2"/>
      <c r="EW26" s="2"/>
      <c r="EX26" s="2"/>
      <c r="EY26" s="2">
        <f>EW26+EX26</f>
        <v>0</v>
      </c>
      <c r="EZ26" s="31">
        <f>EY26-FA26-FB26</f>
        <v>0</v>
      </c>
      <c r="FA26" s="2"/>
      <c r="FB26" s="20"/>
      <c r="FC26" s="2"/>
      <c r="FD26" s="2"/>
      <c r="FE26" s="2"/>
      <c r="FF26" s="2">
        <f>FD26+FE26</f>
        <v>0</v>
      </c>
      <c r="FG26" s="31">
        <f>FF26-FH26-FI26</f>
        <v>0</v>
      </c>
      <c r="FH26" s="2"/>
      <c r="FI26" s="20"/>
      <c r="FJ26" s="2"/>
      <c r="FK26" s="2"/>
      <c r="FL26" s="2"/>
      <c r="FM26" s="2">
        <f>FK26+FL26</f>
        <v>0</v>
      </c>
      <c r="FN26" s="31">
        <f>FM26-FO26-FP26</f>
        <v>0</v>
      </c>
      <c r="FO26" s="2"/>
      <c r="FP26" s="20"/>
      <c r="FQ26" s="2"/>
      <c r="FR26" s="2"/>
      <c r="FS26" s="2"/>
      <c r="FT26" s="2">
        <f>FR26+FS26</f>
        <v>0</v>
      </c>
      <c r="FU26" s="31">
        <f>FT26-FV26-FW26</f>
        <v>0</v>
      </c>
      <c r="FV26" s="2"/>
      <c r="FW26" s="20"/>
      <c r="FX26" s="2"/>
      <c r="FY26" s="2"/>
      <c r="FZ26" s="2"/>
      <c r="GA26" s="2">
        <f>FY26+FZ26</f>
        <v>0</v>
      </c>
      <c r="GB26" s="31">
        <f>GA26-GC26-GD26</f>
        <v>0</v>
      </c>
      <c r="GC26" s="2"/>
      <c r="GD26" s="20"/>
      <c r="GE26" s="2"/>
      <c r="GF26" s="2"/>
      <c r="GG26" s="2"/>
      <c r="GH26" s="2">
        <f>GF26+GG26</f>
        <v>0</v>
      </c>
      <c r="GI26" s="31">
        <f>GH26-GJ26-GK26</f>
        <v>0</v>
      </c>
      <c r="GJ26" s="2"/>
      <c r="GK26" s="20"/>
      <c r="GL26" s="2"/>
      <c r="GM26" s="2"/>
      <c r="GN26" s="2"/>
      <c r="GO26" s="2">
        <f>GM26+GN26</f>
        <v>0</v>
      </c>
      <c r="GP26" s="31">
        <f>GO26-GQ26-GR26</f>
        <v>0</v>
      </c>
      <c r="GQ26" s="2"/>
      <c r="GR26" s="20"/>
      <c r="GS26" s="2"/>
      <c r="GT26" s="2"/>
      <c r="GU26" s="2"/>
      <c r="GV26" s="2">
        <f>GT26+GU26</f>
        <v>0</v>
      </c>
      <c r="GW26" s="31">
        <f>GV26-GX26-GY26</f>
        <v>0</v>
      </c>
      <c r="GX26" s="2"/>
      <c r="GY26" s="20"/>
      <c r="GZ26" s="2"/>
      <c r="HA26" s="2"/>
      <c r="HB26" s="2"/>
      <c r="HC26" s="2">
        <f>HA26+HB26</f>
        <v>0</v>
      </c>
      <c r="HD26" s="31">
        <f>HC26-HE26-HF26</f>
        <v>0</v>
      </c>
      <c r="HE26" s="2"/>
      <c r="HF26" s="20"/>
      <c r="HG26" s="2"/>
      <c r="HH26" s="2"/>
      <c r="HI26" s="2"/>
      <c r="HJ26" s="2">
        <f>HH26+HI26</f>
        <v>0</v>
      </c>
      <c r="HK26" s="31">
        <f>HJ26-HL26-HM26</f>
        <v>0</v>
      </c>
      <c r="HL26" s="2"/>
      <c r="HM26" s="20"/>
      <c r="HN26" s="2"/>
      <c r="HO26" s="2"/>
      <c r="HP26" s="2"/>
      <c r="HQ26" s="2">
        <f>HO26+HP26</f>
        <v>0</v>
      </c>
      <c r="HR26" s="31">
        <f>HQ26-HS26-HT26</f>
        <v>0</v>
      </c>
      <c r="HS26" s="2"/>
      <c r="HT26" s="20"/>
      <c r="HU26" s="2"/>
      <c r="HV26" s="2"/>
      <c r="HW26" s="2"/>
      <c r="HX26" s="2">
        <f>HV26+HW26</f>
        <v>0</v>
      </c>
      <c r="HY26" s="31">
        <f>HX26-HZ26-IA26</f>
        <v>0</v>
      </c>
      <c r="HZ26" s="2"/>
      <c r="IA26" s="20"/>
      <c r="IB26" s="2"/>
      <c r="IC26" s="2"/>
      <c r="ID26" s="2"/>
      <c r="IE26" s="2">
        <f>IC26+ID26</f>
        <v>0</v>
      </c>
      <c r="IF26" s="31">
        <f>IE26-IG26-IH26</f>
        <v>0</v>
      </c>
      <c r="IG26" s="2"/>
      <c r="IH26" s="20"/>
      <c r="II26" s="2"/>
      <c r="IJ26" s="2"/>
      <c r="IK26" s="2"/>
      <c r="IL26" s="2">
        <f>IJ26+IK26</f>
        <v>0</v>
      </c>
      <c r="IM26" s="31">
        <f>IL26-IN26-IO26</f>
        <v>0</v>
      </c>
      <c r="IN26" s="2"/>
      <c r="IO26" s="20"/>
      <c r="IP26" s="9"/>
      <c r="IQ26" s="2"/>
      <c r="IR26" s="2"/>
      <c r="IS26" s="2">
        <f>IQ26+IR26</f>
        <v>0</v>
      </c>
      <c r="IT26" s="31">
        <f>IS26-IU26-IV26</f>
        <v>0</v>
      </c>
      <c r="IU26" s="2"/>
      <c r="IV26" s="20"/>
    </row>
    <row r="27" spans="1:256" s="57" customFormat="1" ht="12" customHeight="1" x14ac:dyDescent="0.2">
      <c r="A27" s="43"/>
      <c r="B27" s="1" t="s">
        <v>127</v>
      </c>
      <c r="C27" s="36" t="s">
        <v>148</v>
      </c>
      <c r="D27" s="102"/>
      <c r="E27" s="9">
        <f>SUM(L27,S27,Z27,AG27,AN27,BB27,BI27,BP27,CD27,CK27,CR27,CY27,DF27,DM27,DT27,EA27)+SUM(EH27,EO27,EV27,FC27,FJ27,FQ27,FX27,GE27,GL27,GS27,GZ27,HG27,HN27,HU27,IB27,II27)+IP27</f>
        <v>800000</v>
      </c>
      <c r="F27" s="2">
        <f t="shared" si="44"/>
        <v>800493</v>
      </c>
      <c r="G27" s="2">
        <f t="shared" ref="G27:J33" si="196">SUM(N27,U27,AB27,AI27,AP27,BD27,BK27,BR27,CF27,CM27,CT27,DA27,DH27,DO27,DV27,EC27)+SUM(EJ27,EQ27,EX27,FE27,FL27,FS27,FZ27,GG27,GN27,GU27,HB27,HI27,HP27,HW27,ID27,IK27)+IR27</f>
        <v>493</v>
      </c>
      <c r="H27" s="2">
        <f t="shared" si="196"/>
        <v>986</v>
      </c>
      <c r="I27" s="2">
        <f t="shared" si="196"/>
        <v>493</v>
      </c>
      <c r="J27" s="2">
        <f t="shared" si="196"/>
        <v>0</v>
      </c>
      <c r="K27" s="10">
        <f t="shared" si="154"/>
        <v>0</v>
      </c>
      <c r="L27" s="278">
        <v>800000</v>
      </c>
      <c r="M27" s="2">
        <v>800000</v>
      </c>
      <c r="N27" s="2"/>
      <c r="O27" s="2"/>
      <c r="P27" s="31">
        <f>+N27-Q27</f>
        <v>0</v>
      </c>
      <c r="Q27" s="2"/>
      <c r="R27" s="20"/>
      <c r="S27" s="9"/>
      <c r="T27" s="2"/>
      <c r="U27" s="2"/>
      <c r="V27" s="2">
        <f>T27+U27</f>
        <v>0</v>
      </c>
      <c r="W27" s="31">
        <f t="shared" si="48"/>
        <v>0</v>
      </c>
      <c r="X27" s="2"/>
      <c r="Y27" s="20"/>
      <c r="Z27" s="9"/>
      <c r="AA27" s="2"/>
      <c r="AB27" s="2"/>
      <c r="AC27" s="2">
        <f>AA27+AB27</f>
        <v>0</v>
      </c>
      <c r="AD27" s="31"/>
      <c r="AE27" s="2"/>
      <c r="AF27" s="20"/>
      <c r="AG27" s="9"/>
      <c r="AH27" s="2"/>
      <c r="AI27" s="2"/>
      <c r="AJ27" s="2">
        <f>AH27+AI27</f>
        <v>0</v>
      </c>
      <c r="AK27" s="31">
        <f>AJ27-AL27-AM27</f>
        <v>0</v>
      </c>
      <c r="AL27" s="2"/>
      <c r="AM27" s="20"/>
      <c r="AN27" s="9"/>
      <c r="AO27" s="2"/>
      <c r="AP27" s="2"/>
      <c r="AQ27" s="2">
        <f>AO27+AP27</f>
        <v>0</v>
      </c>
      <c r="AR27" s="31">
        <f>AQ27-AS27-AT27</f>
        <v>0</v>
      </c>
      <c r="AS27" s="2"/>
      <c r="AT27" s="20"/>
      <c r="AU27" s="24">
        <f t="shared" si="190"/>
        <v>0</v>
      </c>
      <c r="AV27" s="2">
        <f t="shared" si="190"/>
        <v>0</v>
      </c>
      <c r="AW27" s="2">
        <f t="shared" si="191"/>
        <v>0</v>
      </c>
      <c r="AX27" s="2">
        <f t="shared" si="191"/>
        <v>0</v>
      </c>
      <c r="AY27" s="2">
        <f t="shared" si="192"/>
        <v>0</v>
      </c>
      <c r="AZ27" s="2">
        <f t="shared" si="192"/>
        <v>0</v>
      </c>
      <c r="BA27" s="20">
        <f t="shared" si="192"/>
        <v>0</v>
      </c>
      <c r="BB27" s="9"/>
      <c r="BC27" s="2"/>
      <c r="BD27" s="2"/>
      <c r="BE27" s="2">
        <f>BC27+BD27</f>
        <v>0</v>
      </c>
      <c r="BF27" s="31">
        <f>BE27-BG27-BH27</f>
        <v>0</v>
      </c>
      <c r="BG27" s="2"/>
      <c r="BH27" s="20"/>
      <c r="BI27" s="9"/>
      <c r="BJ27" s="2"/>
      <c r="BK27" s="2"/>
      <c r="BL27" s="2">
        <f>BJ27+BK27</f>
        <v>0</v>
      </c>
      <c r="BM27" s="31">
        <f>BL27-BN27-BO27</f>
        <v>0</v>
      </c>
      <c r="BN27" s="2"/>
      <c r="BO27" s="20"/>
      <c r="BP27" s="9"/>
      <c r="BQ27" s="2"/>
      <c r="BR27" s="2"/>
      <c r="BS27" s="2">
        <f>BQ27+BR27</f>
        <v>0</v>
      </c>
      <c r="BT27" s="31">
        <f>BS27-BU27-BV27</f>
        <v>0</v>
      </c>
      <c r="BU27" s="2"/>
      <c r="BV27" s="20"/>
      <c r="BW27" s="251">
        <f t="shared" si="193"/>
        <v>0</v>
      </c>
      <c r="BX27" s="209">
        <f t="shared" si="193"/>
        <v>493</v>
      </c>
      <c r="BY27" s="209">
        <f t="shared" si="193"/>
        <v>493</v>
      </c>
      <c r="BZ27" s="209">
        <f>SUM(CG27,CN27,CU27,DB27,DI27,DP27,DW27,ED27,EK27,ER27,EY27,FF27,FM27,FT27,GA27,GH27,GO27,GV27,HC27,HJ27,HQ27,HX27,IE27,IL27)</f>
        <v>0</v>
      </c>
      <c r="CA27" s="208">
        <f t="shared" si="194"/>
        <v>493</v>
      </c>
      <c r="CB27" s="208">
        <f t="shared" si="195"/>
        <v>0</v>
      </c>
      <c r="CC27" s="210">
        <f t="shared" si="195"/>
        <v>0</v>
      </c>
      <c r="CD27" s="114"/>
      <c r="CE27" s="2"/>
      <c r="CF27" s="2"/>
      <c r="CG27" s="2">
        <f>CE27+CF27</f>
        <v>0</v>
      </c>
      <c r="CH27" s="31">
        <f>CG27-CI27-CJ27</f>
        <v>0</v>
      </c>
      <c r="CI27" s="2"/>
      <c r="CJ27" s="20"/>
      <c r="CK27" s="2"/>
      <c r="CL27" s="2"/>
      <c r="CM27" s="2"/>
      <c r="CN27" s="2">
        <f>CL27+CM27</f>
        <v>0</v>
      </c>
      <c r="CO27" s="31">
        <f>CN27-CP27-CQ27</f>
        <v>0</v>
      </c>
      <c r="CP27" s="2"/>
      <c r="CQ27" s="20"/>
      <c r="CR27" s="2"/>
      <c r="CS27" s="2"/>
      <c r="CT27" s="2"/>
      <c r="CU27" s="2">
        <f>CS27+CT27</f>
        <v>0</v>
      </c>
      <c r="CV27" s="31">
        <f>CU27-CW27-CX27</f>
        <v>0</v>
      </c>
      <c r="CW27" s="2"/>
      <c r="CX27" s="20"/>
      <c r="CY27" s="2"/>
      <c r="CZ27" s="2"/>
      <c r="DA27" s="2"/>
      <c r="DB27" s="2">
        <f>CZ27+DA27</f>
        <v>0</v>
      </c>
      <c r="DC27" s="31">
        <f>DB27-DD27-DE27</f>
        <v>0</v>
      </c>
      <c r="DD27" s="2"/>
      <c r="DE27" s="20"/>
      <c r="DF27" s="2"/>
      <c r="DG27" s="2"/>
      <c r="DH27" s="2"/>
      <c r="DI27" s="2">
        <f>DG27+DH27</f>
        <v>0</v>
      </c>
      <c r="DJ27" s="31">
        <f>DI27-DK27-DL27</f>
        <v>0</v>
      </c>
      <c r="DK27" s="2"/>
      <c r="DL27" s="20"/>
      <c r="DM27" s="2"/>
      <c r="DN27" s="2"/>
      <c r="DO27" s="2"/>
      <c r="DP27" s="2">
        <f>DN27+DO27</f>
        <v>0</v>
      </c>
      <c r="DQ27" s="31">
        <f>DP27-DR27-DS27</f>
        <v>0</v>
      </c>
      <c r="DR27" s="2"/>
      <c r="DS27" s="20"/>
      <c r="DT27" s="2"/>
      <c r="DU27" s="2"/>
      <c r="DV27" s="2"/>
      <c r="DW27" s="2">
        <f>DU27+DV27</f>
        <v>0</v>
      </c>
      <c r="DX27" s="31">
        <f>DW27-DY27-DZ27</f>
        <v>0</v>
      </c>
      <c r="DY27" s="2"/>
      <c r="DZ27" s="20"/>
      <c r="EA27" s="2"/>
      <c r="EB27" s="2"/>
      <c r="EC27" s="2"/>
      <c r="ED27" s="2">
        <f>EB27+EC27</f>
        <v>0</v>
      </c>
      <c r="EE27" s="31">
        <f>ED27-EF27-EG27</f>
        <v>0</v>
      </c>
      <c r="EF27" s="2"/>
      <c r="EG27" s="20"/>
      <c r="EH27" s="2"/>
      <c r="EI27" s="2"/>
      <c r="EJ27" s="2"/>
      <c r="EK27" s="2">
        <f>EI27+EJ27</f>
        <v>0</v>
      </c>
      <c r="EL27" s="31">
        <f>EK27-EM27-EN27</f>
        <v>0</v>
      </c>
      <c r="EM27" s="2"/>
      <c r="EN27" s="20"/>
      <c r="EO27" s="2"/>
      <c r="EP27" s="2"/>
      <c r="EQ27" s="2"/>
      <c r="ER27" s="2">
        <f>EP27+EQ27</f>
        <v>0</v>
      </c>
      <c r="ES27" s="31">
        <f>ER27-ET27-EU27</f>
        <v>0</v>
      </c>
      <c r="ET27" s="2"/>
      <c r="EU27" s="20"/>
      <c r="EV27" s="2"/>
      <c r="EW27" s="2"/>
      <c r="EX27" s="2"/>
      <c r="EY27" s="2">
        <f>EW27+EX27</f>
        <v>0</v>
      </c>
      <c r="EZ27" s="31">
        <f>EY27-FA27-FB27</f>
        <v>0</v>
      </c>
      <c r="FA27" s="2"/>
      <c r="FB27" s="20"/>
      <c r="FC27" s="2"/>
      <c r="FD27" s="2"/>
      <c r="FE27" s="2"/>
      <c r="FF27" s="2">
        <f>FD27+FE27</f>
        <v>0</v>
      </c>
      <c r="FG27" s="31">
        <f>FF27-FH27-FI27</f>
        <v>0</v>
      </c>
      <c r="FH27" s="2"/>
      <c r="FI27" s="20"/>
      <c r="FJ27" s="2"/>
      <c r="FK27" s="2"/>
      <c r="FL27" s="2"/>
      <c r="FM27" s="2">
        <f>FK27+FL27</f>
        <v>0</v>
      </c>
      <c r="FN27" s="31">
        <f>FM27-FO27-FP27</f>
        <v>0</v>
      </c>
      <c r="FO27" s="2"/>
      <c r="FP27" s="20"/>
      <c r="FQ27" s="2"/>
      <c r="FR27" s="2"/>
      <c r="FS27" s="2"/>
      <c r="FT27" s="2">
        <f>FR27+FS27</f>
        <v>0</v>
      </c>
      <c r="FU27" s="31">
        <f>+FS27-FV27</f>
        <v>0</v>
      </c>
      <c r="FV27" s="2"/>
      <c r="FW27" s="20"/>
      <c r="FX27" s="2"/>
      <c r="FY27" s="2"/>
      <c r="FZ27" s="2"/>
      <c r="GA27" s="2">
        <f>FY27+FZ27</f>
        <v>0</v>
      </c>
      <c r="GB27" s="31">
        <f>GA27-GC27-GD27</f>
        <v>0</v>
      </c>
      <c r="GC27" s="2"/>
      <c r="GD27" s="20"/>
      <c r="GE27" s="2"/>
      <c r="GF27" s="2"/>
      <c r="GG27" s="2"/>
      <c r="GH27" s="2">
        <f>GF27+GG27</f>
        <v>0</v>
      </c>
      <c r="GI27" s="31">
        <f>GH27-GJ27-GK27</f>
        <v>0</v>
      </c>
      <c r="GJ27" s="2"/>
      <c r="GK27" s="20"/>
      <c r="GL27" s="2"/>
      <c r="GM27" s="2"/>
      <c r="GN27" s="2"/>
      <c r="GO27" s="2">
        <f>GM27+GN27</f>
        <v>0</v>
      </c>
      <c r="GP27" s="31">
        <f>GO27-GQ27-GR27</f>
        <v>0</v>
      </c>
      <c r="GQ27" s="2"/>
      <c r="GR27" s="20"/>
      <c r="GS27" s="2"/>
      <c r="GT27" s="2"/>
      <c r="GU27" s="2"/>
      <c r="GV27" s="2">
        <f>GT27+GU27</f>
        <v>0</v>
      </c>
      <c r="GW27" s="31">
        <f>GV27-GX27-GY27</f>
        <v>0</v>
      </c>
      <c r="GX27" s="2"/>
      <c r="GY27" s="20"/>
      <c r="GZ27" s="2"/>
      <c r="HA27" s="2"/>
      <c r="HB27" s="2"/>
      <c r="HC27" s="2">
        <f>HA27+HB27</f>
        <v>0</v>
      </c>
      <c r="HD27" s="31">
        <f>HC27-HE27-HF27</f>
        <v>0</v>
      </c>
      <c r="HE27" s="2"/>
      <c r="HF27" s="20"/>
      <c r="HG27" s="2"/>
      <c r="HH27" s="2"/>
      <c r="HI27" s="2"/>
      <c r="HJ27" s="2">
        <f>HH27+HI27</f>
        <v>0</v>
      </c>
      <c r="HK27" s="31">
        <f>HJ27-HL27-HM27</f>
        <v>0</v>
      </c>
      <c r="HL27" s="2"/>
      <c r="HM27" s="20"/>
      <c r="HN27" s="2"/>
      <c r="HO27" s="2"/>
      <c r="HP27" s="2"/>
      <c r="HQ27" s="2">
        <f>HO27+HP27</f>
        <v>0</v>
      </c>
      <c r="HR27" s="31">
        <f>HQ27-HS27-HT27</f>
        <v>0</v>
      </c>
      <c r="HS27" s="2"/>
      <c r="HT27" s="20"/>
      <c r="HU27" s="2"/>
      <c r="HV27" s="2"/>
      <c r="HW27" s="2"/>
      <c r="HX27" s="2">
        <f>HV27+HW27</f>
        <v>0</v>
      </c>
      <c r="HY27" s="31">
        <f>HX27-HZ27-IA27</f>
        <v>0</v>
      </c>
      <c r="HZ27" s="2"/>
      <c r="IA27" s="20"/>
      <c r="IB27" s="2"/>
      <c r="IC27" s="2"/>
      <c r="ID27" s="2"/>
      <c r="IE27" s="2">
        <f>IC27+ID27</f>
        <v>0</v>
      </c>
      <c r="IF27" s="31">
        <f>IE27-IG27-IH27</f>
        <v>0</v>
      </c>
      <c r="IG27" s="2"/>
      <c r="IH27" s="20"/>
      <c r="II27" s="2"/>
      <c r="IJ27" s="2"/>
      <c r="IK27" s="2"/>
      <c r="IL27" s="2">
        <f>IJ27+IK27</f>
        <v>0</v>
      </c>
      <c r="IM27" s="31">
        <f>IL27-IN27-IO27</f>
        <v>0</v>
      </c>
      <c r="IN27" s="2"/>
      <c r="IO27" s="20"/>
      <c r="IP27" s="9"/>
      <c r="IQ27" s="2">
        <v>493</v>
      </c>
      <c r="IR27" s="2">
        <v>493</v>
      </c>
      <c r="IS27" s="2">
        <f>IQ27+IR27</f>
        <v>986</v>
      </c>
      <c r="IT27" s="31">
        <f>IR27</f>
        <v>493</v>
      </c>
      <c r="IU27" s="2"/>
      <c r="IV27" s="20"/>
    </row>
    <row r="28" spans="1:256" s="58" customFormat="1" ht="10.5" x14ac:dyDescent="0.2">
      <c r="A28" s="44" t="s">
        <v>120</v>
      </c>
      <c r="B28" s="3" t="s">
        <v>17</v>
      </c>
      <c r="C28" s="38"/>
      <c r="D28" s="103"/>
      <c r="E28" s="7">
        <f>SUM(L28,S28,Z28,AG28,AN28,BB28,BI28,BP28,CD28,CK28,CR28,CY28,DF28,DM28,DT28,EA28)+SUM(EH28,EO28,EV28,FC28,FJ28,FQ28,FX28,GE28,GL28,GS28,GZ28,HG28,HN28,HU28,IB28,II28)+IP28</f>
        <v>1737200</v>
      </c>
      <c r="F28" s="4">
        <f t="shared" si="44"/>
        <v>561735</v>
      </c>
      <c r="G28" s="4">
        <f t="shared" si="196"/>
        <v>557176</v>
      </c>
      <c r="H28" s="4">
        <f t="shared" si="196"/>
        <v>0</v>
      </c>
      <c r="I28" s="4">
        <f t="shared" si="196"/>
        <v>0</v>
      </c>
      <c r="J28" s="4">
        <f t="shared" si="196"/>
        <v>557176</v>
      </c>
      <c r="K28" s="8">
        <f t="shared" si="154"/>
        <v>0</v>
      </c>
      <c r="L28" s="279">
        <v>1737200</v>
      </c>
      <c r="M28" s="4">
        <v>561735</v>
      </c>
      <c r="N28" s="4">
        <v>555779</v>
      </c>
      <c r="O28" s="4"/>
      <c r="P28" s="29">
        <f>+N28-Q28</f>
        <v>0</v>
      </c>
      <c r="Q28" s="4">
        <v>555779</v>
      </c>
      <c r="R28" s="19"/>
      <c r="S28" s="4"/>
      <c r="T28" s="4"/>
      <c r="U28" s="4">
        <v>1397</v>
      </c>
      <c r="V28" s="4"/>
      <c r="W28" s="29">
        <f t="shared" si="48"/>
        <v>0</v>
      </c>
      <c r="X28" s="4">
        <v>1397</v>
      </c>
      <c r="Y28" s="19"/>
      <c r="Z28" s="7"/>
      <c r="AA28" s="4"/>
      <c r="AB28" s="4"/>
      <c r="AC28" s="4"/>
      <c r="AD28" s="29">
        <f>+AB28-AE28</f>
        <v>0</v>
      </c>
      <c r="AE28" s="4"/>
      <c r="AF28" s="19"/>
      <c r="AG28" s="7"/>
      <c r="AH28" s="4"/>
      <c r="AI28" s="4"/>
      <c r="AJ28" s="4"/>
      <c r="AK28" s="29"/>
      <c r="AL28" s="4"/>
      <c r="AM28" s="19"/>
      <c r="AN28" s="7"/>
      <c r="AO28" s="4"/>
      <c r="AP28" s="4"/>
      <c r="AQ28" s="4">
        <f>AO28+AP28</f>
        <v>0</v>
      </c>
      <c r="AR28" s="29">
        <f>+AP28</f>
        <v>0</v>
      </c>
      <c r="AS28" s="4"/>
      <c r="AT28" s="19"/>
      <c r="AU28" s="25">
        <f t="shared" si="190"/>
        <v>0</v>
      </c>
      <c r="AV28" s="4">
        <f t="shared" si="190"/>
        <v>0</v>
      </c>
      <c r="AW28" s="4">
        <f t="shared" si="191"/>
        <v>0</v>
      </c>
      <c r="AX28" s="4">
        <f t="shared" si="191"/>
        <v>0</v>
      </c>
      <c r="AY28" s="4">
        <f t="shared" si="192"/>
        <v>0</v>
      </c>
      <c r="AZ28" s="4">
        <f t="shared" si="192"/>
        <v>0</v>
      </c>
      <c r="BA28" s="19">
        <f t="shared" si="192"/>
        <v>0</v>
      </c>
      <c r="BB28" s="7"/>
      <c r="BC28" s="4"/>
      <c r="BD28" s="4"/>
      <c r="BE28" s="4">
        <f>BC28+BD28</f>
        <v>0</v>
      </c>
      <c r="BF28" s="29">
        <f>BE28-BG28-BH28</f>
        <v>0</v>
      </c>
      <c r="BG28" s="4"/>
      <c r="BH28" s="19"/>
      <c r="BI28" s="7"/>
      <c r="BJ28" s="4"/>
      <c r="BK28" s="4"/>
      <c r="BL28" s="4">
        <f>BJ28+BK28</f>
        <v>0</v>
      </c>
      <c r="BM28" s="29">
        <f>BL28-BN28-BO28</f>
        <v>0</v>
      </c>
      <c r="BN28" s="4"/>
      <c r="BO28" s="19"/>
      <c r="BP28" s="7"/>
      <c r="BQ28" s="4"/>
      <c r="BR28" s="4"/>
      <c r="BS28" s="4">
        <f>BQ28+BR28</f>
        <v>0</v>
      </c>
      <c r="BT28" s="29">
        <f>BS28-BU28-BV28</f>
        <v>0</v>
      </c>
      <c r="BU28" s="4"/>
      <c r="BV28" s="19"/>
      <c r="BW28" s="212">
        <f t="shared" si="193"/>
        <v>0</v>
      </c>
      <c r="BX28" s="213">
        <f t="shared" si="193"/>
        <v>0</v>
      </c>
      <c r="BY28" s="213">
        <f t="shared" si="193"/>
        <v>0</v>
      </c>
      <c r="BZ28" s="213">
        <f>SUM(CG28,CN28,CU28,DB28,DI28,DP28,DW28,ED28,EK28,ER28,EY28,FF28,FM28,FT28,GA28,GH28,GO28,GV28,HC28,HJ28,HQ28,HX28,IE28,IL28)</f>
        <v>0</v>
      </c>
      <c r="CA28" s="211">
        <f t="shared" si="194"/>
        <v>0</v>
      </c>
      <c r="CB28" s="211">
        <f>SUM(CI28,CP28,CW28,DD28,DK28,DR28,DY28,EF28,EM28,ET28,FA28,FH28,FO28,FV28,GC28,GJ28,GQ28,GX28,HE28,HL28,HS28,HZ28,IG28,IN28)+IU28</f>
        <v>0</v>
      </c>
      <c r="CC28" s="214">
        <f>SUM(CJ28,CQ28,CX28,DE28,DL28,DS28,DZ28,EG28,EN28,EU28,FB28,FI28,FP28,FW28,GD28,GK28,GR28,GY28,HF28,HM28,HT28,IA28,IH28,IO28)+IV28</f>
        <v>0</v>
      </c>
      <c r="CD28" s="108"/>
      <c r="CE28" s="4"/>
      <c r="CF28" s="4"/>
      <c r="CG28" s="4">
        <f>CE28+CF28</f>
        <v>0</v>
      </c>
      <c r="CH28" s="29">
        <f>CG28-CI28-CJ28</f>
        <v>0</v>
      </c>
      <c r="CI28" s="4"/>
      <c r="CJ28" s="19"/>
      <c r="CK28" s="4"/>
      <c r="CL28" s="4"/>
      <c r="CM28" s="4"/>
      <c r="CN28" s="4">
        <f>CL28+CM28</f>
        <v>0</v>
      </c>
      <c r="CO28" s="29">
        <f>CN28-CP28-CQ28</f>
        <v>0</v>
      </c>
      <c r="CP28" s="4"/>
      <c r="CQ28" s="19"/>
      <c r="CR28" s="4"/>
      <c r="CS28" s="4"/>
      <c r="CT28" s="4"/>
      <c r="CU28" s="4">
        <f>CS28+CT28</f>
        <v>0</v>
      </c>
      <c r="CV28" s="29">
        <f>CU28-CW28-CX28</f>
        <v>0</v>
      </c>
      <c r="CW28" s="4"/>
      <c r="CX28" s="19"/>
      <c r="CY28" s="4"/>
      <c r="CZ28" s="4"/>
      <c r="DA28" s="4"/>
      <c r="DB28" s="4">
        <f>CZ28+DA28</f>
        <v>0</v>
      </c>
      <c r="DC28" s="29">
        <f>DB28-DD28-DE28</f>
        <v>0</v>
      </c>
      <c r="DD28" s="4"/>
      <c r="DE28" s="19"/>
      <c r="DF28" s="4"/>
      <c r="DG28" s="4"/>
      <c r="DH28" s="4"/>
      <c r="DI28" s="4">
        <f>DG28+DH28</f>
        <v>0</v>
      </c>
      <c r="DJ28" s="29">
        <f>DI28-DK28-DL28</f>
        <v>0</v>
      </c>
      <c r="DK28" s="4"/>
      <c r="DL28" s="19"/>
      <c r="DM28" s="4"/>
      <c r="DN28" s="4"/>
      <c r="DO28" s="4"/>
      <c r="DP28" s="4">
        <f>DN28+DO28</f>
        <v>0</v>
      </c>
      <c r="DQ28" s="29">
        <f>DP28-DR28-DS28</f>
        <v>0</v>
      </c>
      <c r="DR28" s="4"/>
      <c r="DS28" s="19"/>
      <c r="DT28" s="4"/>
      <c r="DU28" s="4"/>
      <c r="DV28" s="4"/>
      <c r="DW28" s="4">
        <f>DU28+DV28</f>
        <v>0</v>
      </c>
      <c r="DX28" s="29">
        <f>DW28-DY28-DZ28</f>
        <v>0</v>
      </c>
      <c r="DY28" s="4"/>
      <c r="DZ28" s="19"/>
      <c r="EA28" s="4"/>
      <c r="EB28" s="4"/>
      <c r="EC28" s="4"/>
      <c r="ED28" s="4">
        <f>EB28+EC28</f>
        <v>0</v>
      </c>
      <c r="EE28" s="29">
        <f>ED28-EF28-EG28</f>
        <v>0</v>
      </c>
      <c r="EF28" s="4"/>
      <c r="EG28" s="19"/>
      <c r="EH28" s="4"/>
      <c r="EI28" s="4"/>
      <c r="EJ28" s="4"/>
      <c r="EK28" s="4">
        <f>EI28+EJ28</f>
        <v>0</v>
      </c>
      <c r="EL28" s="29">
        <f>EK28-EM28-EN28</f>
        <v>0</v>
      </c>
      <c r="EM28" s="4"/>
      <c r="EN28" s="19"/>
      <c r="EO28" s="4"/>
      <c r="EP28" s="4"/>
      <c r="EQ28" s="4"/>
      <c r="ER28" s="4">
        <f>EP28+EQ28</f>
        <v>0</v>
      </c>
      <c r="ES28" s="29">
        <f>ER28-ET28-EU28</f>
        <v>0</v>
      </c>
      <c r="ET28" s="4"/>
      <c r="EU28" s="19"/>
      <c r="EV28" s="4"/>
      <c r="EW28" s="4"/>
      <c r="EX28" s="4"/>
      <c r="EY28" s="4">
        <f>EW28+EX28</f>
        <v>0</v>
      </c>
      <c r="EZ28" s="29">
        <f>EY28-FA28-FB28</f>
        <v>0</v>
      </c>
      <c r="FA28" s="4"/>
      <c r="FB28" s="19"/>
      <c r="FC28" s="4"/>
      <c r="FD28" s="4"/>
      <c r="FE28" s="4"/>
      <c r="FF28" s="4">
        <f>FD28+FE28</f>
        <v>0</v>
      </c>
      <c r="FG28" s="29">
        <f>FF28-FH28-FI28</f>
        <v>0</v>
      </c>
      <c r="FH28" s="4"/>
      <c r="FI28" s="19"/>
      <c r="FJ28" s="4"/>
      <c r="FK28" s="4"/>
      <c r="FL28" s="4"/>
      <c r="FM28" s="4">
        <f>FK28+FL28</f>
        <v>0</v>
      </c>
      <c r="FN28" s="29">
        <f>FM28-FO28-FP28</f>
        <v>0</v>
      </c>
      <c r="FO28" s="4"/>
      <c r="FP28" s="19"/>
      <c r="FQ28" s="4"/>
      <c r="FR28" s="4"/>
      <c r="FS28" s="4"/>
      <c r="FT28" s="4">
        <f>FR28+FS28</f>
        <v>0</v>
      </c>
      <c r="FU28" s="29">
        <f>FT28-FV28-FW28</f>
        <v>0</v>
      </c>
      <c r="FV28" s="4"/>
      <c r="FW28" s="19"/>
      <c r="FX28" s="4"/>
      <c r="FY28" s="4"/>
      <c r="FZ28" s="4"/>
      <c r="GA28" s="4">
        <f>FY28+FZ28</f>
        <v>0</v>
      </c>
      <c r="GB28" s="29">
        <f>GA28-GC28-GD28</f>
        <v>0</v>
      </c>
      <c r="GC28" s="4"/>
      <c r="GD28" s="19"/>
      <c r="GE28" s="4"/>
      <c r="GF28" s="4"/>
      <c r="GG28" s="4"/>
      <c r="GH28" s="4">
        <f>GF28+GG28</f>
        <v>0</v>
      </c>
      <c r="GI28" s="29">
        <f>GH28-GJ28-GK28</f>
        <v>0</v>
      </c>
      <c r="GJ28" s="4"/>
      <c r="GK28" s="19"/>
      <c r="GL28" s="4"/>
      <c r="GM28" s="4"/>
      <c r="GN28" s="4"/>
      <c r="GO28" s="4">
        <f>GM28+GN28</f>
        <v>0</v>
      </c>
      <c r="GP28" s="29">
        <f>GO28-GQ28-GR28</f>
        <v>0</v>
      </c>
      <c r="GQ28" s="4"/>
      <c r="GR28" s="19"/>
      <c r="GS28" s="4"/>
      <c r="GT28" s="4"/>
      <c r="GU28" s="4"/>
      <c r="GV28" s="4">
        <f>GT28+GU28</f>
        <v>0</v>
      </c>
      <c r="GW28" s="29">
        <f>GV28-GX28-GY28</f>
        <v>0</v>
      </c>
      <c r="GX28" s="4"/>
      <c r="GY28" s="19"/>
      <c r="GZ28" s="4"/>
      <c r="HA28" s="4"/>
      <c r="HB28" s="4"/>
      <c r="HC28" s="4">
        <f>HA28+HB28</f>
        <v>0</v>
      </c>
      <c r="HD28" s="29">
        <f>HC28-HE28-HF28</f>
        <v>0</v>
      </c>
      <c r="HE28" s="4"/>
      <c r="HF28" s="19"/>
      <c r="HG28" s="4"/>
      <c r="HH28" s="4"/>
      <c r="HI28" s="4"/>
      <c r="HJ28" s="4">
        <f>HH28+HI28</f>
        <v>0</v>
      </c>
      <c r="HK28" s="29">
        <f>HJ28-HL28-HM28</f>
        <v>0</v>
      </c>
      <c r="HL28" s="4"/>
      <c r="HM28" s="19"/>
      <c r="HN28" s="4"/>
      <c r="HO28" s="4"/>
      <c r="HP28" s="4"/>
      <c r="HQ28" s="4">
        <f>HO28+HP28</f>
        <v>0</v>
      </c>
      <c r="HR28" s="29">
        <f>HQ28-HS28-HT28</f>
        <v>0</v>
      </c>
      <c r="HS28" s="4"/>
      <c r="HT28" s="19"/>
      <c r="HU28" s="4"/>
      <c r="HV28" s="4"/>
      <c r="HW28" s="4"/>
      <c r="HX28" s="4">
        <f>HV28+HW28</f>
        <v>0</v>
      </c>
      <c r="HY28" s="29">
        <f>HX28-HZ28-IA28</f>
        <v>0</v>
      </c>
      <c r="HZ28" s="4"/>
      <c r="IA28" s="19"/>
      <c r="IB28" s="4"/>
      <c r="IC28" s="4"/>
      <c r="ID28" s="4"/>
      <c r="IE28" s="4">
        <f>IC28+ID28</f>
        <v>0</v>
      </c>
      <c r="IF28" s="29">
        <f>IE28-IG28-IH28</f>
        <v>0</v>
      </c>
      <c r="IG28" s="4"/>
      <c r="IH28" s="19"/>
      <c r="II28" s="4"/>
      <c r="IJ28" s="4"/>
      <c r="IK28" s="4"/>
      <c r="IL28" s="4">
        <f>IJ28+IK28</f>
        <v>0</v>
      </c>
      <c r="IM28" s="29">
        <f>IL28-IN28-IO28</f>
        <v>0</v>
      </c>
      <c r="IN28" s="4"/>
      <c r="IO28" s="19"/>
      <c r="IP28" s="7"/>
      <c r="IQ28" s="4"/>
      <c r="IR28" s="4"/>
      <c r="IS28" s="4"/>
      <c r="IT28" s="29">
        <f>+IR28-IU28</f>
        <v>0</v>
      </c>
      <c r="IU28" s="4"/>
      <c r="IV28" s="19"/>
    </row>
    <row r="29" spans="1:256" s="58" customFormat="1" x14ac:dyDescent="0.2">
      <c r="A29" s="44" t="s">
        <v>121</v>
      </c>
      <c r="B29" s="3" t="s">
        <v>19</v>
      </c>
      <c r="C29" s="38"/>
      <c r="D29" s="103"/>
      <c r="E29" s="7">
        <f>SUM(E30:E31)</f>
        <v>154304</v>
      </c>
      <c r="F29" s="4">
        <f t="shared" si="44"/>
        <v>55719</v>
      </c>
      <c r="G29" s="4">
        <f t="shared" si="196"/>
        <v>33192</v>
      </c>
      <c r="H29" s="4">
        <f t="shared" si="196"/>
        <v>4434</v>
      </c>
      <c r="I29" s="4">
        <f t="shared" si="196"/>
        <v>2344</v>
      </c>
      <c r="J29" s="4">
        <f t="shared" si="196"/>
        <v>30848</v>
      </c>
      <c r="K29" s="8">
        <f t="shared" si="154"/>
        <v>0</v>
      </c>
      <c r="L29" s="108">
        <f>SUM(L30:L31)</f>
        <v>154304</v>
      </c>
      <c r="M29" s="4">
        <f t="shared" ref="M29:R29" si="197">SUM(M30:M31)</f>
        <v>53375</v>
      </c>
      <c r="N29" s="4">
        <f t="shared" si="197"/>
        <v>30848</v>
      </c>
      <c r="O29" s="4">
        <f t="shared" si="197"/>
        <v>0</v>
      </c>
      <c r="P29" s="29">
        <f t="shared" si="197"/>
        <v>0</v>
      </c>
      <c r="Q29" s="4">
        <f t="shared" si="197"/>
        <v>30848</v>
      </c>
      <c r="R29" s="19">
        <f t="shared" si="197"/>
        <v>0</v>
      </c>
      <c r="S29" s="7">
        <f t="shared" ref="S29:X29" si="198">SUM(S30:S31)</f>
        <v>0</v>
      </c>
      <c r="T29" s="4">
        <f t="shared" si="198"/>
        <v>0</v>
      </c>
      <c r="U29" s="4">
        <f t="shared" si="198"/>
        <v>0</v>
      </c>
      <c r="V29" s="4">
        <f t="shared" si="198"/>
        <v>0</v>
      </c>
      <c r="W29" s="31">
        <f t="shared" si="48"/>
        <v>0</v>
      </c>
      <c r="X29" s="4">
        <f t="shared" si="198"/>
        <v>0</v>
      </c>
      <c r="Y29" s="19">
        <f>SUM(Y30:Y31)</f>
        <v>0</v>
      </c>
      <c r="Z29" s="7">
        <f t="shared" ref="Z29:AE29" si="199">SUM(Z30:Z31)</f>
        <v>0</v>
      </c>
      <c r="AA29" s="4">
        <f t="shared" si="199"/>
        <v>127</v>
      </c>
      <c r="AB29" s="4">
        <f t="shared" si="199"/>
        <v>127</v>
      </c>
      <c r="AC29" s="4">
        <f t="shared" si="199"/>
        <v>0</v>
      </c>
      <c r="AD29" s="29">
        <f>+AB29-AE29</f>
        <v>127</v>
      </c>
      <c r="AE29" s="4">
        <f t="shared" si="199"/>
        <v>0</v>
      </c>
      <c r="AF29" s="19">
        <f>SUM(AF30:AF31)</f>
        <v>0</v>
      </c>
      <c r="AG29" s="7">
        <f t="shared" ref="AG29:AL29" si="200">SUM(AG30:AG31)</f>
        <v>0</v>
      </c>
      <c r="AH29" s="4">
        <f t="shared" si="200"/>
        <v>0</v>
      </c>
      <c r="AI29" s="4">
        <f t="shared" si="200"/>
        <v>0</v>
      </c>
      <c r="AJ29" s="4">
        <f t="shared" si="200"/>
        <v>0</v>
      </c>
      <c r="AK29" s="29">
        <f>SUM(AK30:AK31)</f>
        <v>0</v>
      </c>
      <c r="AL29" s="4">
        <f t="shared" si="200"/>
        <v>0</v>
      </c>
      <c r="AM29" s="19">
        <f>SUM(AM30:AM31)</f>
        <v>0</v>
      </c>
      <c r="AN29" s="7">
        <f t="shared" ref="AN29:AS29" si="201">SUM(AN30:AN31)</f>
        <v>0</v>
      </c>
      <c r="AO29" s="4">
        <f t="shared" si="201"/>
        <v>2217</v>
      </c>
      <c r="AP29" s="4">
        <f t="shared" si="201"/>
        <v>2217</v>
      </c>
      <c r="AQ29" s="4">
        <f t="shared" si="201"/>
        <v>4434</v>
      </c>
      <c r="AR29" s="29">
        <f>SUM(AR30:AR31)</f>
        <v>2217</v>
      </c>
      <c r="AS29" s="4">
        <f t="shared" si="201"/>
        <v>0</v>
      </c>
      <c r="AT29" s="19">
        <f>SUM(AT30:AT31)</f>
        <v>0</v>
      </c>
      <c r="AU29" s="25">
        <f t="shared" ref="AU29:BG29" si="202">SUM(AU30:AU31)</f>
        <v>0</v>
      </c>
      <c r="AV29" s="4">
        <f t="shared" si="202"/>
        <v>0</v>
      </c>
      <c r="AW29" s="4">
        <f>SUM(AW30:AW31)</f>
        <v>0</v>
      </c>
      <c r="AX29" s="4">
        <f>SUM(AX30:AX31)</f>
        <v>0</v>
      </c>
      <c r="AY29" s="4">
        <f>SUM(AY30:AY31)</f>
        <v>0</v>
      </c>
      <c r="AZ29" s="4">
        <f>SUM(AZ30:AZ31)</f>
        <v>0</v>
      </c>
      <c r="BA29" s="19">
        <f t="shared" si="202"/>
        <v>0</v>
      </c>
      <c r="BB29" s="7">
        <f t="shared" si="202"/>
        <v>0</v>
      </c>
      <c r="BC29" s="4">
        <f t="shared" si="202"/>
        <v>0</v>
      </c>
      <c r="BD29" s="4">
        <f t="shared" si="202"/>
        <v>0</v>
      </c>
      <c r="BE29" s="4">
        <f t="shared" si="202"/>
        <v>0</v>
      </c>
      <c r="BF29" s="29">
        <f>SUM(BF30:BF31)</f>
        <v>0</v>
      </c>
      <c r="BG29" s="4">
        <f t="shared" si="202"/>
        <v>0</v>
      </c>
      <c r="BH29" s="19">
        <f>SUM(BH30:BH31)</f>
        <v>0</v>
      </c>
      <c r="BI29" s="7">
        <f t="shared" ref="BI29:BN29" si="203">SUM(BI30:BI31)</f>
        <v>0</v>
      </c>
      <c r="BJ29" s="4">
        <f t="shared" si="203"/>
        <v>0</v>
      </c>
      <c r="BK29" s="4">
        <f t="shared" si="203"/>
        <v>0</v>
      </c>
      <c r="BL29" s="4">
        <f t="shared" si="203"/>
        <v>0</v>
      </c>
      <c r="BM29" s="29">
        <f>SUM(BM30:BM31)</f>
        <v>0</v>
      </c>
      <c r="BN29" s="4">
        <f t="shared" si="203"/>
        <v>0</v>
      </c>
      <c r="BO29" s="19">
        <f>SUM(BO30:BO31)</f>
        <v>0</v>
      </c>
      <c r="BP29" s="7">
        <f t="shared" ref="BP29:BU29" si="204">SUM(BP30:BP31)</f>
        <v>0</v>
      </c>
      <c r="BQ29" s="4">
        <f t="shared" si="204"/>
        <v>0</v>
      </c>
      <c r="BR29" s="4">
        <f t="shared" si="204"/>
        <v>0</v>
      </c>
      <c r="BS29" s="4">
        <f t="shared" si="204"/>
        <v>0</v>
      </c>
      <c r="BT29" s="29">
        <f>SUM(BT30:BT31)</f>
        <v>0</v>
      </c>
      <c r="BU29" s="4">
        <f t="shared" si="204"/>
        <v>0</v>
      </c>
      <c r="BV29" s="19">
        <f t="shared" ref="BV29:CC29" si="205">SUM(BV30:BV31)</f>
        <v>0</v>
      </c>
      <c r="BW29" s="212">
        <f t="shared" si="205"/>
        <v>0</v>
      </c>
      <c r="BX29" s="213">
        <f t="shared" si="205"/>
        <v>0</v>
      </c>
      <c r="BY29" s="213">
        <f t="shared" si="205"/>
        <v>0</v>
      </c>
      <c r="BZ29" s="213">
        <f t="shared" si="205"/>
        <v>0</v>
      </c>
      <c r="CA29" s="211">
        <f t="shared" si="205"/>
        <v>0</v>
      </c>
      <c r="CB29" s="213">
        <f t="shared" si="205"/>
        <v>0</v>
      </c>
      <c r="CC29" s="223">
        <f t="shared" si="205"/>
        <v>0</v>
      </c>
      <c r="CD29" s="108">
        <f t="shared" ref="CD29:CI29" si="206">SUM(CD30:CD31)</f>
        <v>0</v>
      </c>
      <c r="CE29" s="4">
        <f t="shared" si="206"/>
        <v>0</v>
      </c>
      <c r="CF29" s="4">
        <f t="shared" si="206"/>
        <v>0</v>
      </c>
      <c r="CG29" s="4">
        <f t="shared" si="206"/>
        <v>0</v>
      </c>
      <c r="CH29" s="29">
        <f>SUM(CH30:CH31)</f>
        <v>0</v>
      </c>
      <c r="CI29" s="4">
        <f t="shared" si="206"/>
        <v>0</v>
      </c>
      <c r="CJ29" s="19">
        <f t="shared" ref="CJ29:CQ29" si="207">SUM(CJ30:CJ31)</f>
        <v>0</v>
      </c>
      <c r="CK29" s="4">
        <f t="shared" si="207"/>
        <v>0</v>
      </c>
      <c r="CL29" s="4">
        <f t="shared" si="207"/>
        <v>0</v>
      </c>
      <c r="CM29" s="4">
        <f t="shared" si="207"/>
        <v>0</v>
      </c>
      <c r="CN29" s="4">
        <f t="shared" si="207"/>
        <v>0</v>
      </c>
      <c r="CO29" s="29">
        <f>SUM(CO30:CO31)</f>
        <v>0</v>
      </c>
      <c r="CP29" s="4">
        <f t="shared" si="207"/>
        <v>0</v>
      </c>
      <c r="CQ29" s="19">
        <f t="shared" si="207"/>
        <v>0</v>
      </c>
      <c r="CR29" s="4">
        <f t="shared" ref="CR29:CW29" si="208">SUM(CR30:CR31)</f>
        <v>0</v>
      </c>
      <c r="CS29" s="4">
        <f t="shared" si="208"/>
        <v>0</v>
      </c>
      <c r="CT29" s="4">
        <f t="shared" si="208"/>
        <v>0</v>
      </c>
      <c r="CU29" s="4">
        <f t="shared" si="208"/>
        <v>0</v>
      </c>
      <c r="CV29" s="29">
        <f>SUM(CV30:CV31)</f>
        <v>0</v>
      </c>
      <c r="CW29" s="4">
        <f t="shared" si="208"/>
        <v>0</v>
      </c>
      <c r="CX29" s="19">
        <f>SUM(CX30:CX31)</f>
        <v>0</v>
      </c>
      <c r="CY29" s="4">
        <f t="shared" ref="CY29:DD29" si="209">SUM(CY30:CY31)</f>
        <v>0</v>
      </c>
      <c r="CZ29" s="4">
        <f t="shared" si="209"/>
        <v>0</v>
      </c>
      <c r="DA29" s="4">
        <f t="shared" si="209"/>
        <v>0</v>
      </c>
      <c r="DB29" s="4">
        <f t="shared" si="209"/>
        <v>0</v>
      </c>
      <c r="DC29" s="29">
        <f>SUM(DC30:DC31)</f>
        <v>0</v>
      </c>
      <c r="DD29" s="4">
        <f t="shared" si="209"/>
        <v>0</v>
      </c>
      <c r="DE29" s="19">
        <f t="shared" ref="DE29:DL29" si="210">SUM(DE30:DE31)</f>
        <v>0</v>
      </c>
      <c r="DF29" s="4">
        <f t="shared" si="210"/>
        <v>0</v>
      </c>
      <c r="DG29" s="4">
        <f t="shared" si="210"/>
        <v>0</v>
      </c>
      <c r="DH29" s="4">
        <f t="shared" si="210"/>
        <v>0</v>
      </c>
      <c r="DI29" s="4">
        <f t="shared" si="210"/>
        <v>0</v>
      </c>
      <c r="DJ29" s="29">
        <f>SUM(DJ30:DJ31)</f>
        <v>0</v>
      </c>
      <c r="DK29" s="4">
        <f t="shared" si="210"/>
        <v>0</v>
      </c>
      <c r="DL29" s="19">
        <f t="shared" si="210"/>
        <v>0</v>
      </c>
      <c r="DM29" s="4">
        <f t="shared" ref="DM29:DR29" si="211">SUM(DM30:DM31)</f>
        <v>0</v>
      </c>
      <c r="DN29" s="4">
        <f t="shared" si="211"/>
        <v>0</v>
      </c>
      <c r="DO29" s="4">
        <f t="shared" si="211"/>
        <v>0</v>
      </c>
      <c r="DP29" s="4">
        <f t="shared" si="211"/>
        <v>0</v>
      </c>
      <c r="DQ29" s="29">
        <f>SUM(DQ30:DQ31)</f>
        <v>0</v>
      </c>
      <c r="DR29" s="4">
        <f t="shared" si="211"/>
        <v>0</v>
      </c>
      <c r="DS29" s="19">
        <f>SUM(DS30:DS31)</f>
        <v>0</v>
      </c>
      <c r="DT29" s="4">
        <f t="shared" ref="DT29:DY29" si="212">SUM(DT30:DT31)</f>
        <v>0</v>
      </c>
      <c r="DU29" s="4">
        <f t="shared" si="212"/>
        <v>0</v>
      </c>
      <c r="DV29" s="4">
        <f t="shared" si="212"/>
        <v>0</v>
      </c>
      <c r="DW29" s="4">
        <f t="shared" si="212"/>
        <v>0</v>
      </c>
      <c r="DX29" s="29">
        <f>SUM(DX30:DX31)</f>
        <v>0</v>
      </c>
      <c r="DY29" s="4">
        <f t="shared" si="212"/>
        <v>0</v>
      </c>
      <c r="DZ29" s="19">
        <f>SUM(DZ30:DZ31)</f>
        <v>0</v>
      </c>
      <c r="EA29" s="4">
        <f t="shared" ref="EA29:EF29" si="213">SUM(EA30:EA31)</f>
        <v>0</v>
      </c>
      <c r="EB29" s="4">
        <f t="shared" si="213"/>
        <v>0</v>
      </c>
      <c r="EC29" s="4">
        <f t="shared" si="213"/>
        <v>0</v>
      </c>
      <c r="ED29" s="4">
        <f t="shared" si="213"/>
        <v>0</v>
      </c>
      <c r="EE29" s="29">
        <f>SUM(EE30:EE31)</f>
        <v>0</v>
      </c>
      <c r="EF29" s="4">
        <f t="shared" si="213"/>
        <v>0</v>
      </c>
      <c r="EG29" s="19">
        <f>SUM(EG30:EG31)</f>
        <v>0</v>
      </c>
      <c r="EH29" s="4">
        <f t="shared" ref="EH29:EM29" si="214">SUM(EH30:EH31)</f>
        <v>0</v>
      </c>
      <c r="EI29" s="4">
        <f t="shared" si="214"/>
        <v>0</v>
      </c>
      <c r="EJ29" s="4">
        <f t="shared" si="214"/>
        <v>0</v>
      </c>
      <c r="EK29" s="4">
        <f t="shared" si="214"/>
        <v>0</v>
      </c>
      <c r="EL29" s="29">
        <f>SUM(EL30:EL31)</f>
        <v>0</v>
      </c>
      <c r="EM29" s="4">
        <f t="shared" si="214"/>
        <v>0</v>
      </c>
      <c r="EN29" s="19">
        <f>SUM(EN30:EN31)</f>
        <v>0</v>
      </c>
      <c r="EO29" s="4">
        <f t="shared" ref="EO29:ET29" si="215">SUM(EO30:EO31)</f>
        <v>0</v>
      </c>
      <c r="EP29" s="4">
        <f t="shared" si="215"/>
        <v>0</v>
      </c>
      <c r="EQ29" s="4">
        <f t="shared" si="215"/>
        <v>0</v>
      </c>
      <c r="ER29" s="4">
        <f t="shared" si="215"/>
        <v>0</v>
      </c>
      <c r="ES29" s="29">
        <f>SUM(ES30:ES31)</f>
        <v>0</v>
      </c>
      <c r="ET29" s="4">
        <f t="shared" si="215"/>
        <v>0</v>
      </c>
      <c r="EU29" s="19">
        <f>SUM(EU30:EU31)</f>
        <v>0</v>
      </c>
      <c r="EV29" s="4">
        <f t="shared" ref="EV29:FA29" si="216">SUM(EV30:EV31)</f>
        <v>0</v>
      </c>
      <c r="EW29" s="4">
        <f t="shared" si="216"/>
        <v>0</v>
      </c>
      <c r="EX29" s="4">
        <f t="shared" si="216"/>
        <v>0</v>
      </c>
      <c r="EY29" s="4">
        <f t="shared" si="216"/>
        <v>0</v>
      </c>
      <c r="EZ29" s="29">
        <f>SUM(EZ30:EZ31)</f>
        <v>0</v>
      </c>
      <c r="FA29" s="4">
        <f t="shared" si="216"/>
        <v>0</v>
      </c>
      <c r="FB29" s="19">
        <f>SUM(FB30:FB31)</f>
        <v>0</v>
      </c>
      <c r="FC29" s="4">
        <f t="shared" ref="FC29:FH29" si="217">SUM(FC30:FC31)</f>
        <v>0</v>
      </c>
      <c r="FD29" s="4">
        <f t="shared" si="217"/>
        <v>0</v>
      </c>
      <c r="FE29" s="4">
        <f t="shared" si="217"/>
        <v>0</v>
      </c>
      <c r="FF29" s="4">
        <f t="shared" si="217"/>
        <v>0</v>
      </c>
      <c r="FG29" s="29">
        <f>SUM(FG30:FG31)</f>
        <v>0</v>
      </c>
      <c r="FH29" s="4">
        <f t="shared" si="217"/>
        <v>0</v>
      </c>
      <c r="FI29" s="19">
        <f>SUM(FI30:FI31)</f>
        <v>0</v>
      </c>
      <c r="FJ29" s="4">
        <f t="shared" ref="FJ29:FO29" si="218">SUM(FJ30:FJ31)</f>
        <v>0</v>
      </c>
      <c r="FK29" s="4">
        <f t="shared" si="218"/>
        <v>0</v>
      </c>
      <c r="FL29" s="4">
        <f t="shared" si="218"/>
        <v>0</v>
      </c>
      <c r="FM29" s="4">
        <f t="shared" si="218"/>
        <v>0</v>
      </c>
      <c r="FN29" s="29">
        <f>SUM(FN30:FN31)</f>
        <v>0</v>
      </c>
      <c r="FO29" s="4">
        <f t="shared" si="218"/>
        <v>0</v>
      </c>
      <c r="FP29" s="19">
        <f>SUM(FP30:FP31)</f>
        <v>0</v>
      </c>
      <c r="FQ29" s="4">
        <f t="shared" ref="FQ29:FV29" si="219">SUM(FQ30:FQ31)</f>
        <v>0</v>
      </c>
      <c r="FR29" s="4">
        <f t="shared" si="219"/>
        <v>0</v>
      </c>
      <c r="FS29" s="4">
        <f t="shared" si="219"/>
        <v>0</v>
      </c>
      <c r="FT29" s="4">
        <f t="shared" si="219"/>
        <v>0</v>
      </c>
      <c r="FU29" s="29">
        <f>SUM(FU30:FU31)</f>
        <v>0</v>
      </c>
      <c r="FV29" s="4">
        <f t="shared" si="219"/>
        <v>0</v>
      </c>
      <c r="FW29" s="19">
        <f>SUM(FW30:FW31)</f>
        <v>0</v>
      </c>
      <c r="FX29" s="4">
        <f>SUM(FX30:FX31)</f>
        <v>0</v>
      </c>
      <c r="FY29" s="4">
        <f t="shared" ref="FY29:GD29" si="220">SUM(FY30:FY31)</f>
        <v>0</v>
      </c>
      <c r="FZ29" s="4">
        <f t="shared" si="220"/>
        <v>0</v>
      </c>
      <c r="GA29" s="4">
        <f t="shared" si="220"/>
        <v>0</v>
      </c>
      <c r="GB29" s="29">
        <f>SUM(GB30:GB31)</f>
        <v>0</v>
      </c>
      <c r="GC29" s="4">
        <f t="shared" si="220"/>
        <v>0</v>
      </c>
      <c r="GD29" s="19">
        <f t="shared" si="220"/>
        <v>0</v>
      </c>
      <c r="GE29" s="4">
        <f t="shared" ref="GE29:GJ29" si="221">SUM(GE30:GE31)</f>
        <v>0</v>
      </c>
      <c r="GF29" s="4">
        <f t="shared" si="221"/>
        <v>0</v>
      </c>
      <c r="GG29" s="4">
        <f t="shared" si="221"/>
        <v>0</v>
      </c>
      <c r="GH29" s="4">
        <f t="shared" si="221"/>
        <v>0</v>
      </c>
      <c r="GI29" s="29">
        <f>SUM(GI30:GI31)</f>
        <v>0</v>
      </c>
      <c r="GJ29" s="4">
        <f t="shared" si="221"/>
        <v>0</v>
      </c>
      <c r="GK29" s="19">
        <f>SUM(GK30:GK31)</f>
        <v>0</v>
      </c>
      <c r="GL29" s="4">
        <f t="shared" ref="GL29:GQ29" si="222">SUM(GL30:GL31)</f>
        <v>0</v>
      </c>
      <c r="GM29" s="4">
        <f t="shared" si="222"/>
        <v>0</v>
      </c>
      <c r="GN29" s="4">
        <f t="shared" si="222"/>
        <v>0</v>
      </c>
      <c r="GO29" s="4">
        <f t="shared" si="222"/>
        <v>0</v>
      </c>
      <c r="GP29" s="29">
        <f>SUM(GP30:GP31)</f>
        <v>0</v>
      </c>
      <c r="GQ29" s="4">
        <f t="shared" si="222"/>
        <v>0</v>
      </c>
      <c r="GR29" s="19">
        <f>SUM(GR30:GR31)</f>
        <v>0</v>
      </c>
      <c r="GS29" s="4">
        <f t="shared" ref="GS29:GX29" si="223">SUM(GS30:GS31)</f>
        <v>0</v>
      </c>
      <c r="GT29" s="4">
        <f t="shared" si="223"/>
        <v>0</v>
      </c>
      <c r="GU29" s="4">
        <f t="shared" si="223"/>
        <v>0</v>
      </c>
      <c r="GV29" s="4">
        <f t="shared" si="223"/>
        <v>0</v>
      </c>
      <c r="GW29" s="29">
        <f>SUM(GW30:GW31)</f>
        <v>0</v>
      </c>
      <c r="GX29" s="4">
        <f t="shared" si="223"/>
        <v>0</v>
      </c>
      <c r="GY29" s="19">
        <f>SUM(GY30:GY31)</f>
        <v>0</v>
      </c>
      <c r="GZ29" s="4">
        <f t="shared" ref="GZ29:HE29" si="224">SUM(GZ30:GZ31)</f>
        <v>0</v>
      </c>
      <c r="HA29" s="4">
        <f t="shared" si="224"/>
        <v>0</v>
      </c>
      <c r="HB29" s="4">
        <f t="shared" si="224"/>
        <v>0</v>
      </c>
      <c r="HC29" s="4">
        <f t="shared" si="224"/>
        <v>0</v>
      </c>
      <c r="HD29" s="29">
        <f>SUM(HD30:HD31)</f>
        <v>0</v>
      </c>
      <c r="HE29" s="4">
        <f t="shared" si="224"/>
        <v>0</v>
      </c>
      <c r="HF29" s="19">
        <f>SUM(HF30:HF31)</f>
        <v>0</v>
      </c>
      <c r="HG29" s="4">
        <f t="shared" ref="HG29:HL29" si="225">SUM(HG30:HG31)</f>
        <v>0</v>
      </c>
      <c r="HH29" s="4">
        <f t="shared" si="225"/>
        <v>0</v>
      </c>
      <c r="HI29" s="4">
        <f t="shared" si="225"/>
        <v>0</v>
      </c>
      <c r="HJ29" s="4">
        <f t="shared" si="225"/>
        <v>0</v>
      </c>
      <c r="HK29" s="29">
        <f>SUM(HK30:HK31)</f>
        <v>0</v>
      </c>
      <c r="HL29" s="4">
        <f t="shared" si="225"/>
        <v>0</v>
      </c>
      <c r="HM29" s="19">
        <f>SUM(HM30:HM31)</f>
        <v>0</v>
      </c>
      <c r="HN29" s="4">
        <f t="shared" ref="HN29:HS29" si="226">SUM(HN30:HN31)</f>
        <v>0</v>
      </c>
      <c r="HO29" s="4">
        <f t="shared" si="226"/>
        <v>0</v>
      </c>
      <c r="HP29" s="4">
        <f t="shared" si="226"/>
        <v>0</v>
      </c>
      <c r="HQ29" s="4">
        <f t="shared" si="226"/>
        <v>0</v>
      </c>
      <c r="HR29" s="29">
        <f>SUM(HR30:HR31)</f>
        <v>0</v>
      </c>
      <c r="HS29" s="4">
        <f t="shared" si="226"/>
        <v>0</v>
      </c>
      <c r="HT29" s="19">
        <f>SUM(HT30:HT31)</f>
        <v>0</v>
      </c>
      <c r="HU29" s="4">
        <f t="shared" ref="HU29:HZ29" si="227">SUM(HU30:HU31)</f>
        <v>0</v>
      </c>
      <c r="HV29" s="4">
        <f t="shared" si="227"/>
        <v>0</v>
      </c>
      <c r="HW29" s="4">
        <f t="shared" si="227"/>
        <v>0</v>
      </c>
      <c r="HX29" s="4">
        <f t="shared" si="227"/>
        <v>0</v>
      </c>
      <c r="HY29" s="29">
        <f>SUM(HY30:HY31)</f>
        <v>0</v>
      </c>
      <c r="HZ29" s="4">
        <f t="shared" si="227"/>
        <v>0</v>
      </c>
      <c r="IA29" s="19">
        <f>SUM(IA30:IA31)</f>
        <v>0</v>
      </c>
      <c r="IB29" s="4">
        <f t="shared" ref="IB29:IG29" si="228">SUM(IB30:IB31)</f>
        <v>0</v>
      </c>
      <c r="IC29" s="4">
        <f t="shared" si="228"/>
        <v>0</v>
      </c>
      <c r="ID29" s="4">
        <f t="shared" si="228"/>
        <v>0</v>
      </c>
      <c r="IE29" s="4">
        <f t="shared" si="228"/>
        <v>0</v>
      </c>
      <c r="IF29" s="29">
        <f>SUM(IF30:IF31)</f>
        <v>0</v>
      </c>
      <c r="IG29" s="4">
        <f t="shared" si="228"/>
        <v>0</v>
      </c>
      <c r="IH29" s="19">
        <f>SUM(IH30:IH31)</f>
        <v>0</v>
      </c>
      <c r="II29" s="4">
        <f t="shared" ref="II29:IN29" si="229">SUM(II30:II31)</f>
        <v>0</v>
      </c>
      <c r="IJ29" s="4">
        <f t="shared" si="229"/>
        <v>0</v>
      </c>
      <c r="IK29" s="4">
        <f t="shared" si="229"/>
        <v>0</v>
      </c>
      <c r="IL29" s="4">
        <f t="shared" si="229"/>
        <v>0</v>
      </c>
      <c r="IM29" s="29">
        <f>SUM(IM30:IM31)</f>
        <v>0</v>
      </c>
      <c r="IN29" s="4">
        <f t="shared" si="229"/>
        <v>0</v>
      </c>
      <c r="IO29" s="19">
        <f t="shared" ref="IO29:IU29" si="230">SUM(IO30:IO31)</f>
        <v>0</v>
      </c>
      <c r="IP29" s="7">
        <f t="shared" si="230"/>
        <v>0</v>
      </c>
      <c r="IQ29" s="4">
        <f t="shared" si="230"/>
        <v>0</v>
      </c>
      <c r="IR29" s="4">
        <f t="shared" si="230"/>
        <v>0</v>
      </c>
      <c r="IS29" s="4">
        <f t="shared" si="230"/>
        <v>0</v>
      </c>
      <c r="IT29" s="29">
        <f t="shared" si="230"/>
        <v>0</v>
      </c>
      <c r="IU29" s="4">
        <f t="shared" si="230"/>
        <v>0</v>
      </c>
      <c r="IV29" s="19">
        <f>SUM(IV30:IV31)</f>
        <v>0</v>
      </c>
    </row>
    <row r="30" spans="1:256" s="57" customFormat="1" x14ac:dyDescent="0.2">
      <c r="A30" s="43"/>
      <c r="B30" s="1" t="s">
        <v>125</v>
      </c>
      <c r="C30" s="36" t="s">
        <v>161</v>
      </c>
      <c r="D30" s="102"/>
      <c r="E30" s="9">
        <f>SUM(L30,S30,Z30,AG30,AN30,BB30,BI30,BP30,CD30,CK30,CR30,CY30,DF30,DM30,DT30,EA30)+SUM(EH30,EO30,EV30,FC30,FJ30,FQ30,FX30,GE30,GL30,GS30,GZ30,HG30,HN30,HU30,IB30,II30)+IP30</f>
        <v>17784</v>
      </c>
      <c r="F30" s="2">
        <f t="shared" si="44"/>
        <v>17784</v>
      </c>
      <c r="G30" s="2">
        <f t="shared" si="196"/>
        <v>21863</v>
      </c>
      <c r="H30" s="2">
        <f t="shared" si="196"/>
        <v>0</v>
      </c>
      <c r="I30" s="2">
        <f t="shared" si="196"/>
        <v>0</v>
      </c>
      <c r="J30" s="2">
        <f t="shared" si="196"/>
        <v>21863</v>
      </c>
      <c r="K30" s="10">
        <f t="shared" si="154"/>
        <v>0</v>
      </c>
      <c r="L30" s="280">
        <v>17784</v>
      </c>
      <c r="M30" s="307">
        <v>17784</v>
      </c>
      <c r="N30" s="2">
        <v>21863</v>
      </c>
      <c r="O30" s="2"/>
      <c r="P30" s="31">
        <f>+N30-Q30</f>
        <v>0</v>
      </c>
      <c r="Q30" s="2">
        <v>21863</v>
      </c>
      <c r="R30" s="20"/>
      <c r="S30" s="9"/>
      <c r="T30" s="2"/>
      <c r="U30" s="2"/>
      <c r="V30" s="2">
        <f>T30+U30</f>
        <v>0</v>
      </c>
      <c r="W30" s="31">
        <f t="shared" si="48"/>
        <v>0</v>
      </c>
      <c r="X30" s="2"/>
      <c r="Y30" s="20"/>
      <c r="Z30" s="9"/>
      <c r="AA30" s="2"/>
      <c r="AB30" s="2"/>
      <c r="AC30" s="2">
        <f>AA30+AB30</f>
        <v>0</v>
      </c>
      <c r="AD30" s="31"/>
      <c r="AE30" s="2"/>
      <c r="AF30" s="20"/>
      <c r="AG30" s="9"/>
      <c r="AH30" s="2"/>
      <c r="AI30" s="2"/>
      <c r="AJ30" s="2">
        <f>AH30+AI30</f>
        <v>0</v>
      </c>
      <c r="AK30" s="31">
        <f>AJ30-AL30-AM30</f>
        <v>0</v>
      </c>
      <c r="AL30" s="2"/>
      <c r="AM30" s="20"/>
      <c r="AN30" s="9"/>
      <c r="AO30" s="2"/>
      <c r="AP30" s="2"/>
      <c r="AQ30" s="2">
        <f>AO30+AP30</f>
        <v>0</v>
      </c>
      <c r="AR30" s="31">
        <f>AQ30-AS30-AT30</f>
        <v>0</v>
      </c>
      <c r="AS30" s="2"/>
      <c r="AT30" s="20"/>
      <c r="AU30" s="24">
        <f t="shared" ref="AU30:AX31" si="231">SUM(BI30,BP30,BB30)</f>
        <v>0</v>
      </c>
      <c r="AV30" s="2">
        <f t="shared" si="231"/>
        <v>0</v>
      </c>
      <c r="AW30" s="2">
        <f t="shared" si="231"/>
        <v>0</v>
      </c>
      <c r="AX30" s="2">
        <f t="shared" si="231"/>
        <v>0</v>
      </c>
      <c r="AY30" s="2">
        <f t="shared" ref="AY30:BA31" si="232">SUM(BM30,BT30,BF30)</f>
        <v>0</v>
      </c>
      <c r="AZ30" s="2">
        <f t="shared" si="232"/>
        <v>0</v>
      </c>
      <c r="BA30" s="20">
        <f t="shared" si="232"/>
        <v>0</v>
      </c>
      <c r="BB30" s="9"/>
      <c r="BC30" s="2"/>
      <c r="BD30" s="2"/>
      <c r="BE30" s="2">
        <f>BC30+BD30</f>
        <v>0</v>
      </c>
      <c r="BF30" s="31">
        <f>BE30-BG30-BH30</f>
        <v>0</v>
      </c>
      <c r="BG30" s="2"/>
      <c r="BH30" s="20"/>
      <c r="BI30" s="9"/>
      <c r="BJ30" s="2"/>
      <c r="BK30" s="2"/>
      <c r="BL30" s="2">
        <f>BJ30+BK30</f>
        <v>0</v>
      </c>
      <c r="BM30" s="31">
        <f>BL30-BN30-BO30</f>
        <v>0</v>
      </c>
      <c r="BN30" s="2"/>
      <c r="BO30" s="20"/>
      <c r="BP30" s="9"/>
      <c r="BQ30" s="2"/>
      <c r="BR30" s="2"/>
      <c r="BS30" s="2">
        <f>BQ30+BR30</f>
        <v>0</v>
      </c>
      <c r="BT30" s="31">
        <f>BS30-BU30-BV30</f>
        <v>0</v>
      </c>
      <c r="BU30" s="2"/>
      <c r="BV30" s="20"/>
      <c r="BW30" s="251">
        <f>SUM(CD30,CK30,CR30,CY30,DF30,DM30,DT30,EA30,EH30,EO30,EV30,FC30,FJ30,FQ30,FX30,GE30,GL30,GS30,GZ30,HG30,HN30,HU30,IB30,II30)+IP30</f>
        <v>0</v>
      </c>
      <c r="BX30" s="209">
        <f t="shared" si="193"/>
        <v>0</v>
      </c>
      <c r="BY30" s="209">
        <f t="shared" si="193"/>
        <v>0</v>
      </c>
      <c r="BZ30" s="209">
        <f>SUM(CG30,CN30,CU30,DB30,DI30,DP30,DW30,ED30,EK30,ER30,EY30,FF30,FM30,FT30,GA30,GH30,GO30,GV30,HC30,HJ30,HQ30,HX30,IE30,IL30)</f>
        <v>0</v>
      </c>
      <c r="CA30" s="208">
        <f t="shared" si="194"/>
        <v>0</v>
      </c>
      <c r="CB30" s="208">
        <f>SUM(CI30,CP30,CW30,DD30,DK30,DR30,DY30,EF30,EM30,ET30,FA30,FH30,FO30,FV30,GC30,GJ30,GQ30,GX30,HE30,HL30,HS30,HZ30,IG30,IN30)+IU30</f>
        <v>0</v>
      </c>
      <c r="CC30" s="210">
        <f>SUM(CJ30,CQ30,CX30,DE30,DL30,DS30,DZ30,EG30,EN30,EU30,FB30,FI30,FP30,FW30,GD30,GK30,GR30,GY30,HF30,HM30,HT30,IA30,IH30,IO30)+IV30</f>
        <v>0</v>
      </c>
      <c r="CD30" s="114"/>
      <c r="CE30" s="2"/>
      <c r="CF30" s="2"/>
      <c r="CG30" s="2">
        <f>CE30+CF30</f>
        <v>0</v>
      </c>
      <c r="CH30" s="31">
        <f>CG30-CI30-CJ30</f>
        <v>0</v>
      </c>
      <c r="CI30" s="2"/>
      <c r="CJ30" s="20"/>
      <c r="CK30" s="2"/>
      <c r="CL30" s="2"/>
      <c r="CM30" s="2"/>
      <c r="CN30" s="2">
        <f>CL30+CM30</f>
        <v>0</v>
      </c>
      <c r="CO30" s="31">
        <f>CN30-CP30-CQ30</f>
        <v>0</v>
      </c>
      <c r="CP30" s="2"/>
      <c r="CQ30" s="20"/>
      <c r="CR30" s="2"/>
      <c r="CS30" s="2"/>
      <c r="CT30" s="2"/>
      <c r="CU30" s="2">
        <f>CS30+CT30</f>
        <v>0</v>
      </c>
      <c r="CV30" s="31">
        <f>CU30-CW30-CX30</f>
        <v>0</v>
      </c>
      <c r="CW30" s="2"/>
      <c r="CX30" s="20"/>
      <c r="CY30" s="2"/>
      <c r="CZ30" s="2"/>
      <c r="DA30" s="2"/>
      <c r="DB30" s="2">
        <f>CZ30+DA30</f>
        <v>0</v>
      </c>
      <c r="DC30" s="31">
        <f>DB30-DD30-DE30</f>
        <v>0</v>
      </c>
      <c r="DD30" s="2"/>
      <c r="DE30" s="20"/>
      <c r="DF30" s="2"/>
      <c r="DG30" s="2"/>
      <c r="DH30" s="2"/>
      <c r="DI30" s="2">
        <f>DG30+DH30</f>
        <v>0</v>
      </c>
      <c r="DJ30" s="31">
        <f>DI30-DK30-DL30</f>
        <v>0</v>
      </c>
      <c r="DK30" s="2"/>
      <c r="DL30" s="20"/>
      <c r="DM30" s="2"/>
      <c r="DN30" s="2"/>
      <c r="DO30" s="2"/>
      <c r="DP30" s="2">
        <f>DN30+DO30</f>
        <v>0</v>
      </c>
      <c r="DQ30" s="31">
        <f>DP30-DR30-DS30</f>
        <v>0</v>
      </c>
      <c r="DR30" s="2"/>
      <c r="DS30" s="20"/>
      <c r="DT30" s="2"/>
      <c r="DU30" s="2"/>
      <c r="DV30" s="2"/>
      <c r="DW30" s="2">
        <f>DU30+DV30</f>
        <v>0</v>
      </c>
      <c r="DX30" s="31">
        <f>DW30-DY30-DZ30</f>
        <v>0</v>
      </c>
      <c r="DY30" s="2"/>
      <c r="DZ30" s="20"/>
      <c r="EA30" s="2"/>
      <c r="EB30" s="2"/>
      <c r="EC30" s="2"/>
      <c r="ED30" s="2">
        <f>EB30+EC30</f>
        <v>0</v>
      </c>
      <c r="EE30" s="31">
        <f>ED30-EF30-EG30</f>
        <v>0</v>
      </c>
      <c r="EF30" s="2"/>
      <c r="EG30" s="20"/>
      <c r="EH30" s="2"/>
      <c r="EI30" s="2"/>
      <c r="EJ30" s="2"/>
      <c r="EK30" s="2">
        <f>EI30+EJ30</f>
        <v>0</v>
      </c>
      <c r="EL30" s="31">
        <f>EK30-EM30-EN30</f>
        <v>0</v>
      </c>
      <c r="EM30" s="2"/>
      <c r="EN30" s="20"/>
      <c r="EO30" s="2"/>
      <c r="EP30" s="2"/>
      <c r="EQ30" s="2"/>
      <c r="ER30" s="2">
        <f>EP30+EQ30</f>
        <v>0</v>
      </c>
      <c r="ES30" s="31">
        <f>ER30-ET30-EU30</f>
        <v>0</v>
      </c>
      <c r="ET30" s="2"/>
      <c r="EU30" s="20"/>
      <c r="EV30" s="2"/>
      <c r="EW30" s="2"/>
      <c r="EX30" s="2"/>
      <c r="EY30" s="2">
        <f>EW30+EX30</f>
        <v>0</v>
      </c>
      <c r="EZ30" s="31">
        <f>EY30-FA30-FB30</f>
        <v>0</v>
      </c>
      <c r="FA30" s="2"/>
      <c r="FB30" s="20"/>
      <c r="FC30" s="2"/>
      <c r="FD30" s="2"/>
      <c r="FE30" s="2"/>
      <c r="FF30" s="2">
        <f>FD30+FE30</f>
        <v>0</v>
      </c>
      <c r="FG30" s="31">
        <f>FF30-FH30-FI30</f>
        <v>0</v>
      </c>
      <c r="FH30" s="2"/>
      <c r="FI30" s="20"/>
      <c r="FJ30" s="2"/>
      <c r="FK30" s="2"/>
      <c r="FL30" s="2"/>
      <c r="FM30" s="2">
        <f>FK30+FL30</f>
        <v>0</v>
      </c>
      <c r="FN30" s="31">
        <f>FM30-FO30-FP30</f>
        <v>0</v>
      </c>
      <c r="FO30" s="2"/>
      <c r="FP30" s="20"/>
      <c r="FQ30" s="2"/>
      <c r="FR30" s="2"/>
      <c r="FS30" s="2"/>
      <c r="FT30" s="2">
        <f>FR30+FS30</f>
        <v>0</v>
      </c>
      <c r="FU30" s="31">
        <f>FT30-FV30-FW30</f>
        <v>0</v>
      </c>
      <c r="FV30" s="2"/>
      <c r="FW30" s="20"/>
      <c r="FX30" s="2"/>
      <c r="FY30" s="2"/>
      <c r="FZ30" s="2"/>
      <c r="GA30" s="2">
        <f>FY30+FZ30</f>
        <v>0</v>
      </c>
      <c r="GB30" s="31">
        <f>GA30-GC30-GD30</f>
        <v>0</v>
      </c>
      <c r="GC30" s="2"/>
      <c r="GD30" s="20"/>
      <c r="GE30" s="2"/>
      <c r="GF30" s="2"/>
      <c r="GG30" s="2"/>
      <c r="GH30" s="2">
        <f>GF30+GG30</f>
        <v>0</v>
      </c>
      <c r="GI30" s="31">
        <f>GH30-GJ30-GK30</f>
        <v>0</v>
      </c>
      <c r="GJ30" s="2"/>
      <c r="GK30" s="20"/>
      <c r="GL30" s="2"/>
      <c r="GM30" s="2"/>
      <c r="GN30" s="2"/>
      <c r="GO30" s="2">
        <f>GM30+GN30</f>
        <v>0</v>
      </c>
      <c r="GP30" s="31">
        <f>GO30-GQ30-GR30</f>
        <v>0</v>
      </c>
      <c r="GQ30" s="2"/>
      <c r="GR30" s="20"/>
      <c r="GS30" s="2"/>
      <c r="GT30" s="2"/>
      <c r="GU30" s="2"/>
      <c r="GV30" s="2">
        <f>GT30+GU30</f>
        <v>0</v>
      </c>
      <c r="GW30" s="31">
        <f>GV30-GX30-GY30</f>
        <v>0</v>
      </c>
      <c r="GX30" s="2"/>
      <c r="GY30" s="20"/>
      <c r="GZ30" s="2"/>
      <c r="HA30" s="2"/>
      <c r="HB30" s="2"/>
      <c r="HC30" s="2">
        <f>HA30+HB30</f>
        <v>0</v>
      </c>
      <c r="HD30" s="31">
        <f>HC30-HE30-HF30</f>
        <v>0</v>
      </c>
      <c r="HE30" s="2"/>
      <c r="HF30" s="20"/>
      <c r="HG30" s="2"/>
      <c r="HH30" s="2"/>
      <c r="HI30" s="2"/>
      <c r="HJ30" s="2">
        <f>HH30+HI30</f>
        <v>0</v>
      </c>
      <c r="HK30" s="31">
        <f>HJ30-HL30-HM30</f>
        <v>0</v>
      </c>
      <c r="HL30" s="2"/>
      <c r="HM30" s="20"/>
      <c r="HN30" s="2"/>
      <c r="HO30" s="2"/>
      <c r="HP30" s="2"/>
      <c r="HQ30" s="2">
        <f>HO30+HP30</f>
        <v>0</v>
      </c>
      <c r="HR30" s="31">
        <f>HQ30-HS30-HT30</f>
        <v>0</v>
      </c>
      <c r="HS30" s="2"/>
      <c r="HT30" s="20"/>
      <c r="HU30" s="2"/>
      <c r="HV30" s="2"/>
      <c r="HW30" s="2"/>
      <c r="HX30" s="2">
        <f>HV30+HW30</f>
        <v>0</v>
      </c>
      <c r="HY30" s="31">
        <f>HX30-HZ30-IA30</f>
        <v>0</v>
      </c>
      <c r="HZ30" s="2"/>
      <c r="IA30" s="20"/>
      <c r="IB30" s="2"/>
      <c r="IC30" s="2"/>
      <c r="ID30" s="2"/>
      <c r="IE30" s="2">
        <f>IC30+ID30</f>
        <v>0</v>
      </c>
      <c r="IF30" s="31">
        <f>IE30-IG30-IH30</f>
        <v>0</v>
      </c>
      <c r="IG30" s="2"/>
      <c r="IH30" s="20"/>
      <c r="II30" s="2"/>
      <c r="IJ30" s="2"/>
      <c r="IK30" s="2"/>
      <c r="IL30" s="2">
        <f>IJ30+IK30</f>
        <v>0</v>
      </c>
      <c r="IM30" s="31">
        <f>IL30-IN30-IO30</f>
        <v>0</v>
      </c>
      <c r="IN30" s="2"/>
      <c r="IO30" s="20"/>
      <c r="IP30" s="9"/>
      <c r="IQ30" s="2"/>
      <c r="IR30" s="2"/>
      <c r="IS30" s="2">
        <f>IQ30+IR30</f>
        <v>0</v>
      </c>
      <c r="IT30" s="31">
        <f>IS30-IU30-IV30</f>
        <v>0</v>
      </c>
      <c r="IU30" s="2"/>
      <c r="IV30" s="20"/>
    </row>
    <row r="31" spans="1:256" s="57" customFormat="1" x14ac:dyDescent="0.2">
      <c r="A31" s="43"/>
      <c r="B31" s="1" t="s">
        <v>126</v>
      </c>
      <c r="C31" s="36" t="s">
        <v>152</v>
      </c>
      <c r="D31" s="102"/>
      <c r="E31" s="9">
        <f>SUM(L31,S31,Z31,AG31,AN31,BB31,BI31,BP31,CD31,CK31,CR31,CY31,DF31,DM31,DT31,EA31)+SUM(EH31,EO31,EV31,FC31,FJ31,FQ31,FX31,GE31,GL31,GS31,GZ31,HG31,HN31,HU31,IB31,II31)+IP31</f>
        <v>136520</v>
      </c>
      <c r="F31" s="2">
        <f t="shared" si="44"/>
        <v>37935</v>
      </c>
      <c r="G31" s="2">
        <f t="shared" si="196"/>
        <v>11329</v>
      </c>
      <c r="H31" s="2">
        <f t="shared" si="196"/>
        <v>4434</v>
      </c>
      <c r="I31" s="2">
        <f t="shared" si="196"/>
        <v>2344</v>
      </c>
      <c r="J31" s="2">
        <f t="shared" si="196"/>
        <v>8985</v>
      </c>
      <c r="K31" s="10">
        <f t="shared" si="154"/>
        <v>0</v>
      </c>
      <c r="L31" s="280">
        <v>136520</v>
      </c>
      <c r="M31" s="2">
        <v>35591</v>
      </c>
      <c r="N31" s="2">
        <v>8985</v>
      </c>
      <c r="O31" s="2"/>
      <c r="P31" s="31">
        <f>+N31-Q31</f>
        <v>0</v>
      </c>
      <c r="Q31" s="2">
        <v>8985</v>
      </c>
      <c r="R31" s="20"/>
      <c r="S31" s="9"/>
      <c r="T31" s="2"/>
      <c r="U31" s="2"/>
      <c r="V31" s="2">
        <f>T31+U31</f>
        <v>0</v>
      </c>
      <c r="W31" s="31">
        <f t="shared" si="48"/>
        <v>0</v>
      </c>
      <c r="X31" s="2"/>
      <c r="Y31" s="20"/>
      <c r="Z31" s="9"/>
      <c r="AA31" s="2">
        <v>127</v>
      </c>
      <c r="AB31" s="2">
        <v>127</v>
      </c>
      <c r="AC31" s="2"/>
      <c r="AD31" s="31">
        <f>+AB31-AE31</f>
        <v>127</v>
      </c>
      <c r="AE31" s="2"/>
      <c r="AF31" s="20"/>
      <c r="AG31" s="9"/>
      <c r="AH31" s="2"/>
      <c r="AI31" s="2"/>
      <c r="AJ31" s="2">
        <f>AH31+AI31</f>
        <v>0</v>
      </c>
      <c r="AK31" s="31">
        <f>AJ31-AL31-AM31</f>
        <v>0</v>
      </c>
      <c r="AL31" s="2"/>
      <c r="AM31" s="20"/>
      <c r="AN31" s="9"/>
      <c r="AO31" s="2">
        <v>2217</v>
      </c>
      <c r="AP31" s="2">
        <v>2217</v>
      </c>
      <c r="AQ31" s="2">
        <f>AO31+AP31</f>
        <v>4434</v>
      </c>
      <c r="AR31" s="31">
        <f>AP31</f>
        <v>2217</v>
      </c>
      <c r="AS31" s="2"/>
      <c r="AT31" s="20"/>
      <c r="AU31" s="24">
        <f t="shared" si="231"/>
        <v>0</v>
      </c>
      <c r="AV31" s="2">
        <f t="shared" si="231"/>
        <v>0</v>
      </c>
      <c r="AW31" s="2">
        <f t="shared" si="231"/>
        <v>0</v>
      </c>
      <c r="AX31" s="2">
        <f t="shared" si="231"/>
        <v>0</v>
      </c>
      <c r="AY31" s="2">
        <f t="shared" si="232"/>
        <v>0</v>
      </c>
      <c r="AZ31" s="2">
        <f t="shared" si="232"/>
        <v>0</v>
      </c>
      <c r="BA31" s="20">
        <f t="shared" si="232"/>
        <v>0</v>
      </c>
      <c r="BB31" s="9"/>
      <c r="BC31" s="2"/>
      <c r="BD31" s="2"/>
      <c r="BE31" s="2">
        <f>BC31+BD31</f>
        <v>0</v>
      </c>
      <c r="BF31" s="31">
        <f>BE31-BG31-BH31</f>
        <v>0</v>
      </c>
      <c r="BG31" s="2"/>
      <c r="BH31" s="20"/>
      <c r="BI31" s="9"/>
      <c r="BJ31" s="2"/>
      <c r="BK31" s="2"/>
      <c r="BL31" s="2">
        <f>BJ31+BK31</f>
        <v>0</v>
      </c>
      <c r="BM31" s="31">
        <f>BL31-BN31-BO31</f>
        <v>0</v>
      </c>
      <c r="BN31" s="2"/>
      <c r="BO31" s="20"/>
      <c r="BP31" s="9"/>
      <c r="BQ31" s="2"/>
      <c r="BR31" s="2"/>
      <c r="BS31" s="2">
        <f>BQ31+BR31</f>
        <v>0</v>
      </c>
      <c r="BT31" s="31">
        <f>BS31-BU31-BV31</f>
        <v>0</v>
      </c>
      <c r="BU31" s="2"/>
      <c r="BV31" s="20"/>
      <c r="BW31" s="251">
        <f>SUM(CD31,CK31,CR31,CY31,DF31,DM31,DT31,EA31,EH31,EO31,EV31,FC31,FJ31,FQ31,FX31,GE31,GL31,GS31,GZ31,HG31,HN31,HU31,IB31,II31)+IP31</f>
        <v>0</v>
      </c>
      <c r="BX31" s="209">
        <f t="shared" si="193"/>
        <v>0</v>
      </c>
      <c r="BY31" s="209">
        <f t="shared" si="193"/>
        <v>0</v>
      </c>
      <c r="BZ31" s="209">
        <f>SUM(CG31,CN31,CU31,DB31,DI31,DP31,DW31,ED31,EK31,ER31,EY31,FF31,FM31,FT31,GA31,GH31,GO31,GV31,HC31,HJ31,HQ31,HX31,IE31,IL31)</f>
        <v>0</v>
      </c>
      <c r="CA31" s="208">
        <f t="shared" si="194"/>
        <v>0</v>
      </c>
      <c r="CB31" s="208">
        <f>SUM(CI31,CP31,CW31,DD31,DK31,DR31,DY31,EF31,EM31,ET31,FA31,FH31,FO31,FV31,GC31,GJ31,GQ31,GX31,HE31,HL31,HS31,HZ31,IG31,IN31)+IU31</f>
        <v>0</v>
      </c>
      <c r="CC31" s="210">
        <f>SUM(CJ31,CQ31,CX31,DE31,DL31,DS31,DZ31,EG31,EN31,EU31,FB31,FI31,FP31,FW31,GD31,GK31,GR31,GY31,HF31,HM31,HT31,IA31,IH31,IO31)+IV31</f>
        <v>0</v>
      </c>
      <c r="CD31" s="114"/>
      <c r="CE31" s="2"/>
      <c r="CF31" s="2"/>
      <c r="CG31" s="2">
        <f>CE31+CF31</f>
        <v>0</v>
      </c>
      <c r="CH31" s="31">
        <f>CG31-CI31-CJ31</f>
        <v>0</v>
      </c>
      <c r="CI31" s="2"/>
      <c r="CJ31" s="20"/>
      <c r="CK31" s="2"/>
      <c r="CL31" s="2"/>
      <c r="CM31" s="2"/>
      <c r="CN31" s="2">
        <f>CL31+CM31</f>
        <v>0</v>
      </c>
      <c r="CO31" s="31">
        <f>CN31-CP31-CQ31</f>
        <v>0</v>
      </c>
      <c r="CP31" s="2"/>
      <c r="CQ31" s="20"/>
      <c r="CR31" s="2"/>
      <c r="CS31" s="2"/>
      <c r="CT31" s="2"/>
      <c r="CU31" s="2">
        <f>CS31+CT31</f>
        <v>0</v>
      </c>
      <c r="CV31" s="31">
        <f>CU31-CW31-CX31</f>
        <v>0</v>
      </c>
      <c r="CW31" s="2"/>
      <c r="CX31" s="20"/>
      <c r="CY31" s="2"/>
      <c r="CZ31" s="2"/>
      <c r="DA31" s="2"/>
      <c r="DB31" s="2">
        <f>CZ31+DA31</f>
        <v>0</v>
      </c>
      <c r="DC31" s="31">
        <f>DB31-DD31-DE31</f>
        <v>0</v>
      </c>
      <c r="DD31" s="2"/>
      <c r="DE31" s="20"/>
      <c r="DF31" s="2"/>
      <c r="DG31" s="2"/>
      <c r="DH31" s="2"/>
      <c r="DI31" s="2">
        <f>DG31+DH31</f>
        <v>0</v>
      </c>
      <c r="DJ31" s="31">
        <f>DI31-DK31-DL31</f>
        <v>0</v>
      </c>
      <c r="DK31" s="2"/>
      <c r="DL31" s="20"/>
      <c r="DM31" s="2"/>
      <c r="DN31" s="2"/>
      <c r="DO31" s="2"/>
      <c r="DP31" s="2">
        <f>DN31+DO31</f>
        <v>0</v>
      </c>
      <c r="DQ31" s="31">
        <f>DP31-DR31-DS31</f>
        <v>0</v>
      </c>
      <c r="DR31" s="2"/>
      <c r="DS31" s="20"/>
      <c r="DT31" s="2"/>
      <c r="DU31" s="2"/>
      <c r="DV31" s="2"/>
      <c r="DW31" s="2">
        <f>DU31+DV31</f>
        <v>0</v>
      </c>
      <c r="DX31" s="31">
        <f>DW31-DY31-DZ31</f>
        <v>0</v>
      </c>
      <c r="DY31" s="2"/>
      <c r="DZ31" s="20"/>
      <c r="EA31" s="2"/>
      <c r="EB31" s="2"/>
      <c r="EC31" s="2"/>
      <c r="ED31" s="2">
        <f>EB31+EC31</f>
        <v>0</v>
      </c>
      <c r="EE31" s="31">
        <f>ED31-EF31-EG31</f>
        <v>0</v>
      </c>
      <c r="EF31" s="2"/>
      <c r="EG31" s="20"/>
      <c r="EH31" s="2"/>
      <c r="EI31" s="2"/>
      <c r="EJ31" s="2"/>
      <c r="EK31" s="2">
        <f>EI31+EJ31</f>
        <v>0</v>
      </c>
      <c r="EL31" s="31">
        <f>EK31-EM31-EN31</f>
        <v>0</v>
      </c>
      <c r="EM31" s="2"/>
      <c r="EN31" s="20"/>
      <c r="EO31" s="2"/>
      <c r="EP31" s="2"/>
      <c r="EQ31" s="2"/>
      <c r="ER31" s="2">
        <f>EP31+EQ31</f>
        <v>0</v>
      </c>
      <c r="ES31" s="31">
        <f>ER31-ET31-EU31</f>
        <v>0</v>
      </c>
      <c r="ET31" s="2"/>
      <c r="EU31" s="20"/>
      <c r="EV31" s="2"/>
      <c r="EW31" s="2"/>
      <c r="EX31" s="2"/>
      <c r="EY31" s="2">
        <f>EW31+EX31</f>
        <v>0</v>
      </c>
      <c r="EZ31" s="31">
        <f>EY31-FA31-FB31</f>
        <v>0</v>
      </c>
      <c r="FA31" s="2"/>
      <c r="FB31" s="20"/>
      <c r="FC31" s="2"/>
      <c r="FD31" s="2"/>
      <c r="FE31" s="2"/>
      <c r="FF31" s="2">
        <f>FD31+FE31</f>
        <v>0</v>
      </c>
      <c r="FG31" s="31">
        <f>FF31-FH31-FI31</f>
        <v>0</v>
      </c>
      <c r="FH31" s="2"/>
      <c r="FI31" s="20"/>
      <c r="FJ31" s="2"/>
      <c r="FK31" s="2"/>
      <c r="FL31" s="2"/>
      <c r="FM31" s="2">
        <f>FK31+FL31</f>
        <v>0</v>
      </c>
      <c r="FN31" s="31">
        <f>FM31-FO31-FP31</f>
        <v>0</v>
      </c>
      <c r="FO31" s="2"/>
      <c r="FP31" s="20"/>
      <c r="FQ31" s="2"/>
      <c r="FR31" s="2"/>
      <c r="FS31" s="2"/>
      <c r="FT31" s="2">
        <f>FR31+FS31</f>
        <v>0</v>
      </c>
      <c r="FU31" s="31">
        <f>FT31-FV31-FW31</f>
        <v>0</v>
      </c>
      <c r="FV31" s="2"/>
      <c r="FW31" s="20"/>
      <c r="FX31" s="2"/>
      <c r="FY31" s="2"/>
      <c r="FZ31" s="2"/>
      <c r="GA31" s="2">
        <f>FY31+FZ31</f>
        <v>0</v>
      </c>
      <c r="GB31" s="31">
        <f>GA31-GC31-GD31</f>
        <v>0</v>
      </c>
      <c r="GC31" s="2"/>
      <c r="GD31" s="20"/>
      <c r="GE31" s="2"/>
      <c r="GF31" s="2"/>
      <c r="GG31" s="2"/>
      <c r="GH31" s="2">
        <f>GF31+GG31</f>
        <v>0</v>
      </c>
      <c r="GI31" s="31">
        <f>GH31-GJ31-GK31</f>
        <v>0</v>
      </c>
      <c r="GJ31" s="2"/>
      <c r="GK31" s="20"/>
      <c r="GL31" s="2"/>
      <c r="GM31" s="2"/>
      <c r="GN31" s="2"/>
      <c r="GO31" s="2">
        <f>GM31+GN31</f>
        <v>0</v>
      </c>
      <c r="GP31" s="31">
        <f>GO31-GQ31-GR31</f>
        <v>0</v>
      </c>
      <c r="GQ31" s="2"/>
      <c r="GR31" s="20"/>
      <c r="GS31" s="2"/>
      <c r="GT31" s="2"/>
      <c r="GU31" s="2"/>
      <c r="GV31" s="2">
        <f>GT31+GU31</f>
        <v>0</v>
      </c>
      <c r="GW31" s="31">
        <f>GV31-GX31-GY31</f>
        <v>0</v>
      </c>
      <c r="GX31" s="2"/>
      <c r="GY31" s="20"/>
      <c r="GZ31" s="2"/>
      <c r="HA31" s="2"/>
      <c r="HB31" s="2"/>
      <c r="HC31" s="2">
        <f>HA31+HB31</f>
        <v>0</v>
      </c>
      <c r="HD31" s="31">
        <f>HC31-HE31-HF31</f>
        <v>0</v>
      </c>
      <c r="HE31" s="2"/>
      <c r="HF31" s="20"/>
      <c r="HG31" s="2"/>
      <c r="HH31" s="2"/>
      <c r="HI31" s="2"/>
      <c r="HJ31" s="2">
        <f>HH31+HI31</f>
        <v>0</v>
      </c>
      <c r="HK31" s="31">
        <f>HJ31-HL31-HM31</f>
        <v>0</v>
      </c>
      <c r="HL31" s="2"/>
      <c r="HM31" s="20"/>
      <c r="HN31" s="2"/>
      <c r="HO31" s="2"/>
      <c r="HP31" s="2"/>
      <c r="HQ31" s="2">
        <f>HO31+HP31</f>
        <v>0</v>
      </c>
      <c r="HR31" s="31">
        <f>HQ31-HS31-HT31</f>
        <v>0</v>
      </c>
      <c r="HS31" s="2"/>
      <c r="HT31" s="20"/>
      <c r="HU31" s="2"/>
      <c r="HV31" s="2"/>
      <c r="HW31" s="2"/>
      <c r="HX31" s="2">
        <f>HV31+HW31</f>
        <v>0</v>
      </c>
      <c r="HY31" s="31">
        <f>HX31-HZ31-IA31</f>
        <v>0</v>
      </c>
      <c r="HZ31" s="2"/>
      <c r="IA31" s="20"/>
      <c r="IB31" s="2"/>
      <c r="IC31" s="2"/>
      <c r="ID31" s="2"/>
      <c r="IE31" s="2">
        <f>IC31+ID31</f>
        <v>0</v>
      </c>
      <c r="IF31" s="31">
        <f>IE31-IG31-IH31</f>
        <v>0</v>
      </c>
      <c r="IG31" s="2"/>
      <c r="IH31" s="20"/>
      <c r="II31" s="2"/>
      <c r="IJ31" s="2"/>
      <c r="IK31" s="2"/>
      <c r="IL31" s="2">
        <f>IJ31+IK31</f>
        <v>0</v>
      </c>
      <c r="IM31" s="31">
        <f>IL31-IN31-IO31</f>
        <v>0</v>
      </c>
      <c r="IN31" s="2"/>
      <c r="IO31" s="20"/>
      <c r="IP31" s="9"/>
      <c r="IQ31" s="2"/>
      <c r="IR31" s="2"/>
      <c r="IS31" s="2">
        <f>IQ31+IR31</f>
        <v>0</v>
      </c>
      <c r="IT31" s="31">
        <f>IS31-IU31-IV31</f>
        <v>0</v>
      </c>
      <c r="IU31" s="2"/>
      <c r="IV31" s="20"/>
    </row>
    <row r="32" spans="1:256" s="61" customFormat="1" ht="12" x14ac:dyDescent="0.2">
      <c r="A32" s="46" t="s">
        <v>122</v>
      </c>
      <c r="B32" s="5" t="s">
        <v>137</v>
      </c>
      <c r="C32" s="37"/>
      <c r="D32" s="105"/>
      <c r="E32" s="11">
        <f>E24+E28+E29</f>
        <v>2691504</v>
      </c>
      <c r="F32" s="4">
        <f t="shared" si="44"/>
        <v>1417947</v>
      </c>
      <c r="G32" s="4">
        <f t="shared" si="196"/>
        <v>590861</v>
      </c>
      <c r="H32" s="4">
        <f t="shared" si="196"/>
        <v>5420</v>
      </c>
      <c r="I32" s="4">
        <f t="shared" si="196"/>
        <v>2837</v>
      </c>
      <c r="J32" s="4">
        <f t="shared" si="196"/>
        <v>588024</v>
      </c>
      <c r="K32" s="12">
        <f t="shared" si="154"/>
        <v>0</v>
      </c>
      <c r="L32" s="115">
        <f t="shared" ref="L32:R32" si="233">L24+L28+L29</f>
        <v>2691504</v>
      </c>
      <c r="M32" s="6">
        <f t="shared" si="233"/>
        <v>1415110</v>
      </c>
      <c r="N32" s="6">
        <f t="shared" si="233"/>
        <v>586627</v>
      </c>
      <c r="O32" s="6">
        <f t="shared" si="233"/>
        <v>0</v>
      </c>
      <c r="P32" s="32">
        <f t="shared" si="233"/>
        <v>0</v>
      </c>
      <c r="Q32" s="6">
        <f t="shared" si="233"/>
        <v>586627</v>
      </c>
      <c r="R32" s="22">
        <f t="shared" si="233"/>
        <v>0</v>
      </c>
      <c r="S32" s="11">
        <f t="shared" ref="S32:X32" si="234">S24+S28+S29</f>
        <v>0</v>
      </c>
      <c r="T32" s="6">
        <f t="shared" si="234"/>
        <v>0</v>
      </c>
      <c r="U32" s="6">
        <f t="shared" si="234"/>
        <v>1397</v>
      </c>
      <c r="V32" s="6">
        <f t="shared" si="234"/>
        <v>0</v>
      </c>
      <c r="W32" s="32">
        <f>+U32-X32-Y32</f>
        <v>0</v>
      </c>
      <c r="X32" s="6">
        <f t="shared" si="234"/>
        <v>1397</v>
      </c>
      <c r="Y32" s="22">
        <f>Y24+Y28+Y29</f>
        <v>0</v>
      </c>
      <c r="Z32" s="11">
        <f t="shared" ref="Z32:AE32" si="235">Z24+Z28+Z29</f>
        <v>0</v>
      </c>
      <c r="AA32" s="6">
        <f t="shared" si="235"/>
        <v>127</v>
      </c>
      <c r="AB32" s="6">
        <f t="shared" si="235"/>
        <v>127</v>
      </c>
      <c r="AC32" s="6">
        <f t="shared" si="235"/>
        <v>0</v>
      </c>
      <c r="AD32" s="32">
        <f>AD24+AD28+AD29</f>
        <v>127</v>
      </c>
      <c r="AE32" s="6">
        <f t="shared" si="235"/>
        <v>0</v>
      </c>
      <c r="AF32" s="22">
        <f>AF24+AF28+AF29</f>
        <v>0</v>
      </c>
      <c r="AG32" s="11">
        <f t="shared" ref="AG32:AL32" si="236">AG24+AG28+AG29</f>
        <v>0</v>
      </c>
      <c r="AH32" s="6">
        <f t="shared" si="236"/>
        <v>0</v>
      </c>
      <c r="AI32" s="6">
        <f t="shared" si="236"/>
        <v>0</v>
      </c>
      <c r="AJ32" s="6">
        <f t="shared" si="236"/>
        <v>0</v>
      </c>
      <c r="AK32" s="32">
        <f>AK24+AK28+AK29</f>
        <v>0</v>
      </c>
      <c r="AL32" s="6">
        <f t="shared" si="236"/>
        <v>0</v>
      </c>
      <c r="AM32" s="22">
        <f>AM24+AM28+AM29</f>
        <v>0</v>
      </c>
      <c r="AN32" s="11">
        <f t="shared" ref="AN32:AS32" si="237">AN24+AN28+AN29</f>
        <v>0</v>
      </c>
      <c r="AO32" s="6">
        <f t="shared" si="237"/>
        <v>2217</v>
      </c>
      <c r="AP32" s="6">
        <f t="shared" si="237"/>
        <v>2217</v>
      </c>
      <c r="AQ32" s="6">
        <f t="shared" si="237"/>
        <v>4434</v>
      </c>
      <c r="AR32" s="32">
        <f>AR24+AR28+AR29</f>
        <v>2217</v>
      </c>
      <c r="AS32" s="6">
        <f t="shared" si="237"/>
        <v>0</v>
      </c>
      <c r="AT32" s="22">
        <f>AT24+AT28+AT29</f>
        <v>0</v>
      </c>
      <c r="AU32" s="28">
        <f>AU24+AU28+AU29</f>
        <v>0</v>
      </c>
      <c r="AV32" s="6">
        <f t="shared" ref="AV32:BG32" si="238">AV24+AV28+AV29</f>
        <v>0</v>
      </c>
      <c r="AW32" s="6">
        <f>AW24+AW28+AW29</f>
        <v>0</v>
      </c>
      <c r="AX32" s="6">
        <f>AX24+AX28+AX29</f>
        <v>0</v>
      </c>
      <c r="AY32" s="6">
        <f>AY24+AY28+AY29</f>
        <v>0</v>
      </c>
      <c r="AZ32" s="6">
        <f>AZ24+AZ28+AZ29</f>
        <v>0</v>
      </c>
      <c r="BA32" s="22">
        <f t="shared" si="238"/>
        <v>0</v>
      </c>
      <c r="BB32" s="11">
        <f t="shared" si="238"/>
        <v>0</v>
      </c>
      <c r="BC32" s="6">
        <f t="shared" si="238"/>
        <v>0</v>
      </c>
      <c r="BD32" s="6">
        <f t="shared" si="238"/>
        <v>0</v>
      </c>
      <c r="BE32" s="6">
        <f t="shared" si="238"/>
        <v>0</v>
      </c>
      <c r="BF32" s="32">
        <f>BF24+BF28+BF29</f>
        <v>0</v>
      </c>
      <c r="BG32" s="6">
        <f t="shared" si="238"/>
        <v>0</v>
      </c>
      <c r="BH32" s="22">
        <f>BH24+BH28+BH29</f>
        <v>0</v>
      </c>
      <c r="BI32" s="11">
        <f t="shared" ref="BI32:BN32" si="239">BI24+BI28+BI29</f>
        <v>0</v>
      </c>
      <c r="BJ32" s="6">
        <f t="shared" si="239"/>
        <v>0</v>
      </c>
      <c r="BK32" s="6">
        <f t="shared" si="239"/>
        <v>0</v>
      </c>
      <c r="BL32" s="6">
        <f t="shared" si="239"/>
        <v>0</v>
      </c>
      <c r="BM32" s="32">
        <f>BM24+BM28+BM29</f>
        <v>0</v>
      </c>
      <c r="BN32" s="6">
        <f t="shared" si="239"/>
        <v>0</v>
      </c>
      <c r="BO32" s="22">
        <f>BO24+BO28+BO29</f>
        <v>0</v>
      </c>
      <c r="BP32" s="11">
        <f t="shared" ref="BP32:BU32" si="240">BP24+BP28+BP29</f>
        <v>0</v>
      </c>
      <c r="BQ32" s="6">
        <f t="shared" si="240"/>
        <v>0</v>
      </c>
      <c r="BR32" s="6">
        <f t="shared" si="240"/>
        <v>0</v>
      </c>
      <c r="BS32" s="6">
        <f t="shared" si="240"/>
        <v>0</v>
      </c>
      <c r="BT32" s="32">
        <f>BT24+BT28+BT29</f>
        <v>0</v>
      </c>
      <c r="BU32" s="6">
        <f t="shared" si="240"/>
        <v>0</v>
      </c>
      <c r="BV32" s="22">
        <f>BV24+BV28+BV29</f>
        <v>0</v>
      </c>
      <c r="BW32" s="252">
        <f>BW24+BW28+BW29</f>
        <v>0</v>
      </c>
      <c r="BX32" s="216">
        <f t="shared" ref="BX32:CI32" si="241">BX24+BX28+BX29</f>
        <v>493</v>
      </c>
      <c r="BY32" s="216">
        <f>BY24+BY28+BY29</f>
        <v>493</v>
      </c>
      <c r="BZ32" s="216">
        <f>BZ24+BZ28+BZ29</f>
        <v>0</v>
      </c>
      <c r="CA32" s="215">
        <f>CA24+CA28+CA29</f>
        <v>493</v>
      </c>
      <c r="CB32" s="216">
        <f>CB24+CB28+CB29</f>
        <v>0</v>
      </c>
      <c r="CC32" s="259">
        <f t="shared" si="241"/>
        <v>0</v>
      </c>
      <c r="CD32" s="115">
        <f t="shared" si="241"/>
        <v>0</v>
      </c>
      <c r="CE32" s="6">
        <f t="shared" si="241"/>
        <v>0</v>
      </c>
      <c r="CF32" s="6">
        <f t="shared" si="241"/>
        <v>0</v>
      </c>
      <c r="CG32" s="6">
        <f t="shared" si="241"/>
        <v>0</v>
      </c>
      <c r="CH32" s="32">
        <f>CH24+CH28+CH29</f>
        <v>0</v>
      </c>
      <c r="CI32" s="6">
        <f t="shared" si="241"/>
        <v>0</v>
      </c>
      <c r="CJ32" s="22">
        <f>CJ24+CJ28+CJ29</f>
        <v>0</v>
      </c>
      <c r="CK32" s="6">
        <f t="shared" ref="CK32:CP32" si="242">CK24+CK28+CK29</f>
        <v>0</v>
      </c>
      <c r="CL32" s="6">
        <f t="shared" si="242"/>
        <v>0</v>
      </c>
      <c r="CM32" s="6">
        <f t="shared" si="242"/>
        <v>0</v>
      </c>
      <c r="CN32" s="6">
        <f t="shared" si="242"/>
        <v>0</v>
      </c>
      <c r="CO32" s="32">
        <f>CO24+CO28+CO29</f>
        <v>0</v>
      </c>
      <c r="CP32" s="6">
        <f t="shared" si="242"/>
        <v>0</v>
      </c>
      <c r="CQ32" s="22">
        <f>CQ24+CQ28+CQ29</f>
        <v>0</v>
      </c>
      <c r="CR32" s="6">
        <f t="shared" ref="CR32:CW32" si="243">CR24+CR28+CR29</f>
        <v>0</v>
      </c>
      <c r="CS32" s="6">
        <f t="shared" si="243"/>
        <v>0</v>
      </c>
      <c r="CT32" s="6">
        <f t="shared" si="243"/>
        <v>0</v>
      </c>
      <c r="CU32" s="6">
        <f t="shared" si="243"/>
        <v>0</v>
      </c>
      <c r="CV32" s="32">
        <f>CV24+CV28+CV29</f>
        <v>0</v>
      </c>
      <c r="CW32" s="6">
        <f t="shared" si="243"/>
        <v>0</v>
      </c>
      <c r="CX32" s="22">
        <f>CX24+CX28+CX29</f>
        <v>0</v>
      </c>
      <c r="CY32" s="6">
        <f t="shared" ref="CY32:DD32" si="244">CY24+CY28+CY29</f>
        <v>0</v>
      </c>
      <c r="CZ32" s="6">
        <f t="shared" si="244"/>
        <v>0</v>
      </c>
      <c r="DA32" s="6">
        <f t="shared" si="244"/>
        <v>0</v>
      </c>
      <c r="DB32" s="6">
        <f t="shared" si="244"/>
        <v>0</v>
      </c>
      <c r="DC32" s="32">
        <f>DC24+DC28+DC29</f>
        <v>0</v>
      </c>
      <c r="DD32" s="6">
        <f t="shared" si="244"/>
        <v>0</v>
      </c>
      <c r="DE32" s="22">
        <f>DE24+DE28+DE29</f>
        <v>0</v>
      </c>
      <c r="DF32" s="6">
        <f t="shared" ref="DF32:DK32" si="245">DF24+DF28+DF29</f>
        <v>0</v>
      </c>
      <c r="DG32" s="6">
        <f t="shared" si="245"/>
        <v>0</v>
      </c>
      <c r="DH32" s="6">
        <f t="shared" si="245"/>
        <v>0</v>
      </c>
      <c r="DI32" s="6">
        <f t="shared" si="245"/>
        <v>0</v>
      </c>
      <c r="DJ32" s="32">
        <f>DJ24+DJ28+DJ29</f>
        <v>0</v>
      </c>
      <c r="DK32" s="6">
        <f t="shared" si="245"/>
        <v>0</v>
      </c>
      <c r="DL32" s="22">
        <f>DL24+DL28+DL29</f>
        <v>0</v>
      </c>
      <c r="DM32" s="6">
        <f t="shared" ref="DM32:DR32" si="246">DM24+DM28+DM29</f>
        <v>0</v>
      </c>
      <c r="DN32" s="6">
        <f t="shared" si="246"/>
        <v>0</v>
      </c>
      <c r="DO32" s="6">
        <f t="shared" si="246"/>
        <v>0</v>
      </c>
      <c r="DP32" s="6">
        <f t="shared" si="246"/>
        <v>0</v>
      </c>
      <c r="DQ32" s="32">
        <f>DQ24+DQ28+DQ29</f>
        <v>0</v>
      </c>
      <c r="DR32" s="6">
        <f t="shared" si="246"/>
        <v>0</v>
      </c>
      <c r="DS32" s="22">
        <f>DS24+DS28+DS29</f>
        <v>0</v>
      </c>
      <c r="DT32" s="6">
        <f t="shared" ref="DT32:DY32" si="247">DT24+DT28+DT29</f>
        <v>0</v>
      </c>
      <c r="DU32" s="6">
        <f t="shared" si="247"/>
        <v>0</v>
      </c>
      <c r="DV32" s="6">
        <f t="shared" si="247"/>
        <v>0</v>
      </c>
      <c r="DW32" s="6">
        <f t="shared" si="247"/>
        <v>0</v>
      </c>
      <c r="DX32" s="32">
        <f>DX24+DX28+DX29</f>
        <v>0</v>
      </c>
      <c r="DY32" s="6">
        <f t="shared" si="247"/>
        <v>0</v>
      </c>
      <c r="DZ32" s="22">
        <f>DZ24+DZ28+DZ29</f>
        <v>0</v>
      </c>
      <c r="EA32" s="6">
        <f t="shared" ref="EA32:EF32" si="248">EA24+EA28+EA29</f>
        <v>0</v>
      </c>
      <c r="EB32" s="6">
        <f t="shared" si="248"/>
        <v>0</v>
      </c>
      <c r="EC32" s="6">
        <f t="shared" si="248"/>
        <v>0</v>
      </c>
      <c r="ED32" s="6">
        <f t="shared" si="248"/>
        <v>0</v>
      </c>
      <c r="EE32" s="32">
        <f>EE24+EE28+EE29</f>
        <v>0</v>
      </c>
      <c r="EF32" s="6">
        <f t="shared" si="248"/>
        <v>0</v>
      </c>
      <c r="EG32" s="22">
        <f>EG24+EG28+EG29</f>
        <v>0</v>
      </c>
      <c r="EH32" s="6">
        <f t="shared" ref="EH32:EM32" si="249">EH24+EH28+EH29</f>
        <v>0</v>
      </c>
      <c r="EI32" s="6">
        <f t="shared" si="249"/>
        <v>0</v>
      </c>
      <c r="EJ32" s="6">
        <f t="shared" si="249"/>
        <v>0</v>
      </c>
      <c r="EK32" s="6">
        <f t="shared" si="249"/>
        <v>0</v>
      </c>
      <c r="EL32" s="32">
        <f>EL24+EL28+EL29</f>
        <v>0</v>
      </c>
      <c r="EM32" s="6">
        <f t="shared" si="249"/>
        <v>0</v>
      </c>
      <c r="EN32" s="22">
        <f>EN24+EN28+EN29</f>
        <v>0</v>
      </c>
      <c r="EO32" s="6">
        <f t="shared" ref="EO32:ET32" si="250">EO24+EO28+EO29</f>
        <v>0</v>
      </c>
      <c r="EP32" s="6">
        <f t="shared" si="250"/>
        <v>0</v>
      </c>
      <c r="EQ32" s="6">
        <f t="shared" si="250"/>
        <v>0</v>
      </c>
      <c r="ER32" s="6">
        <f t="shared" si="250"/>
        <v>0</v>
      </c>
      <c r="ES32" s="32">
        <f>ES24+ES28+ES29</f>
        <v>0</v>
      </c>
      <c r="ET32" s="6">
        <f t="shared" si="250"/>
        <v>0</v>
      </c>
      <c r="EU32" s="22">
        <f>EU24+EU28+EU29</f>
        <v>0</v>
      </c>
      <c r="EV32" s="6">
        <f t="shared" ref="EV32:FA32" si="251">EV24+EV28+EV29</f>
        <v>0</v>
      </c>
      <c r="EW32" s="6">
        <f t="shared" si="251"/>
        <v>0</v>
      </c>
      <c r="EX32" s="6">
        <f t="shared" si="251"/>
        <v>0</v>
      </c>
      <c r="EY32" s="6">
        <f t="shared" si="251"/>
        <v>0</v>
      </c>
      <c r="EZ32" s="32">
        <f>EZ24+EZ28+EZ29</f>
        <v>0</v>
      </c>
      <c r="FA32" s="6">
        <f t="shared" si="251"/>
        <v>0</v>
      </c>
      <c r="FB32" s="22">
        <f>FB24+FB28+FB29</f>
        <v>0</v>
      </c>
      <c r="FC32" s="6">
        <f t="shared" ref="FC32:FH32" si="252">FC24+FC28+FC29</f>
        <v>0</v>
      </c>
      <c r="FD32" s="6">
        <f t="shared" si="252"/>
        <v>0</v>
      </c>
      <c r="FE32" s="6">
        <f t="shared" si="252"/>
        <v>0</v>
      </c>
      <c r="FF32" s="6">
        <f t="shared" si="252"/>
        <v>0</v>
      </c>
      <c r="FG32" s="32">
        <f>FG24+FG28+FG29</f>
        <v>0</v>
      </c>
      <c r="FH32" s="6">
        <f t="shared" si="252"/>
        <v>0</v>
      </c>
      <c r="FI32" s="22">
        <f>FI24+FI28+FI29</f>
        <v>0</v>
      </c>
      <c r="FJ32" s="6">
        <f t="shared" ref="FJ32:FO32" si="253">FJ24+FJ28+FJ29</f>
        <v>0</v>
      </c>
      <c r="FK32" s="6">
        <f t="shared" si="253"/>
        <v>0</v>
      </c>
      <c r="FL32" s="6">
        <f t="shared" si="253"/>
        <v>0</v>
      </c>
      <c r="FM32" s="6">
        <f t="shared" si="253"/>
        <v>0</v>
      </c>
      <c r="FN32" s="32">
        <f>FN24+FN28+FN29</f>
        <v>0</v>
      </c>
      <c r="FO32" s="6">
        <f t="shared" si="253"/>
        <v>0</v>
      </c>
      <c r="FP32" s="22">
        <f>FP24+FP28+FP29</f>
        <v>0</v>
      </c>
      <c r="FQ32" s="6">
        <f t="shared" ref="FQ32:FV32" si="254">FQ24+FQ28+FQ29</f>
        <v>0</v>
      </c>
      <c r="FR32" s="6">
        <f t="shared" si="254"/>
        <v>0</v>
      </c>
      <c r="FS32" s="6">
        <f t="shared" si="254"/>
        <v>0</v>
      </c>
      <c r="FT32" s="6">
        <f t="shared" si="254"/>
        <v>0</v>
      </c>
      <c r="FU32" s="32">
        <f>FU24+FU28+FU29</f>
        <v>0</v>
      </c>
      <c r="FV32" s="6">
        <f t="shared" si="254"/>
        <v>0</v>
      </c>
      <c r="FW32" s="22">
        <f>FW24+FW28+FW29</f>
        <v>0</v>
      </c>
      <c r="FX32" s="6">
        <f t="shared" ref="FX32:GC32" si="255">FX24+FX28+FX29</f>
        <v>0</v>
      </c>
      <c r="FY32" s="6">
        <f t="shared" si="255"/>
        <v>0</v>
      </c>
      <c r="FZ32" s="6">
        <f t="shared" si="255"/>
        <v>0</v>
      </c>
      <c r="GA32" s="6">
        <f t="shared" si="255"/>
        <v>0</v>
      </c>
      <c r="GB32" s="32">
        <f>GB24+GB28+GB29</f>
        <v>0</v>
      </c>
      <c r="GC32" s="6">
        <f t="shared" si="255"/>
        <v>0</v>
      </c>
      <c r="GD32" s="22">
        <f>GD24+GD28+GD29</f>
        <v>0</v>
      </c>
      <c r="GE32" s="6">
        <f t="shared" ref="GE32:GJ32" si="256">GE24+GE28+GE29</f>
        <v>0</v>
      </c>
      <c r="GF32" s="6">
        <f t="shared" si="256"/>
        <v>0</v>
      </c>
      <c r="GG32" s="6">
        <f t="shared" si="256"/>
        <v>0</v>
      </c>
      <c r="GH32" s="6">
        <f t="shared" si="256"/>
        <v>0</v>
      </c>
      <c r="GI32" s="32">
        <f>GI24+GI28+GI29</f>
        <v>0</v>
      </c>
      <c r="GJ32" s="6">
        <f t="shared" si="256"/>
        <v>0</v>
      </c>
      <c r="GK32" s="22">
        <f>GK24+GK28+GK29</f>
        <v>0</v>
      </c>
      <c r="GL32" s="6">
        <f t="shared" ref="GL32:GQ32" si="257">GL24+GL28+GL29</f>
        <v>0</v>
      </c>
      <c r="GM32" s="6">
        <f t="shared" si="257"/>
        <v>0</v>
      </c>
      <c r="GN32" s="6">
        <f t="shared" si="257"/>
        <v>0</v>
      </c>
      <c r="GO32" s="6">
        <f t="shared" si="257"/>
        <v>0</v>
      </c>
      <c r="GP32" s="32">
        <f>GP24+GP28+GP29</f>
        <v>0</v>
      </c>
      <c r="GQ32" s="6">
        <f t="shared" si="257"/>
        <v>0</v>
      </c>
      <c r="GR32" s="22">
        <f>GR24+GR28+GR29</f>
        <v>0</v>
      </c>
      <c r="GS32" s="6">
        <f t="shared" ref="GS32:GX32" si="258">GS24+GS28+GS29</f>
        <v>0</v>
      </c>
      <c r="GT32" s="6">
        <f t="shared" si="258"/>
        <v>0</v>
      </c>
      <c r="GU32" s="6">
        <f t="shared" si="258"/>
        <v>0</v>
      </c>
      <c r="GV32" s="6">
        <f t="shared" si="258"/>
        <v>0</v>
      </c>
      <c r="GW32" s="32">
        <f>GW24+GW28+GW29</f>
        <v>0</v>
      </c>
      <c r="GX32" s="6">
        <f t="shared" si="258"/>
        <v>0</v>
      </c>
      <c r="GY32" s="22">
        <f>GY24+GY28+GY29</f>
        <v>0</v>
      </c>
      <c r="GZ32" s="6">
        <f t="shared" ref="GZ32:HE32" si="259">GZ24+GZ28+GZ29</f>
        <v>0</v>
      </c>
      <c r="HA32" s="6">
        <f t="shared" si="259"/>
        <v>0</v>
      </c>
      <c r="HB32" s="6">
        <f t="shared" si="259"/>
        <v>0</v>
      </c>
      <c r="HC32" s="6">
        <f t="shared" si="259"/>
        <v>0</v>
      </c>
      <c r="HD32" s="32">
        <f>HD24+HD28+HD29</f>
        <v>0</v>
      </c>
      <c r="HE32" s="6">
        <f t="shared" si="259"/>
        <v>0</v>
      </c>
      <c r="HF32" s="22">
        <f t="shared" ref="HF32:HM32" si="260">HF24+HF28+HF29</f>
        <v>0</v>
      </c>
      <c r="HG32" s="6">
        <f t="shared" si="260"/>
        <v>0</v>
      </c>
      <c r="HH32" s="6">
        <f t="shared" si="260"/>
        <v>0</v>
      </c>
      <c r="HI32" s="6">
        <f t="shared" si="260"/>
        <v>0</v>
      </c>
      <c r="HJ32" s="6">
        <f t="shared" si="260"/>
        <v>0</v>
      </c>
      <c r="HK32" s="32">
        <f>HK24+HK28+HK29</f>
        <v>0</v>
      </c>
      <c r="HL32" s="6">
        <f t="shared" si="260"/>
        <v>0</v>
      </c>
      <c r="HM32" s="22">
        <f t="shared" si="260"/>
        <v>0</v>
      </c>
      <c r="HN32" s="6">
        <f t="shared" ref="HN32:HS32" si="261">HN24+HN28+HN29</f>
        <v>0</v>
      </c>
      <c r="HO32" s="6">
        <f t="shared" si="261"/>
        <v>0</v>
      </c>
      <c r="HP32" s="6">
        <f t="shared" si="261"/>
        <v>0</v>
      </c>
      <c r="HQ32" s="6">
        <f t="shared" si="261"/>
        <v>0</v>
      </c>
      <c r="HR32" s="32">
        <f>HR24+HR28+HR29</f>
        <v>0</v>
      </c>
      <c r="HS32" s="6">
        <f t="shared" si="261"/>
        <v>0</v>
      </c>
      <c r="HT32" s="22">
        <f>HT24+HT28+HT29</f>
        <v>0</v>
      </c>
      <c r="HU32" s="6">
        <f t="shared" ref="HU32:HZ32" si="262">HU24+HU28+HU29</f>
        <v>0</v>
      </c>
      <c r="HV32" s="6">
        <f t="shared" si="262"/>
        <v>0</v>
      </c>
      <c r="HW32" s="6">
        <f t="shared" si="262"/>
        <v>0</v>
      </c>
      <c r="HX32" s="6">
        <f t="shared" si="262"/>
        <v>0</v>
      </c>
      <c r="HY32" s="32">
        <f>HY24+HY28+HY29</f>
        <v>0</v>
      </c>
      <c r="HZ32" s="6">
        <f t="shared" si="262"/>
        <v>0</v>
      </c>
      <c r="IA32" s="22">
        <f>IA24+IA28+IA29</f>
        <v>0</v>
      </c>
      <c r="IB32" s="6">
        <f t="shared" ref="IB32:IG32" si="263">IB24+IB28+IB29</f>
        <v>0</v>
      </c>
      <c r="IC32" s="6">
        <f t="shared" si="263"/>
        <v>0</v>
      </c>
      <c r="ID32" s="6">
        <f t="shared" si="263"/>
        <v>0</v>
      </c>
      <c r="IE32" s="6">
        <f t="shared" si="263"/>
        <v>0</v>
      </c>
      <c r="IF32" s="32">
        <f>IF24+IF28+IF29</f>
        <v>0</v>
      </c>
      <c r="IG32" s="6">
        <f t="shared" si="263"/>
        <v>0</v>
      </c>
      <c r="IH32" s="22">
        <f>IH24+IH28+IH29</f>
        <v>0</v>
      </c>
      <c r="II32" s="6">
        <f t="shared" ref="II32:IN32" si="264">II24+II28+II29</f>
        <v>0</v>
      </c>
      <c r="IJ32" s="6">
        <f t="shared" si="264"/>
        <v>0</v>
      </c>
      <c r="IK32" s="6">
        <f t="shared" si="264"/>
        <v>0</v>
      </c>
      <c r="IL32" s="6">
        <f t="shared" si="264"/>
        <v>0</v>
      </c>
      <c r="IM32" s="32">
        <f>IM24+IM28+IM29</f>
        <v>0</v>
      </c>
      <c r="IN32" s="6">
        <f t="shared" si="264"/>
        <v>0</v>
      </c>
      <c r="IO32" s="22">
        <f t="shared" ref="IO32:IV32" si="265">IO24+IO28+IO29</f>
        <v>0</v>
      </c>
      <c r="IP32" s="11">
        <f t="shared" si="265"/>
        <v>0</v>
      </c>
      <c r="IQ32" s="6">
        <f t="shared" si="265"/>
        <v>493</v>
      </c>
      <c r="IR32" s="6">
        <f t="shared" si="265"/>
        <v>493</v>
      </c>
      <c r="IS32" s="6">
        <f t="shared" si="265"/>
        <v>986</v>
      </c>
      <c r="IT32" s="32">
        <f t="shared" si="265"/>
        <v>493</v>
      </c>
      <c r="IU32" s="6">
        <f t="shared" si="265"/>
        <v>0</v>
      </c>
      <c r="IV32" s="22">
        <f t="shared" si="265"/>
        <v>0</v>
      </c>
    </row>
    <row r="33" spans="1:256" s="162" customFormat="1" ht="21" customHeight="1" x14ac:dyDescent="0.2">
      <c r="A33" s="163" t="s">
        <v>31</v>
      </c>
      <c r="B33" s="152"/>
      <c r="C33" s="153"/>
      <c r="D33" s="154"/>
      <c r="E33" s="155">
        <f>E23+E32</f>
        <v>44997854</v>
      </c>
      <c r="F33" s="156">
        <f>SUM(M33,T33,AA33,AH33,AO33,BC33,BJ33,BQ33,CE33,CL33,CS33,CZ33,DG33,DN33,DU33,EB33)+SUM(EI33,EP33,EW33,FD33,FK33,FR33,FY33,GF33,GM33,GT33,HA33,HH33,HO33,HV33,IC33,IJ33)+IQ33</f>
        <v>46995763</v>
      </c>
      <c r="G33" s="156">
        <f t="shared" si="196"/>
        <v>45779563</v>
      </c>
      <c r="H33" s="156">
        <f t="shared" si="196"/>
        <v>6420</v>
      </c>
      <c r="I33" s="156">
        <f t="shared" si="196"/>
        <v>41315328</v>
      </c>
      <c r="J33" s="156">
        <f t="shared" si="196"/>
        <v>4453319</v>
      </c>
      <c r="K33" s="156">
        <f>SUM(R33,Y33,AF33,AM33,AT33,BH33,BO33,BV33,CJ33,CQ33,CX33,DE33,DL33,DS33,DZ33,EG33)+SUM(EN33,EU33,FB33,FI33,FP33,FW33,GD33,GK33,GR33,GY33,HF33,HM33,HT33,IA33,IH33,IO33)+IV33</f>
        <v>10916</v>
      </c>
      <c r="L33" s="157">
        <f t="shared" ref="L33:R33" si="266">L23+L32</f>
        <v>38554586</v>
      </c>
      <c r="M33" s="156">
        <f t="shared" si="266"/>
        <v>40757534</v>
      </c>
      <c r="N33" s="156">
        <f t="shared" si="266"/>
        <v>39402355</v>
      </c>
      <c r="O33" s="156">
        <f t="shared" si="266"/>
        <v>0</v>
      </c>
      <c r="P33" s="158">
        <f t="shared" si="266"/>
        <v>34977378</v>
      </c>
      <c r="Q33" s="156">
        <f t="shared" si="266"/>
        <v>4424977</v>
      </c>
      <c r="R33" s="159">
        <f t="shared" si="266"/>
        <v>0</v>
      </c>
      <c r="S33" s="155">
        <f t="shared" ref="S33:X33" si="267">S23+S32</f>
        <v>974660</v>
      </c>
      <c r="T33" s="156">
        <f t="shared" si="267"/>
        <v>772979</v>
      </c>
      <c r="U33" s="156">
        <f t="shared" si="267"/>
        <v>921776</v>
      </c>
      <c r="V33" s="156">
        <f t="shared" si="267"/>
        <v>0</v>
      </c>
      <c r="W33" s="158">
        <f t="shared" si="48"/>
        <v>908896</v>
      </c>
      <c r="X33" s="156">
        <f t="shared" si="267"/>
        <v>1964</v>
      </c>
      <c r="Y33" s="159">
        <f>Y23+Y32</f>
        <v>10916</v>
      </c>
      <c r="Z33" s="155">
        <f t="shared" ref="Z33:AE33" si="268">Z23+Z32</f>
        <v>4801575</v>
      </c>
      <c r="AA33" s="156">
        <f>AA23+AA32</f>
        <v>4794621</v>
      </c>
      <c r="AB33" s="156">
        <f t="shared" si="268"/>
        <v>4791316</v>
      </c>
      <c r="AC33" s="156">
        <f t="shared" si="268"/>
        <v>0</v>
      </c>
      <c r="AD33" s="158">
        <f>AD23+AD32</f>
        <v>4791316</v>
      </c>
      <c r="AE33" s="156">
        <f t="shared" si="268"/>
        <v>0</v>
      </c>
      <c r="AF33" s="159">
        <f>AF23+AF32</f>
        <v>0</v>
      </c>
      <c r="AG33" s="155">
        <f t="shared" ref="AG33:AL33" si="269">AG23+AG32</f>
        <v>0</v>
      </c>
      <c r="AH33" s="156">
        <f t="shared" si="269"/>
        <v>0</v>
      </c>
      <c r="AI33" s="156">
        <f t="shared" si="269"/>
        <v>0</v>
      </c>
      <c r="AJ33" s="156">
        <f t="shared" si="269"/>
        <v>0</v>
      </c>
      <c r="AK33" s="158">
        <f>AK23+AK32</f>
        <v>0</v>
      </c>
      <c r="AL33" s="156">
        <f t="shared" si="269"/>
        <v>0</v>
      </c>
      <c r="AM33" s="159">
        <f>AM23+AM32</f>
        <v>0</v>
      </c>
      <c r="AN33" s="155">
        <f t="shared" ref="AN33:AS33" si="270">AN23+AN32</f>
        <v>25000</v>
      </c>
      <c r="AO33" s="156">
        <f t="shared" si="270"/>
        <v>27217</v>
      </c>
      <c r="AP33" s="156">
        <f t="shared" si="270"/>
        <v>13948</v>
      </c>
      <c r="AQ33" s="156">
        <f t="shared" si="270"/>
        <v>4434</v>
      </c>
      <c r="AR33" s="158">
        <f>AR23+AR32</f>
        <v>13948</v>
      </c>
      <c r="AS33" s="156">
        <f t="shared" si="270"/>
        <v>0</v>
      </c>
      <c r="AT33" s="159">
        <f>AT23+AT32</f>
        <v>0</v>
      </c>
      <c r="AU33" s="160">
        <f t="shared" ref="AU33:BG33" si="271">AU23+AU32</f>
        <v>362936</v>
      </c>
      <c r="AV33" s="156">
        <f t="shared" si="271"/>
        <v>363822</v>
      </c>
      <c r="AW33" s="156">
        <f>AW23+AW32</f>
        <v>393352</v>
      </c>
      <c r="AX33" s="156">
        <f>AX23+AX32</f>
        <v>1000</v>
      </c>
      <c r="AY33" s="156">
        <f>AY23+AY32</f>
        <v>367474</v>
      </c>
      <c r="AZ33" s="156">
        <f>AZ23+AZ32</f>
        <v>26378</v>
      </c>
      <c r="BA33" s="159">
        <f t="shared" si="271"/>
        <v>0</v>
      </c>
      <c r="BB33" s="155">
        <f t="shared" si="271"/>
        <v>197256</v>
      </c>
      <c r="BC33" s="156">
        <f t="shared" si="271"/>
        <v>197756</v>
      </c>
      <c r="BD33" s="156">
        <f t="shared" si="271"/>
        <v>204850</v>
      </c>
      <c r="BE33" s="156">
        <f t="shared" si="271"/>
        <v>1000</v>
      </c>
      <c r="BF33" s="158">
        <f>BF23+BF32</f>
        <v>191423</v>
      </c>
      <c r="BG33" s="156">
        <f t="shared" si="271"/>
        <v>13427</v>
      </c>
      <c r="BH33" s="159">
        <f>BH23+BH32</f>
        <v>0</v>
      </c>
      <c r="BI33" s="155">
        <f t="shared" ref="BI33:BN33" si="272">BI23+BI32</f>
        <v>0</v>
      </c>
      <c r="BJ33" s="156">
        <f t="shared" si="272"/>
        <v>0</v>
      </c>
      <c r="BK33" s="156">
        <f t="shared" si="272"/>
        <v>2279</v>
      </c>
      <c r="BL33" s="156">
        <f t="shared" si="272"/>
        <v>0</v>
      </c>
      <c r="BM33" s="158">
        <f>BM23+BM32</f>
        <v>2279</v>
      </c>
      <c r="BN33" s="156">
        <f t="shared" si="272"/>
        <v>0</v>
      </c>
      <c r="BO33" s="159">
        <f>BO23+BO32</f>
        <v>0</v>
      </c>
      <c r="BP33" s="155">
        <f t="shared" ref="BP33:BU33" si="273">BP23+BP32</f>
        <v>165680</v>
      </c>
      <c r="BQ33" s="156">
        <f t="shared" si="273"/>
        <v>166066</v>
      </c>
      <c r="BR33" s="156">
        <f t="shared" si="273"/>
        <v>186723</v>
      </c>
      <c r="BS33" s="156">
        <f t="shared" si="273"/>
        <v>0</v>
      </c>
      <c r="BT33" s="158">
        <f>BT23+BT32</f>
        <v>173772</v>
      </c>
      <c r="BU33" s="156">
        <f t="shared" si="273"/>
        <v>12951</v>
      </c>
      <c r="BV33" s="159">
        <f t="shared" ref="BV33:CC33" si="274">BV23+BV32</f>
        <v>0</v>
      </c>
      <c r="BW33" s="253">
        <f t="shared" si="274"/>
        <v>279097</v>
      </c>
      <c r="BX33" s="218">
        <f t="shared" si="274"/>
        <v>279590</v>
      </c>
      <c r="BY33" s="218">
        <f t="shared" si="274"/>
        <v>256316</v>
      </c>
      <c r="BZ33" s="218">
        <f t="shared" si="274"/>
        <v>0</v>
      </c>
      <c r="CA33" s="217">
        <f t="shared" si="274"/>
        <v>256316</v>
      </c>
      <c r="CB33" s="218">
        <f t="shared" si="274"/>
        <v>0</v>
      </c>
      <c r="CC33" s="260">
        <f t="shared" si="274"/>
        <v>0</v>
      </c>
      <c r="CD33" s="157">
        <f t="shared" ref="CD33:CI33" si="275">CD23+CD32</f>
        <v>0</v>
      </c>
      <c r="CE33" s="156">
        <f t="shared" si="275"/>
        <v>0</v>
      </c>
      <c r="CF33" s="156">
        <f t="shared" si="275"/>
        <v>0</v>
      </c>
      <c r="CG33" s="156">
        <f t="shared" si="275"/>
        <v>0</v>
      </c>
      <c r="CH33" s="158">
        <f>CH23+CH32</f>
        <v>0</v>
      </c>
      <c r="CI33" s="156">
        <f t="shared" si="275"/>
        <v>0</v>
      </c>
      <c r="CJ33" s="159">
        <f t="shared" ref="CJ33:CQ33" si="276">CJ23+CJ32</f>
        <v>0</v>
      </c>
      <c r="CK33" s="156">
        <f t="shared" si="276"/>
        <v>0</v>
      </c>
      <c r="CL33" s="156">
        <f t="shared" si="276"/>
        <v>0</v>
      </c>
      <c r="CM33" s="156">
        <f t="shared" si="276"/>
        <v>0</v>
      </c>
      <c r="CN33" s="156">
        <f t="shared" si="276"/>
        <v>0</v>
      </c>
      <c r="CO33" s="158">
        <f>CO23+CO32</f>
        <v>0</v>
      </c>
      <c r="CP33" s="156">
        <f t="shared" si="276"/>
        <v>0</v>
      </c>
      <c r="CQ33" s="159">
        <f t="shared" si="276"/>
        <v>0</v>
      </c>
      <c r="CR33" s="156">
        <f t="shared" ref="CR33:CW33" si="277">CR23+CR32</f>
        <v>0</v>
      </c>
      <c r="CS33" s="156">
        <f t="shared" si="277"/>
        <v>0</v>
      </c>
      <c r="CT33" s="156">
        <f t="shared" si="277"/>
        <v>0</v>
      </c>
      <c r="CU33" s="156">
        <f t="shared" si="277"/>
        <v>0</v>
      </c>
      <c r="CV33" s="158">
        <f>CV23+CV32</f>
        <v>0</v>
      </c>
      <c r="CW33" s="156">
        <f t="shared" si="277"/>
        <v>0</v>
      </c>
      <c r="CX33" s="159">
        <f>CX23+CX32</f>
        <v>0</v>
      </c>
      <c r="CY33" s="156">
        <f t="shared" ref="CY33:DD33" si="278">CY23+CY32</f>
        <v>0</v>
      </c>
      <c r="CZ33" s="156">
        <f t="shared" si="278"/>
        <v>0</v>
      </c>
      <c r="DA33" s="156">
        <f t="shared" si="278"/>
        <v>0</v>
      </c>
      <c r="DB33" s="156">
        <f t="shared" si="278"/>
        <v>0</v>
      </c>
      <c r="DC33" s="158">
        <f>DC23+DC32</f>
        <v>0</v>
      </c>
      <c r="DD33" s="156">
        <f t="shared" si="278"/>
        <v>0</v>
      </c>
      <c r="DE33" s="159">
        <f t="shared" ref="DE33:DL33" si="279">DE23+DE32</f>
        <v>0</v>
      </c>
      <c r="DF33" s="156">
        <f t="shared" si="279"/>
        <v>0</v>
      </c>
      <c r="DG33" s="156">
        <f t="shared" si="279"/>
        <v>0</v>
      </c>
      <c r="DH33" s="156">
        <f t="shared" si="279"/>
        <v>0</v>
      </c>
      <c r="DI33" s="156">
        <f t="shared" si="279"/>
        <v>0</v>
      </c>
      <c r="DJ33" s="158">
        <f>DJ23+DJ32</f>
        <v>0</v>
      </c>
      <c r="DK33" s="156">
        <f t="shared" si="279"/>
        <v>0</v>
      </c>
      <c r="DL33" s="159">
        <f t="shared" si="279"/>
        <v>0</v>
      </c>
      <c r="DM33" s="156">
        <f t="shared" ref="DM33:DR33" si="280">DM23+DM32</f>
        <v>0</v>
      </c>
      <c r="DN33" s="156">
        <f t="shared" si="280"/>
        <v>0</v>
      </c>
      <c r="DO33" s="156">
        <f t="shared" si="280"/>
        <v>0</v>
      </c>
      <c r="DP33" s="156">
        <f t="shared" si="280"/>
        <v>0</v>
      </c>
      <c r="DQ33" s="158">
        <f>DQ23+DQ32</f>
        <v>0</v>
      </c>
      <c r="DR33" s="156">
        <f t="shared" si="280"/>
        <v>0</v>
      </c>
      <c r="DS33" s="159">
        <f>DS23+DS32</f>
        <v>0</v>
      </c>
      <c r="DT33" s="156">
        <f t="shared" ref="DT33:DY33" si="281">DT23+DT32</f>
        <v>0</v>
      </c>
      <c r="DU33" s="156">
        <f t="shared" si="281"/>
        <v>0</v>
      </c>
      <c r="DV33" s="156">
        <f t="shared" si="281"/>
        <v>0</v>
      </c>
      <c r="DW33" s="156">
        <f t="shared" si="281"/>
        <v>0</v>
      </c>
      <c r="DX33" s="158">
        <f>DX23+DX32</f>
        <v>0</v>
      </c>
      <c r="DY33" s="156">
        <f t="shared" si="281"/>
        <v>0</v>
      </c>
      <c r="DZ33" s="159">
        <f>DZ23+DZ32</f>
        <v>0</v>
      </c>
      <c r="EA33" s="156">
        <f t="shared" ref="EA33:EF33" si="282">EA23+EA32</f>
        <v>0</v>
      </c>
      <c r="EB33" s="156">
        <f t="shared" si="282"/>
        <v>0</v>
      </c>
      <c r="EC33" s="156">
        <f t="shared" si="282"/>
        <v>0</v>
      </c>
      <c r="ED33" s="156">
        <f t="shared" si="282"/>
        <v>0</v>
      </c>
      <c r="EE33" s="158">
        <f>EE23+EE32</f>
        <v>0</v>
      </c>
      <c r="EF33" s="156">
        <f t="shared" si="282"/>
        <v>0</v>
      </c>
      <c r="EG33" s="159">
        <f>EG23+EG32</f>
        <v>0</v>
      </c>
      <c r="EH33" s="156">
        <f>EH23+EK32</f>
        <v>0</v>
      </c>
      <c r="EI33" s="156">
        <f>EI23+EL32</f>
        <v>0</v>
      </c>
      <c r="EJ33" s="156">
        <f>EJ23+EJ32</f>
        <v>0</v>
      </c>
      <c r="EK33" s="156">
        <f>EK23+EK32</f>
        <v>0</v>
      </c>
      <c r="EL33" s="158">
        <f>EL23+EL32</f>
        <v>0</v>
      </c>
      <c r="EM33" s="156">
        <f>EM23+EM32</f>
        <v>0</v>
      </c>
      <c r="EN33" s="159">
        <f>EN23+EN32</f>
        <v>0</v>
      </c>
      <c r="EO33" s="156">
        <f t="shared" ref="EO33:ET33" si="283">EO23+EO32</f>
        <v>0</v>
      </c>
      <c r="EP33" s="156">
        <f t="shared" si="283"/>
        <v>0</v>
      </c>
      <c r="EQ33" s="156">
        <f t="shared" si="283"/>
        <v>0</v>
      </c>
      <c r="ER33" s="156">
        <f t="shared" si="283"/>
        <v>0</v>
      </c>
      <c r="ES33" s="158">
        <f>ES23+ES32</f>
        <v>0</v>
      </c>
      <c r="ET33" s="156">
        <f t="shared" si="283"/>
        <v>0</v>
      </c>
      <c r="EU33" s="159">
        <f>EU23+EU32</f>
        <v>0</v>
      </c>
      <c r="EV33" s="156">
        <f t="shared" ref="EV33:FA33" si="284">EV23+EV32</f>
        <v>0</v>
      </c>
      <c r="EW33" s="156">
        <f t="shared" si="284"/>
        <v>0</v>
      </c>
      <c r="EX33" s="156">
        <f t="shared" si="284"/>
        <v>0</v>
      </c>
      <c r="EY33" s="156">
        <f t="shared" si="284"/>
        <v>0</v>
      </c>
      <c r="EZ33" s="158">
        <f>EZ23+EZ32</f>
        <v>0</v>
      </c>
      <c r="FA33" s="156">
        <f t="shared" si="284"/>
        <v>0</v>
      </c>
      <c r="FB33" s="159">
        <f>FB23+FB32</f>
        <v>0</v>
      </c>
      <c r="FC33" s="156">
        <f t="shared" ref="FC33:FH33" si="285">FC23+FC32</f>
        <v>0</v>
      </c>
      <c r="FD33" s="156">
        <f t="shared" si="285"/>
        <v>0</v>
      </c>
      <c r="FE33" s="156">
        <f t="shared" si="285"/>
        <v>0</v>
      </c>
      <c r="FF33" s="156">
        <f t="shared" si="285"/>
        <v>0</v>
      </c>
      <c r="FG33" s="158">
        <f>FG23+FG32</f>
        <v>0</v>
      </c>
      <c r="FH33" s="156">
        <f t="shared" si="285"/>
        <v>0</v>
      </c>
      <c r="FI33" s="159">
        <f>FI23+FI32</f>
        <v>0</v>
      </c>
      <c r="FJ33" s="156">
        <f t="shared" ref="FJ33:FO33" si="286">FJ23+FJ32</f>
        <v>0</v>
      </c>
      <c r="FK33" s="156">
        <f t="shared" si="286"/>
        <v>0</v>
      </c>
      <c r="FL33" s="156">
        <f t="shared" si="286"/>
        <v>0</v>
      </c>
      <c r="FM33" s="156">
        <f t="shared" si="286"/>
        <v>0</v>
      </c>
      <c r="FN33" s="158">
        <f>FN23+FN32</f>
        <v>0</v>
      </c>
      <c r="FO33" s="156">
        <f t="shared" si="286"/>
        <v>0</v>
      </c>
      <c r="FP33" s="159">
        <f>FP23+FP32</f>
        <v>0</v>
      </c>
      <c r="FQ33" s="156">
        <f t="shared" ref="FQ33:FV33" si="287">FQ23+FQ32</f>
        <v>0</v>
      </c>
      <c r="FR33" s="156">
        <f t="shared" si="287"/>
        <v>0</v>
      </c>
      <c r="FS33" s="156">
        <f t="shared" si="287"/>
        <v>0</v>
      </c>
      <c r="FT33" s="156">
        <f t="shared" si="287"/>
        <v>0</v>
      </c>
      <c r="FU33" s="158">
        <f>FU23+FU32</f>
        <v>0</v>
      </c>
      <c r="FV33" s="156">
        <f t="shared" si="287"/>
        <v>0</v>
      </c>
      <c r="FW33" s="159">
        <f>FW23+FW32</f>
        <v>0</v>
      </c>
      <c r="FX33" s="156">
        <f t="shared" ref="FX33:GC33" si="288">FX23+FX32</f>
        <v>0</v>
      </c>
      <c r="FY33" s="156">
        <f t="shared" si="288"/>
        <v>0</v>
      </c>
      <c r="FZ33" s="156">
        <f t="shared" si="288"/>
        <v>0</v>
      </c>
      <c r="GA33" s="156">
        <f t="shared" si="288"/>
        <v>0</v>
      </c>
      <c r="GB33" s="158">
        <f>GB23+GB32</f>
        <v>0</v>
      </c>
      <c r="GC33" s="156">
        <f t="shared" si="288"/>
        <v>0</v>
      </c>
      <c r="GD33" s="159">
        <f>GD23+GD32</f>
        <v>0</v>
      </c>
      <c r="GE33" s="156">
        <f t="shared" ref="GE33:GJ33" si="289">GE23+GE32</f>
        <v>0</v>
      </c>
      <c r="GF33" s="156">
        <f t="shared" si="289"/>
        <v>0</v>
      </c>
      <c r="GG33" s="156">
        <f t="shared" si="289"/>
        <v>0</v>
      </c>
      <c r="GH33" s="156">
        <f t="shared" si="289"/>
        <v>0</v>
      </c>
      <c r="GI33" s="158">
        <f>GI23+GI32</f>
        <v>0</v>
      </c>
      <c r="GJ33" s="156">
        <f t="shared" si="289"/>
        <v>0</v>
      </c>
      <c r="GK33" s="159">
        <f>GK23+GK32</f>
        <v>0</v>
      </c>
      <c r="GL33" s="156">
        <f t="shared" ref="GL33:GQ33" si="290">GL23+GL32</f>
        <v>0</v>
      </c>
      <c r="GM33" s="156">
        <f t="shared" si="290"/>
        <v>0</v>
      </c>
      <c r="GN33" s="156">
        <f t="shared" si="290"/>
        <v>0</v>
      </c>
      <c r="GO33" s="156">
        <f t="shared" si="290"/>
        <v>0</v>
      </c>
      <c r="GP33" s="158">
        <f>GP23+GP32</f>
        <v>0</v>
      </c>
      <c r="GQ33" s="156">
        <f t="shared" si="290"/>
        <v>0</v>
      </c>
      <c r="GR33" s="159">
        <f>GR23+GR32</f>
        <v>0</v>
      </c>
      <c r="GS33" s="156">
        <f t="shared" ref="GS33:GX33" si="291">GS23+GS32</f>
        <v>0</v>
      </c>
      <c r="GT33" s="156">
        <f t="shared" si="291"/>
        <v>0</v>
      </c>
      <c r="GU33" s="156">
        <f t="shared" si="291"/>
        <v>0</v>
      </c>
      <c r="GV33" s="156">
        <f>GV23+GV32+GV20</f>
        <v>0</v>
      </c>
      <c r="GW33" s="158">
        <f>GW23+GW32</f>
        <v>0</v>
      </c>
      <c r="GX33" s="156">
        <f t="shared" si="291"/>
        <v>0</v>
      </c>
      <c r="GY33" s="159">
        <f>GY23+GY32</f>
        <v>0</v>
      </c>
      <c r="GZ33" s="156">
        <f t="shared" ref="GZ33:HE33" si="292">GZ23+GZ32</f>
        <v>0</v>
      </c>
      <c r="HA33" s="156">
        <f t="shared" si="292"/>
        <v>0</v>
      </c>
      <c r="HB33" s="156">
        <f t="shared" si="292"/>
        <v>0</v>
      </c>
      <c r="HC33" s="156">
        <f t="shared" si="292"/>
        <v>0</v>
      </c>
      <c r="HD33" s="158">
        <f>HD23+HD32</f>
        <v>0</v>
      </c>
      <c r="HE33" s="156">
        <f t="shared" si="292"/>
        <v>0</v>
      </c>
      <c r="HF33" s="159">
        <f t="shared" ref="HF33:HM33" si="293">HF23+HF32</f>
        <v>0</v>
      </c>
      <c r="HG33" s="156">
        <f t="shared" si="293"/>
        <v>0</v>
      </c>
      <c r="HH33" s="156">
        <f t="shared" si="293"/>
        <v>0</v>
      </c>
      <c r="HI33" s="156">
        <f t="shared" si="293"/>
        <v>0</v>
      </c>
      <c r="HJ33" s="156">
        <f t="shared" si="293"/>
        <v>0</v>
      </c>
      <c r="HK33" s="158">
        <f>HK23+HK32</f>
        <v>0</v>
      </c>
      <c r="HL33" s="156">
        <f t="shared" si="293"/>
        <v>0</v>
      </c>
      <c r="HM33" s="159">
        <f t="shared" si="293"/>
        <v>0</v>
      </c>
      <c r="HN33" s="156">
        <f t="shared" ref="HN33:HS33" si="294">HN23+HN32</f>
        <v>0</v>
      </c>
      <c r="HO33" s="156">
        <f t="shared" si="294"/>
        <v>0</v>
      </c>
      <c r="HP33" s="156">
        <f t="shared" si="294"/>
        <v>0</v>
      </c>
      <c r="HQ33" s="156">
        <f t="shared" si="294"/>
        <v>0</v>
      </c>
      <c r="HR33" s="158">
        <f>HR23+HR32</f>
        <v>0</v>
      </c>
      <c r="HS33" s="156">
        <f t="shared" si="294"/>
        <v>0</v>
      </c>
      <c r="HT33" s="159">
        <f>HT23+HT32</f>
        <v>0</v>
      </c>
      <c r="HU33" s="156">
        <f t="shared" ref="HU33:HZ33" si="295">HU23+HU32</f>
        <v>0</v>
      </c>
      <c r="HV33" s="156">
        <f t="shared" si="295"/>
        <v>0</v>
      </c>
      <c r="HW33" s="156">
        <f t="shared" si="295"/>
        <v>0</v>
      </c>
      <c r="HX33" s="156">
        <f t="shared" si="295"/>
        <v>0</v>
      </c>
      <c r="HY33" s="158">
        <f>HY23+HY32</f>
        <v>0</v>
      </c>
      <c r="HZ33" s="156">
        <f t="shared" si="295"/>
        <v>0</v>
      </c>
      <c r="IA33" s="159">
        <f>IA23+IA32</f>
        <v>0</v>
      </c>
      <c r="IB33" s="156">
        <f t="shared" ref="IB33:IG33" si="296">IB23+IB32</f>
        <v>0</v>
      </c>
      <c r="IC33" s="156">
        <f t="shared" si="296"/>
        <v>0</v>
      </c>
      <c r="ID33" s="156">
        <f t="shared" si="296"/>
        <v>0</v>
      </c>
      <c r="IE33" s="156">
        <f t="shared" si="296"/>
        <v>0</v>
      </c>
      <c r="IF33" s="158">
        <f>IF23+IF32</f>
        <v>0</v>
      </c>
      <c r="IG33" s="156">
        <f t="shared" si="296"/>
        <v>0</v>
      </c>
      <c r="IH33" s="159">
        <f>IH23+IH32</f>
        <v>0</v>
      </c>
      <c r="II33" s="156">
        <f t="shared" ref="II33:IN33" si="297">II23+II32</f>
        <v>0</v>
      </c>
      <c r="IJ33" s="156">
        <f t="shared" si="297"/>
        <v>0</v>
      </c>
      <c r="IK33" s="156">
        <f t="shared" si="297"/>
        <v>0</v>
      </c>
      <c r="IL33" s="156">
        <f t="shared" si="297"/>
        <v>0</v>
      </c>
      <c r="IM33" s="158">
        <f>IM23+IM32</f>
        <v>0</v>
      </c>
      <c r="IN33" s="156">
        <f t="shared" si="297"/>
        <v>0</v>
      </c>
      <c r="IO33" s="159">
        <f t="shared" ref="IO33:IV33" si="298">IO23+IO32</f>
        <v>0</v>
      </c>
      <c r="IP33" s="155">
        <f t="shared" si="298"/>
        <v>279097</v>
      </c>
      <c r="IQ33" s="156">
        <f t="shared" si="298"/>
        <v>279590</v>
      </c>
      <c r="IR33" s="156">
        <f t="shared" si="298"/>
        <v>256316</v>
      </c>
      <c r="IS33" s="156">
        <f t="shared" si="298"/>
        <v>986</v>
      </c>
      <c r="IT33" s="158">
        <f t="shared" si="298"/>
        <v>256316</v>
      </c>
      <c r="IU33" s="156">
        <f t="shared" si="298"/>
        <v>0</v>
      </c>
      <c r="IV33" s="159">
        <f t="shared" si="298"/>
        <v>0</v>
      </c>
    </row>
    <row r="34" spans="1:256" s="54" customFormat="1" ht="12" x14ac:dyDescent="0.15">
      <c r="A34" s="42" t="s">
        <v>124</v>
      </c>
      <c r="B34" s="16" t="s">
        <v>20</v>
      </c>
      <c r="C34" s="39"/>
      <c r="D34" s="101"/>
      <c r="E34" s="17"/>
      <c r="F34" s="2"/>
      <c r="G34" s="2"/>
      <c r="H34" s="18"/>
      <c r="I34" s="2"/>
      <c r="J34" s="2"/>
      <c r="K34" s="10"/>
      <c r="L34" s="113"/>
      <c r="M34" s="18"/>
      <c r="N34" s="18"/>
      <c r="O34" s="18"/>
      <c r="P34" s="30"/>
      <c r="Q34" s="18"/>
      <c r="R34" s="23"/>
      <c r="S34" s="17"/>
      <c r="T34" s="18"/>
      <c r="U34" s="18"/>
      <c r="V34" s="18"/>
      <c r="W34" s="31">
        <f t="shared" si="48"/>
        <v>0</v>
      </c>
      <c r="X34" s="18"/>
      <c r="Y34" s="23"/>
      <c r="Z34" s="17"/>
      <c r="AA34" s="18"/>
      <c r="AB34" s="18"/>
      <c r="AC34" s="18"/>
      <c r="AD34" s="30"/>
      <c r="AE34" s="18"/>
      <c r="AF34" s="23"/>
      <c r="AG34" s="17"/>
      <c r="AH34" s="18"/>
      <c r="AI34" s="18"/>
      <c r="AJ34" s="18"/>
      <c r="AK34" s="30"/>
      <c r="AL34" s="18"/>
      <c r="AM34" s="23"/>
      <c r="AN34" s="17"/>
      <c r="AO34" s="18"/>
      <c r="AP34" s="18"/>
      <c r="AQ34" s="18"/>
      <c r="AR34" s="30"/>
      <c r="AS34" s="18"/>
      <c r="AT34" s="23"/>
      <c r="AU34" s="27"/>
      <c r="AV34" s="18"/>
      <c r="AW34" s="18"/>
      <c r="AX34" s="18"/>
      <c r="AY34" s="18"/>
      <c r="AZ34" s="18"/>
      <c r="BA34" s="23"/>
      <c r="BB34" s="17"/>
      <c r="BC34" s="18"/>
      <c r="BD34" s="18"/>
      <c r="BE34" s="18"/>
      <c r="BF34" s="106">
        <f t="shared" ref="BF34:BF39" si="299">+BD34-BG34</f>
        <v>0</v>
      </c>
      <c r="BG34" s="107"/>
      <c r="BH34" s="23"/>
      <c r="BI34" s="17"/>
      <c r="BJ34" s="18"/>
      <c r="BK34" s="18"/>
      <c r="BL34" s="18"/>
      <c r="BM34" s="30"/>
      <c r="BN34" s="18"/>
      <c r="BO34" s="23"/>
      <c r="BP34" s="17"/>
      <c r="BQ34" s="18"/>
      <c r="BR34" s="18"/>
      <c r="BS34" s="18"/>
      <c r="BT34" s="30"/>
      <c r="BU34" s="18"/>
      <c r="BV34" s="23"/>
      <c r="BW34" s="250"/>
      <c r="BX34" s="207"/>
      <c r="BY34" s="207"/>
      <c r="BZ34" s="207"/>
      <c r="CA34" s="206"/>
      <c r="CB34" s="207"/>
      <c r="CC34" s="258"/>
      <c r="CD34" s="113"/>
      <c r="CE34" s="18"/>
      <c r="CF34" s="18"/>
      <c r="CG34" s="18"/>
      <c r="CH34" s="30"/>
      <c r="CI34" s="18"/>
      <c r="CJ34" s="23"/>
      <c r="CK34" s="18"/>
      <c r="CL34" s="18"/>
      <c r="CM34" s="18"/>
      <c r="CN34" s="18"/>
      <c r="CO34" s="30"/>
      <c r="CP34" s="18"/>
      <c r="CQ34" s="23"/>
      <c r="CR34" s="18"/>
      <c r="CS34" s="18"/>
      <c r="CT34" s="18"/>
      <c r="CU34" s="18"/>
      <c r="CV34" s="30"/>
      <c r="CW34" s="18"/>
      <c r="CX34" s="23"/>
      <c r="CY34" s="18"/>
      <c r="CZ34" s="18"/>
      <c r="DA34" s="18"/>
      <c r="DB34" s="18"/>
      <c r="DC34" s="30"/>
      <c r="DD34" s="18"/>
      <c r="DE34" s="23"/>
      <c r="DF34" s="18"/>
      <c r="DG34" s="18"/>
      <c r="DH34" s="18"/>
      <c r="DI34" s="18"/>
      <c r="DJ34" s="30"/>
      <c r="DK34" s="18"/>
      <c r="DL34" s="23"/>
      <c r="DM34" s="18"/>
      <c r="DN34" s="18"/>
      <c r="DO34" s="18"/>
      <c r="DP34" s="18"/>
      <c r="DQ34" s="30"/>
      <c r="DR34" s="18"/>
      <c r="DS34" s="23"/>
      <c r="DT34" s="18"/>
      <c r="DU34" s="18"/>
      <c r="DV34" s="18"/>
      <c r="DW34" s="18"/>
      <c r="DX34" s="30"/>
      <c r="DY34" s="18"/>
      <c r="DZ34" s="23"/>
      <c r="EA34" s="18"/>
      <c r="EB34" s="18"/>
      <c r="EC34" s="18"/>
      <c r="ED34" s="18"/>
      <c r="EE34" s="30"/>
      <c r="EF34" s="18"/>
      <c r="EG34" s="23"/>
      <c r="EH34" s="18"/>
      <c r="EI34" s="18"/>
      <c r="EJ34" s="18"/>
      <c r="EK34" s="18"/>
      <c r="EL34" s="30"/>
      <c r="EM34" s="18"/>
      <c r="EN34" s="23"/>
      <c r="EO34" s="18"/>
      <c r="EP34" s="18"/>
      <c r="EQ34" s="18"/>
      <c r="ER34" s="18"/>
      <c r="ES34" s="30"/>
      <c r="ET34" s="18"/>
      <c r="EU34" s="23"/>
      <c r="EV34" s="18"/>
      <c r="EW34" s="18"/>
      <c r="EX34" s="18"/>
      <c r="EY34" s="18"/>
      <c r="EZ34" s="30"/>
      <c r="FA34" s="18"/>
      <c r="FB34" s="23"/>
      <c r="FC34" s="18"/>
      <c r="FD34" s="18"/>
      <c r="FE34" s="18"/>
      <c r="FF34" s="18"/>
      <c r="FG34" s="30"/>
      <c r="FH34" s="18"/>
      <c r="FI34" s="23"/>
      <c r="FJ34" s="18"/>
      <c r="FK34" s="18"/>
      <c r="FL34" s="18"/>
      <c r="FM34" s="18"/>
      <c r="FN34" s="30"/>
      <c r="FO34" s="18"/>
      <c r="FP34" s="23"/>
      <c r="FQ34" s="18"/>
      <c r="FR34" s="18"/>
      <c r="FS34" s="18"/>
      <c r="FT34" s="18"/>
      <c r="FU34" s="30"/>
      <c r="FV34" s="18"/>
      <c r="FW34" s="23"/>
      <c r="FX34" s="18"/>
      <c r="FY34" s="18"/>
      <c r="FZ34" s="18"/>
      <c r="GA34" s="18"/>
      <c r="GB34" s="30"/>
      <c r="GC34" s="18"/>
      <c r="GD34" s="23"/>
      <c r="GE34" s="18"/>
      <c r="GF34" s="18"/>
      <c r="GG34" s="18"/>
      <c r="GH34" s="18"/>
      <c r="GI34" s="30"/>
      <c r="GJ34" s="18"/>
      <c r="GK34" s="23"/>
      <c r="GL34" s="18"/>
      <c r="GM34" s="18"/>
      <c r="GN34" s="18"/>
      <c r="GO34" s="18"/>
      <c r="GP34" s="30"/>
      <c r="GQ34" s="18"/>
      <c r="GR34" s="23"/>
      <c r="GS34" s="18"/>
      <c r="GT34" s="18"/>
      <c r="GU34" s="18"/>
      <c r="GV34" s="18"/>
      <c r="GW34" s="30"/>
      <c r="GX34" s="18"/>
      <c r="GY34" s="23"/>
      <c r="GZ34" s="18"/>
      <c r="HA34" s="18"/>
      <c r="HB34" s="18"/>
      <c r="HC34" s="18"/>
      <c r="HD34" s="30"/>
      <c r="HE34" s="18"/>
      <c r="HF34" s="23"/>
      <c r="HG34" s="18"/>
      <c r="HH34" s="18"/>
      <c r="HI34" s="18"/>
      <c r="HJ34" s="18"/>
      <c r="HK34" s="30"/>
      <c r="HL34" s="18"/>
      <c r="HM34" s="23"/>
      <c r="HN34" s="18"/>
      <c r="HO34" s="18"/>
      <c r="HP34" s="18"/>
      <c r="HQ34" s="18"/>
      <c r="HR34" s="30"/>
      <c r="HS34" s="18"/>
      <c r="HT34" s="23"/>
      <c r="HU34" s="18"/>
      <c r="HV34" s="18"/>
      <c r="HW34" s="18"/>
      <c r="HX34" s="18"/>
      <c r="HY34" s="30"/>
      <c r="HZ34" s="18"/>
      <c r="IA34" s="23"/>
      <c r="IB34" s="18"/>
      <c r="IC34" s="18"/>
      <c r="ID34" s="18"/>
      <c r="IE34" s="18"/>
      <c r="IF34" s="30"/>
      <c r="IG34" s="18"/>
      <c r="IH34" s="23"/>
      <c r="II34" s="18"/>
      <c r="IJ34" s="18"/>
      <c r="IK34" s="18"/>
      <c r="IL34" s="18"/>
      <c r="IM34" s="30"/>
      <c r="IN34" s="18"/>
      <c r="IO34" s="23"/>
      <c r="IP34" s="17"/>
      <c r="IQ34" s="18"/>
      <c r="IR34" s="18"/>
      <c r="IS34" s="18"/>
      <c r="IT34" s="30"/>
      <c r="IU34" s="18"/>
      <c r="IV34" s="23"/>
    </row>
    <row r="35" spans="1:256" s="57" customFormat="1" ht="12" x14ac:dyDescent="0.2">
      <c r="A35" s="43"/>
      <c r="B35" s="1" t="s">
        <v>125</v>
      </c>
      <c r="C35" s="36" t="s">
        <v>153</v>
      </c>
      <c r="D35" s="102"/>
      <c r="E35" s="9">
        <f t="shared" ref="E35:E40" si="300">SUM(L35,S35,Z35,AG35,AN35,BB35,BI35,BP35,CD35,CK35,CR35,CY35,DF35,DM35,DT35,EA35)+SUM(EH35,EO35,EV35,FC35,FJ35,FQ35,FX35,GE35,GL35,GS35,GZ35,HG35,HN35,HU35,IB35,II35)+IP35</f>
        <v>2000000</v>
      </c>
      <c r="F35" s="2">
        <f t="shared" ref="F35:G40" si="301">SUM(M35,T35,AA35,AH35,AO35,BC35,BJ35,BQ35,CE35,CL35,CS35,CZ35,DG35,DN35,DU35,EB35)+SUM(EI35,EP35,EW35,FD35,FK35,FR35,FY35,GF35,GM35,GT35,HA35,HH35,HO35,HV35,IC35,IJ35)+IQ35</f>
        <v>2000000</v>
      </c>
      <c r="G35" s="2">
        <f t="shared" si="301"/>
        <v>0</v>
      </c>
      <c r="H35" s="2">
        <f t="shared" ref="H35:K36" si="302">SUM(O35,V35,AC35,AJ35,AQ35,BE35,BL35,BS35,CG35,CN35,CU35,DB35,DI35,DP35,DW35,ED35)+SUM(EK35,ER35,EY35,FF35,FM35,FT35,GA35,GH35,GO35,GV35,HC35,HJ35,HQ35,HX35,IE35,IL35)</f>
        <v>0</v>
      </c>
      <c r="I35" s="2">
        <f t="shared" si="302"/>
        <v>0</v>
      </c>
      <c r="J35" s="2">
        <f t="shared" si="302"/>
        <v>0</v>
      </c>
      <c r="K35" s="10">
        <f t="shared" si="302"/>
        <v>0</v>
      </c>
      <c r="L35" s="281">
        <v>2000000</v>
      </c>
      <c r="M35" s="307">
        <v>2000000</v>
      </c>
      <c r="N35" s="2"/>
      <c r="O35" s="2"/>
      <c r="P35" s="31">
        <f>+N35-Q35</f>
        <v>0</v>
      </c>
      <c r="Q35" s="2"/>
      <c r="R35" s="20"/>
      <c r="S35" s="9"/>
      <c r="T35" s="2"/>
      <c r="U35" s="2"/>
      <c r="V35" s="2">
        <f>T35+U35</f>
        <v>0</v>
      </c>
      <c r="W35" s="31">
        <f t="shared" si="48"/>
        <v>0</v>
      </c>
      <c r="X35" s="2"/>
      <c r="Y35" s="20"/>
      <c r="Z35" s="9"/>
      <c r="AA35" s="2"/>
      <c r="AB35" s="2"/>
      <c r="AC35" s="2">
        <f>AA35+AB35</f>
        <v>0</v>
      </c>
      <c r="AD35" s="31"/>
      <c r="AE35" s="2"/>
      <c r="AF35" s="20"/>
      <c r="AG35" s="9"/>
      <c r="AH35" s="2"/>
      <c r="AI35" s="2"/>
      <c r="AJ35" s="2">
        <f>AH35+AI35</f>
        <v>0</v>
      </c>
      <c r="AK35" s="31">
        <f>AJ35-AL35-AM35</f>
        <v>0</v>
      </c>
      <c r="AL35" s="2"/>
      <c r="AM35" s="20"/>
      <c r="AN35" s="9"/>
      <c r="AO35" s="2"/>
      <c r="AP35" s="2"/>
      <c r="AQ35" s="2">
        <f>AO35+AP35</f>
        <v>0</v>
      </c>
      <c r="AR35" s="31">
        <f>AQ35-AS35-AT35</f>
        <v>0</v>
      </c>
      <c r="AS35" s="2"/>
      <c r="AT35" s="20"/>
      <c r="AU35" s="24">
        <f t="shared" ref="AU35:AU40" si="303">SUM(BI35,BP35,BB35)</f>
        <v>0</v>
      </c>
      <c r="AV35" s="2">
        <f t="shared" ref="AV35:AV40" si="304">SUM(BJ35,BQ35,BC35)</f>
        <v>0</v>
      </c>
      <c r="AW35" s="2">
        <f t="shared" ref="AW35:AW40" si="305">SUM(BK35,BR35,BD35)</f>
        <v>0</v>
      </c>
      <c r="AX35" s="2">
        <f t="shared" ref="AX35:AX40" si="306">SUM(BL35,BS35,BE35)</f>
        <v>0</v>
      </c>
      <c r="AY35" s="2">
        <f t="shared" ref="AY35:AY40" si="307">SUM(BM35,BT35,BF35)</f>
        <v>0</v>
      </c>
      <c r="AZ35" s="2">
        <f t="shared" ref="AZ35:AZ40" si="308">SUM(BN35,BU35,BG35)</f>
        <v>0</v>
      </c>
      <c r="BA35" s="20">
        <f t="shared" ref="BA35:BA40" si="309">SUM(BO35,BV35,BH35)</f>
        <v>0</v>
      </c>
      <c r="BB35" s="9"/>
      <c r="BC35" s="2"/>
      <c r="BD35" s="2"/>
      <c r="BE35" s="2">
        <f>BC35+BD35</f>
        <v>0</v>
      </c>
      <c r="BF35" s="106">
        <f t="shared" si="299"/>
        <v>0</v>
      </c>
      <c r="BG35" s="107"/>
      <c r="BH35" s="20"/>
      <c r="BI35" s="9"/>
      <c r="BJ35" s="2"/>
      <c r="BK35" s="2"/>
      <c r="BL35" s="2">
        <f>BJ35+BK35</f>
        <v>0</v>
      </c>
      <c r="BM35" s="31">
        <f>BL35-BN35-BO35</f>
        <v>0</v>
      </c>
      <c r="BN35" s="2"/>
      <c r="BO35" s="20"/>
      <c r="BP35" s="9"/>
      <c r="BQ35" s="2"/>
      <c r="BR35" s="2"/>
      <c r="BS35" s="2">
        <f>BQ35+BR35</f>
        <v>0</v>
      </c>
      <c r="BT35" s="31">
        <f>BS35-BU35-BV35</f>
        <v>0</v>
      </c>
      <c r="BU35" s="2"/>
      <c r="BV35" s="20"/>
      <c r="BW35" s="251">
        <f t="shared" ref="BW35:BY40" si="310">SUM(CD35,CK35,CR35,CY35,DF35,DM35,DT35,EA35,EH35,EO35,EV35,FC35,FJ35,FQ35,FX35,GE35,GL35,GS35,GZ35,HG35,HN35,HU35,IB35,II35)+IP35</f>
        <v>0</v>
      </c>
      <c r="BX35" s="209">
        <f t="shared" si="310"/>
        <v>0</v>
      </c>
      <c r="BY35" s="209">
        <f t="shared" si="310"/>
        <v>0</v>
      </c>
      <c r="BZ35" s="209">
        <f>SUM(CG35,CN35,CU35,DB35,DI35,DP35,DW35,ED35,EK35,ER35,EY35,FF35,FM35,FT35,GA35,GH35,GO35,GV35,HC35,HJ35,HQ35,HX35,IE35,IL35)</f>
        <v>0</v>
      </c>
      <c r="CA35" s="208">
        <f t="shared" ref="CA35:CA40" si="311">SUM(CH35,CO35,CV35,DC35,DJ35,DQ35,DX35,EE35,EL35,ES35,EZ35,FG35,FN35,FU35,GB35,GI35,GP35,GW35,HD35,HK35,HR35,HY35,IF35,IM35)+IT35</f>
        <v>0</v>
      </c>
      <c r="CB35" s="208">
        <f t="shared" ref="CB35:CB40" si="312">SUM(CI35,CP35,CW35,DD35,DK35,DR35,DY35,EF35,EM35,ET35,FA35,FH35,FO35,FV35,GC35,GJ35,GQ35,GX35,HE35,HL35,HS35,HZ35,IG35,IN35)+IU35</f>
        <v>0</v>
      </c>
      <c r="CC35" s="210">
        <f t="shared" ref="CC35:CC40" si="313">SUM(CJ35,CQ35,CX35,DE35,DL35,DS35,DZ35,EG35,EN35,EU35,FB35,FI35,FP35,FW35,GD35,GK35,GR35,GY35,HF35,HM35,HT35,IA35,IH35,IO35)+IV35</f>
        <v>0</v>
      </c>
      <c r="CD35" s="114"/>
      <c r="CE35" s="2"/>
      <c r="CF35" s="2"/>
      <c r="CG35" s="2">
        <f>CE35+CF35</f>
        <v>0</v>
      </c>
      <c r="CH35" s="31">
        <f>CG35-CI35-CJ35</f>
        <v>0</v>
      </c>
      <c r="CI35" s="2"/>
      <c r="CJ35" s="20"/>
      <c r="CK35" s="2"/>
      <c r="CL35" s="2"/>
      <c r="CM35" s="2"/>
      <c r="CN35" s="2">
        <f>CL35+CM35</f>
        <v>0</v>
      </c>
      <c r="CO35" s="31">
        <f>CN35-CP35-CQ35</f>
        <v>0</v>
      </c>
      <c r="CP35" s="2"/>
      <c r="CQ35" s="20"/>
      <c r="CR35" s="2"/>
      <c r="CS35" s="2"/>
      <c r="CT35" s="2"/>
      <c r="CU35" s="2">
        <f>CS35+CT35</f>
        <v>0</v>
      </c>
      <c r="CV35" s="31">
        <f>CU35-CW35-CX35</f>
        <v>0</v>
      </c>
      <c r="CW35" s="2"/>
      <c r="CX35" s="20"/>
      <c r="CY35" s="2"/>
      <c r="CZ35" s="2"/>
      <c r="DA35" s="2"/>
      <c r="DB35" s="2">
        <f>CZ35+DA35</f>
        <v>0</v>
      </c>
      <c r="DC35" s="31">
        <f>DB35-DD35-DE35</f>
        <v>0</v>
      </c>
      <c r="DD35" s="2"/>
      <c r="DE35" s="20"/>
      <c r="DF35" s="2"/>
      <c r="DG35" s="2"/>
      <c r="DH35" s="2"/>
      <c r="DI35" s="2">
        <f>DG35+DH35</f>
        <v>0</v>
      </c>
      <c r="DJ35" s="31">
        <f>DI35-DK35-DL35</f>
        <v>0</v>
      </c>
      <c r="DK35" s="2"/>
      <c r="DL35" s="20"/>
      <c r="DM35" s="2"/>
      <c r="DN35" s="2"/>
      <c r="DO35" s="2"/>
      <c r="DP35" s="2">
        <f>DN35+DO35</f>
        <v>0</v>
      </c>
      <c r="DQ35" s="31">
        <f>DP35-DR35-DS35</f>
        <v>0</v>
      </c>
      <c r="DR35" s="2"/>
      <c r="DS35" s="20"/>
      <c r="DT35" s="2"/>
      <c r="DU35" s="2"/>
      <c r="DV35" s="2"/>
      <c r="DW35" s="2">
        <f>DU35+DV35</f>
        <v>0</v>
      </c>
      <c r="DX35" s="31">
        <f>DW35-DY35-DZ35</f>
        <v>0</v>
      </c>
      <c r="DY35" s="2"/>
      <c r="DZ35" s="20"/>
      <c r="EA35" s="2"/>
      <c r="EB35" s="2"/>
      <c r="EC35" s="2"/>
      <c r="ED35" s="2">
        <f>EB35+EC35</f>
        <v>0</v>
      </c>
      <c r="EE35" s="31">
        <f>ED35-EF35-EG35</f>
        <v>0</v>
      </c>
      <c r="EF35" s="2"/>
      <c r="EG35" s="20"/>
      <c r="EH35" s="2"/>
      <c r="EI35" s="2"/>
      <c r="EJ35" s="2"/>
      <c r="EK35" s="2">
        <f>EI35+EJ35</f>
        <v>0</v>
      </c>
      <c r="EL35" s="31">
        <f>EK35-EM35-EN35</f>
        <v>0</v>
      </c>
      <c r="EM35" s="2"/>
      <c r="EN35" s="20"/>
      <c r="EO35" s="2"/>
      <c r="EP35" s="2"/>
      <c r="EQ35" s="2"/>
      <c r="ER35" s="2">
        <f>EP35+EQ35</f>
        <v>0</v>
      </c>
      <c r="ES35" s="31">
        <f>ER35-ET35-EU35</f>
        <v>0</v>
      </c>
      <c r="ET35" s="2"/>
      <c r="EU35" s="20"/>
      <c r="EV35" s="2"/>
      <c r="EW35" s="2"/>
      <c r="EX35" s="2"/>
      <c r="EY35" s="2">
        <f>EW35+EX35</f>
        <v>0</v>
      </c>
      <c r="EZ35" s="31">
        <f>EY35-FA35-FB35</f>
        <v>0</v>
      </c>
      <c r="FA35" s="2"/>
      <c r="FB35" s="20"/>
      <c r="FC35" s="2"/>
      <c r="FD35" s="2"/>
      <c r="FE35" s="2"/>
      <c r="FF35" s="2">
        <f>FD35+FE35</f>
        <v>0</v>
      </c>
      <c r="FG35" s="31">
        <f>FF35-FH35-FI35</f>
        <v>0</v>
      </c>
      <c r="FH35" s="2"/>
      <c r="FI35" s="20"/>
      <c r="FJ35" s="2"/>
      <c r="FK35" s="2"/>
      <c r="FL35" s="2"/>
      <c r="FM35" s="2">
        <f>FK35+FL35</f>
        <v>0</v>
      </c>
      <c r="FN35" s="31">
        <f>FM35-FO35-FP35</f>
        <v>0</v>
      </c>
      <c r="FO35" s="2"/>
      <c r="FP35" s="20"/>
      <c r="FQ35" s="2"/>
      <c r="FR35" s="2"/>
      <c r="FS35" s="2"/>
      <c r="FT35" s="2">
        <f>FR35+FS35</f>
        <v>0</v>
      </c>
      <c r="FU35" s="31">
        <f>FT35-FV35-FW35</f>
        <v>0</v>
      </c>
      <c r="FV35" s="2"/>
      <c r="FW35" s="20"/>
      <c r="FX35" s="2"/>
      <c r="FY35" s="2"/>
      <c r="FZ35" s="2"/>
      <c r="GA35" s="2">
        <f>FY35+FZ35</f>
        <v>0</v>
      </c>
      <c r="GB35" s="31">
        <f>GA35-GC35-GD35</f>
        <v>0</v>
      </c>
      <c r="GC35" s="2"/>
      <c r="GD35" s="20"/>
      <c r="GE35" s="2"/>
      <c r="GF35" s="2"/>
      <c r="GG35" s="2"/>
      <c r="GH35" s="2">
        <f>GF35+GG35</f>
        <v>0</v>
      </c>
      <c r="GI35" s="31">
        <f>GH35-GJ35-GK35</f>
        <v>0</v>
      </c>
      <c r="GJ35" s="2"/>
      <c r="GK35" s="20"/>
      <c r="GL35" s="2"/>
      <c r="GM35" s="2"/>
      <c r="GN35" s="2"/>
      <c r="GO35" s="2">
        <f>GM35+GN35</f>
        <v>0</v>
      </c>
      <c r="GP35" s="31">
        <f>GO35-GQ35-GR35</f>
        <v>0</v>
      </c>
      <c r="GQ35" s="2"/>
      <c r="GR35" s="20"/>
      <c r="GS35" s="2"/>
      <c r="GT35" s="2"/>
      <c r="GU35" s="2"/>
      <c r="GV35" s="2">
        <f>GT35+GU35</f>
        <v>0</v>
      </c>
      <c r="GW35" s="31">
        <f>GV35-GX35-GY35</f>
        <v>0</v>
      </c>
      <c r="GX35" s="2"/>
      <c r="GY35" s="20"/>
      <c r="GZ35" s="2"/>
      <c r="HA35" s="2"/>
      <c r="HB35" s="2"/>
      <c r="HC35" s="2">
        <f>HA35+HB35</f>
        <v>0</v>
      </c>
      <c r="HD35" s="31">
        <f>HC35-HE35-HF35</f>
        <v>0</v>
      </c>
      <c r="HE35" s="2"/>
      <c r="HF35" s="20"/>
      <c r="HG35" s="2"/>
      <c r="HH35" s="2"/>
      <c r="HI35" s="2"/>
      <c r="HJ35" s="2">
        <f>HH35+HI35</f>
        <v>0</v>
      </c>
      <c r="HK35" s="31">
        <f>HJ35-HL35-HM35</f>
        <v>0</v>
      </c>
      <c r="HL35" s="2"/>
      <c r="HM35" s="20"/>
      <c r="HN35" s="2"/>
      <c r="HO35" s="2"/>
      <c r="HP35" s="2"/>
      <c r="HQ35" s="2">
        <f>HO35+HP35</f>
        <v>0</v>
      </c>
      <c r="HR35" s="31">
        <f>HQ35-HS35-HT35</f>
        <v>0</v>
      </c>
      <c r="HS35" s="2"/>
      <c r="HT35" s="20"/>
      <c r="HU35" s="2"/>
      <c r="HV35" s="2"/>
      <c r="HW35" s="2"/>
      <c r="HX35" s="2">
        <f>HV35+HW35</f>
        <v>0</v>
      </c>
      <c r="HY35" s="31">
        <f>HX35-HZ35-IA35</f>
        <v>0</v>
      </c>
      <c r="HZ35" s="2"/>
      <c r="IA35" s="20"/>
      <c r="IB35" s="2"/>
      <c r="IC35" s="2"/>
      <c r="ID35" s="2"/>
      <c r="IE35" s="2">
        <f>IC35+ID35</f>
        <v>0</v>
      </c>
      <c r="IF35" s="31">
        <f>IE35-IG35-IH35</f>
        <v>0</v>
      </c>
      <c r="IG35" s="2"/>
      <c r="IH35" s="20"/>
      <c r="II35" s="2"/>
      <c r="IJ35" s="2"/>
      <c r="IK35" s="2"/>
      <c r="IL35" s="2">
        <f>IJ35+IK35</f>
        <v>0</v>
      </c>
      <c r="IM35" s="31">
        <f>IL35-IN35-IO35</f>
        <v>0</v>
      </c>
      <c r="IN35" s="2"/>
      <c r="IO35" s="20"/>
      <c r="IP35" s="9"/>
      <c r="IQ35" s="2"/>
      <c r="IR35" s="2"/>
      <c r="IS35" s="2">
        <f>IQ35+IR35</f>
        <v>0</v>
      </c>
      <c r="IT35" s="31"/>
      <c r="IU35" s="2"/>
      <c r="IV35" s="20"/>
    </row>
    <row r="36" spans="1:256" s="57" customFormat="1" ht="12" x14ac:dyDescent="0.2">
      <c r="A36" s="43"/>
      <c r="B36" s="1" t="s">
        <v>126</v>
      </c>
      <c r="C36" s="36" t="s">
        <v>29</v>
      </c>
      <c r="D36" s="102"/>
      <c r="E36" s="9">
        <f t="shared" si="300"/>
        <v>0</v>
      </c>
      <c r="F36" s="2">
        <f t="shared" si="301"/>
        <v>0</v>
      </c>
      <c r="G36" s="2">
        <f t="shared" si="301"/>
        <v>0</v>
      </c>
      <c r="H36" s="2">
        <f t="shared" si="302"/>
        <v>0</v>
      </c>
      <c r="I36" s="2">
        <f t="shared" si="302"/>
        <v>0</v>
      </c>
      <c r="J36" s="2">
        <f t="shared" si="302"/>
        <v>0</v>
      </c>
      <c r="K36" s="10">
        <f t="shared" si="302"/>
        <v>0</v>
      </c>
      <c r="L36" s="281"/>
      <c r="M36" s="2"/>
      <c r="N36" s="2"/>
      <c r="O36" s="2"/>
      <c r="P36" s="31">
        <f>+N36-Q36</f>
        <v>0</v>
      </c>
      <c r="Q36" s="2"/>
      <c r="R36" s="20"/>
      <c r="S36" s="9"/>
      <c r="T36" s="2"/>
      <c r="U36" s="2"/>
      <c r="V36" s="2"/>
      <c r="W36" s="31">
        <f t="shared" si="48"/>
        <v>0</v>
      </c>
      <c r="X36" s="2"/>
      <c r="Y36" s="20"/>
      <c r="Z36" s="9"/>
      <c r="AA36" s="2"/>
      <c r="AB36" s="2"/>
      <c r="AC36" s="2"/>
      <c r="AD36" s="31"/>
      <c r="AE36" s="2"/>
      <c r="AF36" s="20"/>
      <c r="AG36" s="9"/>
      <c r="AH36" s="2"/>
      <c r="AI36" s="2"/>
      <c r="AJ36" s="2"/>
      <c r="AK36" s="31"/>
      <c r="AL36" s="2"/>
      <c r="AM36" s="20"/>
      <c r="AN36" s="9"/>
      <c r="AO36" s="2"/>
      <c r="AP36" s="2"/>
      <c r="AQ36" s="2"/>
      <c r="AR36" s="31"/>
      <c r="AS36" s="2"/>
      <c r="AT36" s="20"/>
      <c r="AU36" s="24">
        <f t="shared" si="303"/>
        <v>0</v>
      </c>
      <c r="AV36" s="2">
        <f t="shared" si="304"/>
        <v>0</v>
      </c>
      <c r="AW36" s="2">
        <f t="shared" si="305"/>
        <v>0</v>
      </c>
      <c r="AX36" s="2">
        <f t="shared" si="306"/>
        <v>0</v>
      </c>
      <c r="AY36" s="2">
        <f t="shared" si="307"/>
        <v>0</v>
      </c>
      <c r="AZ36" s="2">
        <f t="shared" si="308"/>
        <v>0</v>
      </c>
      <c r="BA36" s="20">
        <f t="shared" si="309"/>
        <v>0</v>
      </c>
      <c r="BB36" s="9"/>
      <c r="BC36" s="2"/>
      <c r="BD36" s="2"/>
      <c r="BE36" s="2"/>
      <c r="BF36" s="106">
        <f t="shared" si="299"/>
        <v>0</v>
      </c>
      <c r="BG36" s="107"/>
      <c r="BH36" s="20"/>
      <c r="BI36" s="9"/>
      <c r="BJ36" s="2"/>
      <c r="BK36" s="2"/>
      <c r="BL36" s="2"/>
      <c r="BM36" s="31"/>
      <c r="BN36" s="2"/>
      <c r="BO36" s="20"/>
      <c r="BP36" s="9"/>
      <c r="BQ36" s="2"/>
      <c r="BR36" s="2"/>
      <c r="BS36" s="2"/>
      <c r="BT36" s="31"/>
      <c r="BU36" s="2"/>
      <c r="BV36" s="20"/>
      <c r="BW36" s="251">
        <f t="shared" si="310"/>
        <v>0</v>
      </c>
      <c r="BX36" s="209">
        <f t="shared" si="310"/>
        <v>0</v>
      </c>
      <c r="BY36" s="209">
        <f t="shared" si="310"/>
        <v>0</v>
      </c>
      <c r="BZ36" s="209">
        <f>SUM(CG36,CN36,CU36,DB36,DI36,DP36,DW36,ED36,EK36,ER36,EY36,FF36,FM36,FT36,GA36,GH36,GO36,GV36,HC36,HJ36,HQ36,HX36,IE36,IL36)</f>
        <v>0</v>
      </c>
      <c r="CA36" s="208">
        <f t="shared" si="311"/>
        <v>0</v>
      </c>
      <c r="CB36" s="208">
        <f t="shared" si="312"/>
        <v>0</v>
      </c>
      <c r="CC36" s="210">
        <f t="shared" si="313"/>
        <v>0</v>
      </c>
      <c r="CD36" s="114"/>
      <c r="CE36" s="2"/>
      <c r="CF36" s="2"/>
      <c r="CG36" s="2"/>
      <c r="CH36" s="31"/>
      <c r="CI36" s="2"/>
      <c r="CJ36" s="20"/>
      <c r="CK36" s="2"/>
      <c r="CL36" s="2"/>
      <c r="CM36" s="2"/>
      <c r="CN36" s="2"/>
      <c r="CO36" s="31"/>
      <c r="CP36" s="2"/>
      <c r="CQ36" s="20"/>
      <c r="CR36" s="2"/>
      <c r="CS36" s="2"/>
      <c r="CT36" s="2"/>
      <c r="CU36" s="2"/>
      <c r="CV36" s="31"/>
      <c r="CW36" s="2"/>
      <c r="CX36" s="20"/>
      <c r="CY36" s="2"/>
      <c r="CZ36" s="2"/>
      <c r="DA36" s="2"/>
      <c r="DB36" s="2"/>
      <c r="DC36" s="31"/>
      <c r="DD36" s="2"/>
      <c r="DE36" s="20"/>
      <c r="DF36" s="2"/>
      <c r="DG36" s="2"/>
      <c r="DH36" s="2"/>
      <c r="DI36" s="2"/>
      <c r="DJ36" s="31"/>
      <c r="DK36" s="2"/>
      <c r="DL36" s="20"/>
      <c r="DM36" s="2"/>
      <c r="DN36" s="2"/>
      <c r="DO36" s="2"/>
      <c r="DP36" s="2"/>
      <c r="DQ36" s="31"/>
      <c r="DR36" s="2"/>
      <c r="DS36" s="20"/>
      <c r="DT36" s="2"/>
      <c r="DU36" s="2"/>
      <c r="DV36" s="2"/>
      <c r="DW36" s="2"/>
      <c r="DX36" s="31"/>
      <c r="DY36" s="2"/>
      <c r="DZ36" s="20"/>
      <c r="EA36" s="2"/>
      <c r="EB36" s="2"/>
      <c r="EC36" s="2"/>
      <c r="ED36" s="2"/>
      <c r="EE36" s="31"/>
      <c r="EF36" s="2"/>
      <c r="EG36" s="20"/>
      <c r="EH36" s="2"/>
      <c r="EI36" s="2"/>
      <c r="EJ36" s="2"/>
      <c r="EK36" s="2"/>
      <c r="EL36" s="31"/>
      <c r="EM36" s="2"/>
      <c r="EN36" s="20"/>
      <c r="EO36" s="2"/>
      <c r="EP36" s="2"/>
      <c r="EQ36" s="2"/>
      <c r="ER36" s="2"/>
      <c r="ES36" s="31"/>
      <c r="ET36" s="2"/>
      <c r="EU36" s="20"/>
      <c r="EV36" s="2"/>
      <c r="EW36" s="2"/>
      <c r="EX36" s="2"/>
      <c r="EY36" s="2"/>
      <c r="EZ36" s="31"/>
      <c r="FA36" s="2"/>
      <c r="FB36" s="20"/>
      <c r="FC36" s="2"/>
      <c r="FD36" s="2"/>
      <c r="FE36" s="2"/>
      <c r="FF36" s="2"/>
      <c r="FG36" s="31"/>
      <c r="FH36" s="2"/>
      <c r="FI36" s="20"/>
      <c r="FJ36" s="2"/>
      <c r="FK36" s="2"/>
      <c r="FL36" s="2"/>
      <c r="FM36" s="2"/>
      <c r="FN36" s="31"/>
      <c r="FO36" s="2"/>
      <c r="FP36" s="20"/>
      <c r="FQ36" s="2"/>
      <c r="FR36" s="2"/>
      <c r="FS36" s="2"/>
      <c r="FT36" s="2"/>
      <c r="FU36" s="31"/>
      <c r="FV36" s="2"/>
      <c r="FW36" s="20"/>
      <c r="FX36" s="2"/>
      <c r="FY36" s="2"/>
      <c r="FZ36" s="2"/>
      <c r="GA36" s="2"/>
      <c r="GB36" s="31"/>
      <c r="GC36" s="2"/>
      <c r="GD36" s="20"/>
      <c r="GE36" s="2"/>
      <c r="GF36" s="2"/>
      <c r="GG36" s="2"/>
      <c r="GH36" s="2"/>
      <c r="GI36" s="31"/>
      <c r="GJ36" s="2"/>
      <c r="GK36" s="20"/>
      <c r="GL36" s="2"/>
      <c r="GM36" s="2"/>
      <c r="GN36" s="2"/>
      <c r="GO36" s="2"/>
      <c r="GP36" s="31"/>
      <c r="GQ36" s="2"/>
      <c r="GR36" s="20"/>
      <c r="GS36" s="2"/>
      <c r="GT36" s="2"/>
      <c r="GU36" s="2"/>
      <c r="GV36" s="2"/>
      <c r="GW36" s="31"/>
      <c r="GX36" s="2"/>
      <c r="GY36" s="20"/>
      <c r="GZ36" s="2"/>
      <c r="HA36" s="2"/>
      <c r="HB36" s="2"/>
      <c r="HC36" s="2"/>
      <c r="HD36" s="31"/>
      <c r="HE36" s="2"/>
      <c r="HF36" s="20"/>
      <c r="HG36" s="2"/>
      <c r="HH36" s="2"/>
      <c r="HI36" s="2"/>
      <c r="HJ36" s="2"/>
      <c r="HK36" s="31"/>
      <c r="HL36" s="2"/>
      <c r="HM36" s="20"/>
      <c r="HN36" s="2"/>
      <c r="HO36" s="2"/>
      <c r="HP36" s="2"/>
      <c r="HQ36" s="2"/>
      <c r="HR36" s="31"/>
      <c r="HS36" s="2"/>
      <c r="HT36" s="20"/>
      <c r="HU36" s="2"/>
      <c r="HV36" s="2"/>
      <c r="HW36" s="2"/>
      <c r="HX36" s="2"/>
      <c r="HY36" s="31"/>
      <c r="HZ36" s="2"/>
      <c r="IA36" s="20"/>
      <c r="IB36" s="2"/>
      <c r="IC36" s="2"/>
      <c r="ID36" s="2"/>
      <c r="IE36" s="2"/>
      <c r="IF36" s="31"/>
      <c r="IG36" s="2"/>
      <c r="IH36" s="20"/>
      <c r="II36" s="2"/>
      <c r="IJ36" s="2"/>
      <c r="IK36" s="2"/>
      <c r="IL36" s="2"/>
      <c r="IM36" s="31"/>
      <c r="IN36" s="2"/>
      <c r="IO36" s="20"/>
      <c r="IP36" s="9"/>
      <c r="IQ36" s="2"/>
      <c r="IR36" s="2"/>
      <c r="IS36" s="2"/>
      <c r="IT36" s="31"/>
      <c r="IU36" s="2"/>
      <c r="IV36" s="20"/>
    </row>
    <row r="37" spans="1:256" s="57" customFormat="1" ht="12" x14ac:dyDescent="0.2">
      <c r="A37" s="43"/>
      <c r="B37" s="1" t="s">
        <v>127</v>
      </c>
      <c r="C37" s="36" t="s">
        <v>32</v>
      </c>
      <c r="D37" s="102"/>
      <c r="E37" s="9">
        <f t="shared" si="300"/>
        <v>0</v>
      </c>
      <c r="F37" s="2">
        <f t="shared" si="301"/>
        <v>0</v>
      </c>
      <c r="G37" s="2">
        <f t="shared" si="301"/>
        <v>83000000</v>
      </c>
      <c r="H37" s="2">
        <f t="shared" ref="H37:J40" si="314">SUM(O37,V37,AC37,AJ37,AQ37,BE37,BL37,BS37,CG37,CN37,CU37,DB37,DI37,DP37,DW37,ED37)+SUM(EK37,ER37,EY37,FF37,FM37,FT37,GA37,GH37,GO37,GV37,HC37,HJ37,HQ37,HX37,IE37,IL37)+IS37</f>
        <v>0</v>
      </c>
      <c r="I37" s="2">
        <f t="shared" si="314"/>
        <v>0</v>
      </c>
      <c r="J37" s="2">
        <f t="shared" si="314"/>
        <v>83000000</v>
      </c>
      <c r="K37" s="10">
        <f>SUM(R37,Y37,AF37,AM37,AT37,BH37,BO37,BV37,CJ37,CQ37,CX37,DE37,DL37,DS37,DZ37,EG37)+SUM(EN37,EU37,FB37,FI37,FP37,FW37,GD37,GK37,GR37,GY37,HF37,HM37,HT37,IA37,IH37,IO37)</f>
        <v>0</v>
      </c>
      <c r="L37" s="281"/>
      <c r="M37" s="2"/>
      <c r="N37" s="2">
        <v>83000000</v>
      </c>
      <c r="O37" s="2"/>
      <c r="P37" s="31">
        <f>+N37-Q37</f>
        <v>0</v>
      </c>
      <c r="Q37" s="2">
        <v>83000000</v>
      </c>
      <c r="R37" s="20"/>
      <c r="S37" s="9"/>
      <c r="T37" s="2"/>
      <c r="U37" s="2"/>
      <c r="V37" s="2"/>
      <c r="W37" s="31">
        <f t="shared" si="48"/>
        <v>0</v>
      </c>
      <c r="X37" s="2"/>
      <c r="Y37" s="20"/>
      <c r="Z37" s="9"/>
      <c r="AA37" s="2"/>
      <c r="AB37" s="2"/>
      <c r="AC37" s="2"/>
      <c r="AD37" s="31"/>
      <c r="AE37" s="2"/>
      <c r="AF37" s="20"/>
      <c r="AG37" s="9"/>
      <c r="AH37" s="2"/>
      <c r="AI37" s="2"/>
      <c r="AJ37" s="2"/>
      <c r="AK37" s="31"/>
      <c r="AL37" s="2"/>
      <c r="AM37" s="20"/>
      <c r="AN37" s="9"/>
      <c r="AO37" s="2"/>
      <c r="AP37" s="2"/>
      <c r="AQ37" s="2"/>
      <c r="AR37" s="31"/>
      <c r="AS37" s="2"/>
      <c r="AT37" s="20"/>
      <c r="AU37" s="24">
        <f t="shared" si="303"/>
        <v>0</v>
      </c>
      <c r="AV37" s="2">
        <f t="shared" si="304"/>
        <v>0</v>
      </c>
      <c r="AW37" s="2">
        <f t="shared" si="305"/>
        <v>0</v>
      </c>
      <c r="AX37" s="2">
        <f t="shared" si="306"/>
        <v>0</v>
      </c>
      <c r="AY37" s="2">
        <f t="shared" si="307"/>
        <v>0</v>
      </c>
      <c r="AZ37" s="2">
        <f t="shared" si="308"/>
        <v>0</v>
      </c>
      <c r="BA37" s="20">
        <f t="shared" si="309"/>
        <v>0</v>
      </c>
      <c r="BB37" s="9"/>
      <c r="BC37" s="2"/>
      <c r="BD37" s="2"/>
      <c r="BE37" s="2"/>
      <c r="BF37" s="106">
        <f t="shared" si="299"/>
        <v>0</v>
      </c>
      <c r="BG37" s="107"/>
      <c r="BH37" s="20"/>
      <c r="BI37" s="9"/>
      <c r="BJ37" s="2"/>
      <c r="BK37" s="2"/>
      <c r="BL37" s="2"/>
      <c r="BM37" s="31"/>
      <c r="BN37" s="2"/>
      <c r="BO37" s="20"/>
      <c r="BP37" s="9"/>
      <c r="BQ37" s="2"/>
      <c r="BR37" s="2"/>
      <c r="BS37" s="2"/>
      <c r="BT37" s="31"/>
      <c r="BU37" s="2"/>
      <c r="BV37" s="20"/>
      <c r="BW37" s="251">
        <f t="shared" si="310"/>
        <v>0</v>
      </c>
      <c r="BX37" s="209">
        <f t="shared" si="310"/>
        <v>0</v>
      </c>
      <c r="BY37" s="209">
        <f t="shared" si="310"/>
        <v>0</v>
      </c>
      <c r="BZ37" s="209">
        <f>SUM(CG37,CN37,CU37,DB37,DI37,DP37,DW37,ED37,EK37,ER37,EY37,FF37,FM37,FT37,GA37,GH37,GO37,GV37,HC37,HJ37,HQ37,HX37,IE37,IL37)</f>
        <v>0</v>
      </c>
      <c r="CA37" s="208">
        <f t="shared" si="311"/>
        <v>0</v>
      </c>
      <c r="CB37" s="208">
        <f t="shared" si="312"/>
        <v>0</v>
      </c>
      <c r="CC37" s="210">
        <f t="shared" si="313"/>
        <v>0</v>
      </c>
      <c r="CD37" s="114"/>
      <c r="CE37" s="2"/>
      <c r="CF37" s="2"/>
      <c r="CG37" s="2"/>
      <c r="CH37" s="31"/>
      <c r="CI37" s="2"/>
      <c r="CJ37" s="20"/>
      <c r="CK37" s="2"/>
      <c r="CL37" s="2"/>
      <c r="CM37" s="2"/>
      <c r="CN37" s="2"/>
      <c r="CO37" s="31"/>
      <c r="CP37" s="2"/>
      <c r="CQ37" s="20"/>
      <c r="CR37" s="2"/>
      <c r="CS37" s="2"/>
      <c r="CT37" s="2"/>
      <c r="CU37" s="2"/>
      <c r="CV37" s="31"/>
      <c r="CW37" s="2"/>
      <c r="CX37" s="20"/>
      <c r="CY37" s="2"/>
      <c r="CZ37" s="2"/>
      <c r="DA37" s="2"/>
      <c r="DB37" s="2"/>
      <c r="DC37" s="31"/>
      <c r="DD37" s="2"/>
      <c r="DE37" s="20"/>
      <c r="DF37" s="2"/>
      <c r="DG37" s="2"/>
      <c r="DH37" s="2"/>
      <c r="DI37" s="2"/>
      <c r="DJ37" s="31"/>
      <c r="DK37" s="2"/>
      <c r="DL37" s="20"/>
      <c r="DM37" s="2"/>
      <c r="DN37" s="2"/>
      <c r="DO37" s="2"/>
      <c r="DP37" s="2"/>
      <c r="DQ37" s="31"/>
      <c r="DR37" s="2"/>
      <c r="DS37" s="20"/>
      <c r="DT37" s="2"/>
      <c r="DU37" s="2"/>
      <c r="DV37" s="2"/>
      <c r="DW37" s="2"/>
      <c r="DX37" s="31"/>
      <c r="DY37" s="2"/>
      <c r="DZ37" s="20"/>
      <c r="EA37" s="2"/>
      <c r="EB37" s="2"/>
      <c r="EC37" s="2"/>
      <c r="ED37" s="2"/>
      <c r="EE37" s="31"/>
      <c r="EF37" s="2"/>
      <c r="EG37" s="20"/>
      <c r="EH37" s="2"/>
      <c r="EI37" s="2"/>
      <c r="EJ37" s="2"/>
      <c r="EK37" s="2"/>
      <c r="EL37" s="31"/>
      <c r="EM37" s="2"/>
      <c r="EN37" s="20"/>
      <c r="EO37" s="2"/>
      <c r="EP37" s="2"/>
      <c r="EQ37" s="2"/>
      <c r="ER37" s="2"/>
      <c r="ES37" s="31"/>
      <c r="ET37" s="2"/>
      <c r="EU37" s="20"/>
      <c r="EV37" s="2"/>
      <c r="EW37" s="2"/>
      <c r="EX37" s="2"/>
      <c r="EY37" s="2"/>
      <c r="EZ37" s="31"/>
      <c r="FA37" s="2"/>
      <c r="FB37" s="20"/>
      <c r="FC37" s="2"/>
      <c r="FD37" s="2"/>
      <c r="FE37" s="2"/>
      <c r="FF37" s="2"/>
      <c r="FG37" s="31"/>
      <c r="FH37" s="2"/>
      <c r="FI37" s="20"/>
      <c r="FJ37" s="2"/>
      <c r="FK37" s="2"/>
      <c r="FL37" s="2"/>
      <c r="FM37" s="2"/>
      <c r="FN37" s="31"/>
      <c r="FO37" s="2"/>
      <c r="FP37" s="20"/>
      <c r="FQ37" s="2"/>
      <c r="FR37" s="2"/>
      <c r="FS37" s="2"/>
      <c r="FT37" s="2"/>
      <c r="FU37" s="31"/>
      <c r="FV37" s="2"/>
      <c r="FW37" s="20"/>
      <c r="FX37" s="2"/>
      <c r="FY37" s="2"/>
      <c r="FZ37" s="2"/>
      <c r="GA37" s="2"/>
      <c r="GB37" s="31"/>
      <c r="GC37" s="2"/>
      <c r="GD37" s="20"/>
      <c r="GE37" s="2"/>
      <c r="GF37" s="2"/>
      <c r="GG37" s="2"/>
      <c r="GH37" s="2"/>
      <c r="GI37" s="31"/>
      <c r="GJ37" s="2"/>
      <c r="GK37" s="20"/>
      <c r="GL37" s="2"/>
      <c r="GM37" s="2"/>
      <c r="GN37" s="2"/>
      <c r="GO37" s="2"/>
      <c r="GP37" s="31"/>
      <c r="GQ37" s="2"/>
      <c r="GR37" s="20"/>
      <c r="GS37" s="2"/>
      <c r="GT37" s="2"/>
      <c r="GU37" s="2"/>
      <c r="GV37" s="2"/>
      <c r="GW37" s="31"/>
      <c r="GX37" s="2"/>
      <c r="GY37" s="20"/>
      <c r="GZ37" s="2"/>
      <c r="HA37" s="2"/>
      <c r="HB37" s="2"/>
      <c r="HC37" s="2"/>
      <c r="HD37" s="31"/>
      <c r="HE37" s="2"/>
      <c r="HF37" s="20"/>
      <c r="HG37" s="2"/>
      <c r="HH37" s="2"/>
      <c r="HI37" s="2"/>
      <c r="HJ37" s="2"/>
      <c r="HK37" s="31"/>
      <c r="HL37" s="2"/>
      <c r="HM37" s="20"/>
      <c r="HN37" s="2"/>
      <c r="HO37" s="2"/>
      <c r="HP37" s="2"/>
      <c r="HQ37" s="2"/>
      <c r="HR37" s="31"/>
      <c r="HS37" s="2"/>
      <c r="HT37" s="20"/>
      <c r="HU37" s="2"/>
      <c r="HV37" s="2"/>
      <c r="HW37" s="2"/>
      <c r="HX37" s="2"/>
      <c r="HY37" s="31"/>
      <c r="HZ37" s="2"/>
      <c r="IA37" s="20"/>
      <c r="IB37" s="2"/>
      <c r="IC37" s="2"/>
      <c r="ID37" s="2"/>
      <c r="IE37" s="2"/>
      <c r="IF37" s="31"/>
      <c r="IG37" s="2"/>
      <c r="IH37" s="20"/>
      <c r="II37" s="2"/>
      <c r="IJ37" s="2"/>
      <c r="IK37" s="2"/>
      <c r="IL37" s="2"/>
      <c r="IM37" s="31"/>
      <c r="IN37" s="2"/>
      <c r="IO37" s="20"/>
      <c r="IP37" s="9"/>
      <c r="IQ37" s="2"/>
      <c r="IR37" s="2"/>
      <c r="IS37" s="2"/>
      <c r="IT37" s="31"/>
      <c r="IU37" s="2"/>
      <c r="IV37" s="20"/>
    </row>
    <row r="38" spans="1:256" s="57" customFormat="1" ht="12" x14ac:dyDescent="0.2">
      <c r="A38" s="43"/>
      <c r="B38" s="1" t="s">
        <v>128</v>
      </c>
      <c r="C38" s="36" t="s">
        <v>154</v>
      </c>
      <c r="D38" s="102"/>
      <c r="E38" s="9">
        <f t="shared" si="300"/>
        <v>7954601</v>
      </c>
      <c r="F38" s="2">
        <f t="shared" si="301"/>
        <v>10776919</v>
      </c>
      <c r="G38" s="2">
        <f t="shared" si="301"/>
        <v>10776919</v>
      </c>
      <c r="H38" s="2">
        <f t="shared" si="314"/>
        <v>1762</v>
      </c>
      <c r="I38" s="2">
        <f t="shared" si="314"/>
        <v>10776919</v>
      </c>
      <c r="J38" s="2">
        <f t="shared" si="314"/>
        <v>0</v>
      </c>
      <c r="K38" s="10">
        <f>SUM(R38,Y38,AF38,AM38,AT38,BH38,BO38,BV38,CJ38,CQ38,CX38,DE38,DL38,DS38,DZ38,EG38)+SUM(EN38,EU38,FB38,FI38,FP38,FW38,GD38,GK38,GR38,GY38,HF38,HM38,HT38,IA38,IH38,IO38)</f>
        <v>0</v>
      </c>
      <c r="L38" s="281">
        <v>7954601</v>
      </c>
      <c r="M38" s="2">
        <v>10756374</v>
      </c>
      <c r="N38" s="2">
        <v>10756374</v>
      </c>
      <c r="O38" s="2"/>
      <c r="P38" s="31">
        <f>+N38-Q38</f>
        <v>10756374</v>
      </c>
      <c r="Q38" s="2"/>
      <c r="R38" s="20"/>
      <c r="S38" s="9"/>
      <c r="T38" s="2">
        <v>11132</v>
      </c>
      <c r="U38" s="2">
        <v>11132</v>
      </c>
      <c r="V38" s="2"/>
      <c r="W38" s="31">
        <f t="shared" si="48"/>
        <v>11132</v>
      </c>
      <c r="X38" s="2"/>
      <c r="Y38" s="20"/>
      <c r="Z38" s="9"/>
      <c r="AA38" s="2">
        <v>3803</v>
      </c>
      <c r="AB38" s="120">
        <v>3803</v>
      </c>
      <c r="AC38" s="2"/>
      <c r="AD38" s="31">
        <f>+AB38-AE38</f>
        <v>3803</v>
      </c>
      <c r="AE38" s="2"/>
      <c r="AF38" s="20"/>
      <c r="AG38" s="9"/>
      <c r="AH38" s="2"/>
      <c r="AI38" s="2"/>
      <c r="AJ38" s="2">
        <f>AH38+AI38</f>
        <v>0</v>
      </c>
      <c r="AK38" s="31">
        <f>AJ38-AL38-AM38</f>
        <v>0</v>
      </c>
      <c r="AL38" s="2"/>
      <c r="AM38" s="20"/>
      <c r="AN38" s="9"/>
      <c r="AO38" s="2">
        <v>881</v>
      </c>
      <c r="AP38" s="2">
        <v>881</v>
      </c>
      <c r="AQ38" s="2">
        <f>AO38+AP38</f>
        <v>1762</v>
      </c>
      <c r="AR38" s="31">
        <f>+AP38</f>
        <v>881</v>
      </c>
      <c r="AS38" s="2"/>
      <c r="AT38" s="20"/>
      <c r="AU38" s="24">
        <f t="shared" si="303"/>
        <v>0</v>
      </c>
      <c r="AV38" s="2">
        <f t="shared" si="304"/>
        <v>4729</v>
      </c>
      <c r="AW38" s="2">
        <f t="shared" si="305"/>
        <v>4729</v>
      </c>
      <c r="AX38" s="2">
        <f t="shared" si="306"/>
        <v>0</v>
      </c>
      <c r="AY38" s="2">
        <f t="shared" si="307"/>
        <v>4729</v>
      </c>
      <c r="AZ38" s="2">
        <f t="shared" si="308"/>
        <v>0</v>
      </c>
      <c r="BA38" s="20">
        <f t="shared" si="309"/>
        <v>0</v>
      </c>
      <c r="BB38" s="9"/>
      <c r="BC38" s="2">
        <v>1635</v>
      </c>
      <c r="BD38" s="2">
        <v>1635</v>
      </c>
      <c r="BE38" s="2"/>
      <c r="BF38" s="106">
        <f t="shared" si="299"/>
        <v>1635</v>
      </c>
      <c r="BG38" s="107"/>
      <c r="BH38" s="20"/>
      <c r="BI38" s="9"/>
      <c r="BJ38" s="2">
        <v>2415</v>
      </c>
      <c r="BK38" s="2">
        <v>2415</v>
      </c>
      <c r="BL38" s="2"/>
      <c r="BM38" s="31">
        <f>+BK38</f>
        <v>2415</v>
      </c>
      <c r="BN38" s="2"/>
      <c r="BO38" s="20"/>
      <c r="BP38" s="9"/>
      <c r="BQ38" s="2">
        <v>679</v>
      </c>
      <c r="BR38" s="2">
        <v>679</v>
      </c>
      <c r="BS38" s="2"/>
      <c r="BT38" s="31">
        <f>+BR38</f>
        <v>679</v>
      </c>
      <c r="BU38" s="2"/>
      <c r="BV38" s="20"/>
      <c r="BW38" s="251">
        <f t="shared" si="310"/>
        <v>0</v>
      </c>
      <c r="BX38" s="209">
        <f t="shared" si="310"/>
        <v>0</v>
      </c>
      <c r="BY38" s="209">
        <f t="shared" si="310"/>
        <v>0</v>
      </c>
      <c r="BZ38" s="209">
        <f>SUM(CG38,CN38,CU38,DB38,DI38,DP38,DW38,ED38,EK38,ER38,EY38,FF38,FM38,FT38,GA38,GH38,GO38,GV38,HC38,HJ38,HQ38,HX38,IE38,IL38)</f>
        <v>0</v>
      </c>
      <c r="CA38" s="208">
        <f t="shared" si="311"/>
        <v>0</v>
      </c>
      <c r="CB38" s="208">
        <f t="shared" si="312"/>
        <v>0</v>
      </c>
      <c r="CC38" s="210">
        <f t="shared" si="313"/>
        <v>0</v>
      </c>
      <c r="CD38" s="114"/>
      <c r="CE38" s="2"/>
      <c r="CF38" s="2"/>
      <c r="CG38" s="2"/>
      <c r="CH38" s="31">
        <f>CF38</f>
        <v>0</v>
      </c>
      <c r="CI38" s="2"/>
      <c r="CJ38" s="20"/>
      <c r="CK38" s="2"/>
      <c r="CL38" s="2"/>
      <c r="CM38" s="2"/>
      <c r="CN38" s="2"/>
      <c r="CO38" s="31">
        <f>+CM38</f>
        <v>0</v>
      </c>
      <c r="CP38" s="2"/>
      <c r="CQ38" s="20"/>
      <c r="CR38" s="2"/>
      <c r="CS38" s="2"/>
      <c r="CT38" s="2"/>
      <c r="CU38" s="2"/>
      <c r="CV38" s="31">
        <f>+CT38</f>
        <v>0</v>
      </c>
      <c r="CW38" s="2"/>
      <c r="CX38" s="20"/>
      <c r="CY38" s="2"/>
      <c r="CZ38" s="2"/>
      <c r="DA38" s="2"/>
      <c r="DB38" s="2">
        <f>CZ38+DA38</f>
        <v>0</v>
      </c>
      <c r="DC38" s="31">
        <f>+DA38</f>
        <v>0</v>
      </c>
      <c r="DD38" s="2"/>
      <c r="DE38" s="20"/>
      <c r="DF38" s="2"/>
      <c r="DG38" s="2"/>
      <c r="DH38" s="2"/>
      <c r="DI38" s="2">
        <f>DG38+DH38</f>
        <v>0</v>
      </c>
      <c r="DJ38" s="31">
        <f>+DH38</f>
        <v>0</v>
      </c>
      <c r="DK38" s="2"/>
      <c r="DL38" s="20"/>
      <c r="DM38" s="2"/>
      <c r="DN38" s="2"/>
      <c r="DO38" s="2"/>
      <c r="DP38" s="2">
        <f>DN38+DO38</f>
        <v>0</v>
      </c>
      <c r="DQ38" s="31">
        <f>+DO38</f>
        <v>0</v>
      </c>
      <c r="DR38" s="2"/>
      <c r="DS38" s="20"/>
      <c r="DT38" s="2"/>
      <c r="DU38" s="2"/>
      <c r="DV38" s="2"/>
      <c r="DW38" s="2"/>
      <c r="DX38" s="31">
        <f>+DV38</f>
        <v>0</v>
      </c>
      <c r="DY38" s="2"/>
      <c r="DZ38" s="20"/>
      <c r="EA38" s="2"/>
      <c r="EB38" s="2"/>
      <c r="EC38" s="2"/>
      <c r="ED38" s="2"/>
      <c r="EE38" s="31">
        <f>+EC38-EF38</f>
        <v>0</v>
      </c>
      <c r="EF38" s="2"/>
      <c r="EG38" s="20"/>
      <c r="EH38" s="2"/>
      <c r="EI38" s="2"/>
      <c r="EJ38" s="2"/>
      <c r="EK38" s="2">
        <f>EI38+EJ38</f>
        <v>0</v>
      </c>
      <c r="EL38" s="31">
        <f>+EJ38-EM38</f>
        <v>0</v>
      </c>
      <c r="EM38" s="2"/>
      <c r="EN38" s="20"/>
      <c r="EO38" s="2"/>
      <c r="EP38" s="2"/>
      <c r="EQ38" s="2"/>
      <c r="ER38" s="2"/>
      <c r="ES38" s="31">
        <f>+EQ38</f>
        <v>0</v>
      </c>
      <c r="ET38" s="2"/>
      <c r="EU38" s="20"/>
      <c r="EV38" s="2"/>
      <c r="EW38" s="2"/>
      <c r="EX38" s="2"/>
      <c r="EY38" s="2"/>
      <c r="EZ38" s="31">
        <f>+EX38</f>
        <v>0</v>
      </c>
      <c r="FA38" s="2"/>
      <c r="FB38" s="20"/>
      <c r="FC38" s="2"/>
      <c r="FD38" s="2"/>
      <c r="FE38" s="2"/>
      <c r="FF38" s="2"/>
      <c r="FG38" s="31">
        <f>+FE38</f>
        <v>0</v>
      </c>
      <c r="FH38" s="2"/>
      <c r="FI38" s="20"/>
      <c r="FJ38" s="2"/>
      <c r="FK38" s="2"/>
      <c r="FL38" s="2"/>
      <c r="FM38" s="2">
        <f>FK38+FL38</f>
        <v>0</v>
      </c>
      <c r="FN38" s="31">
        <f>+FL38</f>
        <v>0</v>
      </c>
      <c r="FO38" s="2"/>
      <c r="FP38" s="20"/>
      <c r="FQ38" s="2"/>
      <c r="FR38" s="2"/>
      <c r="FS38" s="2"/>
      <c r="FT38" s="2">
        <f>FR38+FS38</f>
        <v>0</v>
      </c>
      <c r="FU38" s="31">
        <f>+FS38-FV38</f>
        <v>0</v>
      </c>
      <c r="FV38" s="2"/>
      <c r="FW38" s="20"/>
      <c r="FX38" s="2"/>
      <c r="FY38" s="2"/>
      <c r="FZ38" s="2"/>
      <c r="GA38" s="2">
        <f>FY38+FZ38</f>
        <v>0</v>
      </c>
      <c r="GB38" s="31">
        <f>+FZ38</f>
        <v>0</v>
      </c>
      <c r="GC38" s="2"/>
      <c r="GD38" s="20"/>
      <c r="GE38" s="2"/>
      <c r="GF38" s="2"/>
      <c r="GG38" s="2"/>
      <c r="GH38" s="2">
        <f>GF38+GG38</f>
        <v>0</v>
      </c>
      <c r="GI38" s="31">
        <f>+GG38</f>
        <v>0</v>
      </c>
      <c r="GJ38" s="2"/>
      <c r="GK38" s="20"/>
      <c r="GL38" s="2"/>
      <c r="GM38" s="2"/>
      <c r="GN38" s="2"/>
      <c r="GO38" s="2">
        <f>GM38+GN38</f>
        <v>0</v>
      </c>
      <c r="GP38" s="31">
        <f>+GN38</f>
        <v>0</v>
      </c>
      <c r="GQ38" s="2"/>
      <c r="GR38" s="20"/>
      <c r="GS38" s="2"/>
      <c r="GT38" s="2"/>
      <c r="GU38" s="2"/>
      <c r="GV38" s="2">
        <f>GT38+GU38</f>
        <v>0</v>
      </c>
      <c r="GW38" s="31">
        <f>+GU38</f>
        <v>0</v>
      </c>
      <c r="GX38" s="2"/>
      <c r="GY38" s="20"/>
      <c r="GZ38" s="2"/>
      <c r="HA38" s="2"/>
      <c r="HB38" s="2"/>
      <c r="HC38" s="2"/>
      <c r="HD38" s="31">
        <f>+HB38</f>
        <v>0</v>
      </c>
      <c r="HE38" s="2"/>
      <c r="HF38" s="20"/>
      <c r="HG38" s="2"/>
      <c r="HH38" s="2"/>
      <c r="HI38" s="2"/>
      <c r="HJ38" s="2">
        <f>HH38+HI38</f>
        <v>0</v>
      </c>
      <c r="HK38" s="31">
        <f>+HI38-HL38</f>
        <v>0</v>
      </c>
      <c r="HL38" s="2"/>
      <c r="HM38" s="20"/>
      <c r="HN38" s="2"/>
      <c r="HO38" s="2"/>
      <c r="HP38" s="2"/>
      <c r="HQ38" s="2">
        <f>HO38+HP38</f>
        <v>0</v>
      </c>
      <c r="HR38" s="31">
        <f>+HP38-HS38</f>
        <v>0</v>
      </c>
      <c r="HS38" s="2"/>
      <c r="HT38" s="20"/>
      <c r="HU38" s="2"/>
      <c r="HV38" s="2"/>
      <c r="HW38" s="2"/>
      <c r="HX38" s="2"/>
      <c r="HY38" s="31">
        <f>+HW38</f>
        <v>0</v>
      </c>
      <c r="HZ38" s="2"/>
      <c r="IA38" s="20"/>
      <c r="IB38" s="2"/>
      <c r="IC38" s="2"/>
      <c r="ID38" s="2"/>
      <c r="IE38" s="2"/>
      <c r="IF38" s="31">
        <f>+ID38</f>
        <v>0</v>
      </c>
      <c r="IG38" s="2"/>
      <c r="IH38" s="20"/>
      <c r="II38" s="2"/>
      <c r="IJ38" s="2"/>
      <c r="IK38" s="2"/>
      <c r="IL38" s="2"/>
      <c r="IM38" s="31">
        <f>+IK38</f>
        <v>0</v>
      </c>
      <c r="IN38" s="2"/>
      <c r="IO38" s="20"/>
      <c r="IP38" s="9"/>
      <c r="IQ38" s="2"/>
      <c r="IR38" s="2"/>
      <c r="IS38" s="2"/>
      <c r="IT38" s="31">
        <f>+IR38</f>
        <v>0</v>
      </c>
      <c r="IU38" s="2"/>
      <c r="IV38" s="20"/>
    </row>
    <row r="39" spans="1:256" s="57" customFormat="1" ht="12" x14ac:dyDescent="0.2">
      <c r="A39" s="43"/>
      <c r="B39" s="1" t="s">
        <v>129</v>
      </c>
      <c r="C39" s="36" t="s">
        <v>141</v>
      </c>
      <c r="D39" s="102"/>
      <c r="E39" s="9">
        <f t="shared" si="300"/>
        <v>0</v>
      </c>
      <c r="F39" s="2">
        <f t="shared" si="301"/>
        <v>2605848</v>
      </c>
      <c r="G39" s="2">
        <f t="shared" si="301"/>
        <v>2603841</v>
      </c>
      <c r="H39" s="2">
        <f t="shared" si="314"/>
        <v>0</v>
      </c>
      <c r="I39" s="2">
        <f t="shared" si="314"/>
        <v>2603841</v>
      </c>
      <c r="J39" s="2">
        <f t="shared" si="314"/>
        <v>0</v>
      </c>
      <c r="K39" s="10">
        <f>SUM(R39,Y39,AF39,AM39,AT39,BH39,BO39,BV39,CJ39,CQ39,CX39,DE39,DL39,DS39,DZ39,EG39)+SUM(EN39,EU39,FB39,FI39,FP39,FW39,GD39,GK39,GR39,GY39,HF39,HM39,HT39,IA39,IH39,IO39)</f>
        <v>0</v>
      </c>
      <c r="L39" s="268"/>
      <c r="M39" s="273">
        <v>2605848</v>
      </c>
      <c r="N39" s="273">
        <v>2603841</v>
      </c>
      <c r="O39" s="2"/>
      <c r="P39" s="31">
        <f>+N39-Q39</f>
        <v>2603841</v>
      </c>
      <c r="Q39" s="2"/>
      <c r="R39" s="20"/>
      <c r="S39" s="9"/>
      <c r="T39" s="2"/>
      <c r="U39" s="2"/>
      <c r="V39" s="2"/>
      <c r="W39" s="31">
        <f t="shared" si="48"/>
        <v>0</v>
      </c>
      <c r="X39" s="2"/>
      <c r="Y39" s="20"/>
      <c r="Z39" s="9"/>
      <c r="AA39" s="2"/>
      <c r="AB39" s="2"/>
      <c r="AC39" s="2"/>
      <c r="AD39" s="31"/>
      <c r="AE39" s="2"/>
      <c r="AF39" s="20"/>
      <c r="AG39" s="9"/>
      <c r="AH39" s="2"/>
      <c r="AI39" s="2"/>
      <c r="AJ39" s="2"/>
      <c r="AK39" s="31"/>
      <c r="AL39" s="2"/>
      <c r="AM39" s="20"/>
      <c r="AN39" s="9"/>
      <c r="AO39" s="2"/>
      <c r="AP39" s="2"/>
      <c r="AQ39" s="2"/>
      <c r="AR39" s="31">
        <f>+AP39</f>
        <v>0</v>
      </c>
      <c r="AS39" s="2"/>
      <c r="AT39" s="20"/>
      <c r="AU39" s="24">
        <f t="shared" si="303"/>
        <v>0</v>
      </c>
      <c r="AV39" s="2">
        <f t="shared" si="304"/>
        <v>0</v>
      </c>
      <c r="AW39" s="2">
        <f t="shared" si="305"/>
        <v>0</v>
      </c>
      <c r="AX39" s="2">
        <f t="shared" si="306"/>
        <v>0</v>
      </c>
      <c r="AY39" s="2">
        <f t="shared" si="307"/>
        <v>0</v>
      </c>
      <c r="AZ39" s="2">
        <f t="shared" si="308"/>
        <v>0</v>
      </c>
      <c r="BA39" s="20">
        <f t="shared" si="309"/>
        <v>0</v>
      </c>
      <c r="BB39" s="9"/>
      <c r="BC39" s="2"/>
      <c r="BD39" s="2"/>
      <c r="BE39" s="2"/>
      <c r="BF39" s="106">
        <f t="shared" si="299"/>
        <v>0</v>
      </c>
      <c r="BG39" s="107"/>
      <c r="BH39" s="20"/>
      <c r="BI39" s="9"/>
      <c r="BJ39" s="2"/>
      <c r="BK39" s="2"/>
      <c r="BL39" s="2"/>
      <c r="BM39" s="31"/>
      <c r="BN39" s="2"/>
      <c r="BO39" s="20"/>
      <c r="BP39" s="9"/>
      <c r="BQ39" s="2"/>
      <c r="BR39" s="2"/>
      <c r="BS39" s="2"/>
      <c r="BT39" s="31"/>
      <c r="BU39" s="2"/>
      <c r="BV39" s="20"/>
      <c r="BW39" s="251">
        <f t="shared" si="310"/>
        <v>0</v>
      </c>
      <c r="BX39" s="209">
        <f t="shared" si="310"/>
        <v>0</v>
      </c>
      <c r="BY39" s="209">
        <f t="shared" si="310"/>
        <v>0</v>
      </c>
      <c r="BZ39" s="209">
        <f>SUM(CG39,CN39,CU39,DB39,DI39,DP39,DW39,ED39,EK39,ER39,EY39,FF39,FM39,FT39,GA39,GH39,GO39,GV39,HC39,HJ39,HQ39,HX39,IE39,IL39)</f>
        <v>0</v>
      </c>
      <c r="CA39" s="208">
        <f t="shared" si="311"/>
        <v>0</v>
      </c>
      <c r="CB39" s="208">
        <f t="shared" si="312"/>
        <v>0</v>
      </c>
      <c r="CC39" s="210">
        <f t="shared" si="313"/>
        <v>0</v>
      </c>
      <c r="CD39" s="114"/>
      <c r="CE39" s="2"/>
      <c r="CF39" s="2"/>
      <c r="CG39" s="2"/>
      <c r="CH39" s="31"/>
      <c r="CI39" s="2"/>
      <c r="CJ39" s="20"/>
      <c r="CK39" s="2"/>
      <c r="CL39" s="2"/>
      <c r="CM39" s="2"/>
      <c r="CN39" s="2"/>
      <c r="CO39" s="31"/>
      <c r="CP39" s="2"/>
      <c r="CQ39" s="20"/>
      <c r="CR39" s="2"/>
      <c r="CS39" s="2"/>
      <c r="CT39" s="2"/>
      <c r="CU39" s="2"/>
      <c r="CV39" s="31"/>
      <c r="CW39" s="2"/>
      <c r="CX39" s="20"/>
      <c r="CY39" s="2"/>
      <c r="CZ39" s="2"/>
      <c r="DA39" s="2"/>
      <c r="DB39" s="2"/>
      <c r="DC39" s="31"/>
      <c r="DD39" s="2"/>
      <c r="DE39" s="20"/>
      <c r="DF39" s="2"/>
      <c r="DG39" s="2"/>
      <c r="DH39" s="2"/>
      <c r="DI39" s="2"/>
      <c r="DJ39" s="31"/>
      <c r="DK39" s="2"/>
      <c r="DL39" s="20"/>
      <c r="DM39" s="2"/>
      <c r="DN39" s="2"/>
      <c r="DO39" s="2"/>
      <c r="DP39" s="2"/>
      <c r="DQ39" s="31"/>
      <c r="DR39" s="2"/>
      <c r="DS39" s="20"/>
      <c r="DT39" s="2"/>
      <c r="DU39" s="2"/>
      <c r="DV39" s="2"/>
      <c r="DW39" s="2"/>
      <c r="DX39" s="31"/>
      <c r="DY39" s="2"/>
      <c r="DZ39" s="20"/>
      <c r="EA39" s="2"/>
      <c r="EB39" s="2"/>
      <c r="EC39" s="2"/>
      <c r="ED39" s="2"/>
      <c r="EE39" s="31"/>
      <c r="EF39" s="2"/>
      <c r="EG39" s="20"/>
      <c r="EH39" s="2"/>
      <c r="EI39" s="2"/>
      <c r="EJ39" s="2"/>
      <c r="EK39" s="2"/>
      <c r="EL39" s="31"/>
      <c r="EM39" s="2"/>
      <c r="EN39" s="20"/>
      <c r="EO39" s="2"/>
      <c r="EP39" s="2"/>
      <c r="EQ39" s="2"/>
      <c r="ER39" s="2"/>
      <c r="ES39" s="31"/>
      <c r="ET39" s="2"/>
      <c r="EU39" s="20"/>
      <c r="EV39" s="2"/>
      <c r="EW39" s="2"/>
      <c r="EX39" s="2"/>
      <c r="EY39" s="2"/>
      <c r="EZ39" s="31"/>
      <c r="FA39" s="2"/>
      <c r="FB39" s="20"/>
      <c r="FC39" s="2"/>
      <c r="FD39" s="2"/>
      <c r="FE39" s="2"/>
      <c r="FF39" s="2"/>
      <c r="FG39" s="31"/>
      <c r="FH39" s="2"/>
      <c r="FI39" s="20"/>
      <c r="FJ39" s="2"/>
      <c r="FK39" s="2"/>
      <c r="FL39" s="2"/>
      <c r="FM39" s="2"/>
      <c r="FN39" s="31"/>
      <c r="FO39" s="2"/>
      <c r="FP39" s="20"/>
      <c r="FQ39" s="2"/>
      <c r="FR39" s="2"/>
      <c r="FS39" s="2"/>
      <c r="FT39" s="2"/>
      <c r="FU39" s="31"/>
      <c r="FV39" s="2"/>
      <c r="FW39" s="20"/>
      <c r="FX39" s="2"/>
      <c r="FY39" s="2"/>
      <c r="FZ39" s="2"/>
      <c r="GA39" s="2"/>
      <c r="GB39" s="31"/>
      <c r="GC39" s="2"/>
      <c r="GD39" s="20"/>
      <c r="GE39" s="2"/>
      <c r="GF39" s="2"/>
      <c r="GG39" s="2"/>
      <c r="GH39" s="2"/>
      <c r="GI39" s="31"/>
      <c r="GJ39" s="2"/>
      <c r="GK39" s="20"/>
      <c r="GL39" s="2"/>
      <c r="GM39" s="2"/>
      <c r="GN39" s="2"/>
      <c r="GO39" s="2"/>
      <c r="GP39" s="31"/>
      <c r="GQ39" s="2"/>
      <c r="GR39" s="20"/>
      <c r="GS39" s="2"/>
      <c r="GT39" s="2"/>
      <c r="GU39" s="2"/>
      <c r="GV39" s="2"/>
      <c r="GW39" s="31"/>
      <c r="GX39" s="2"/>
      <c r="GY39" s="20"/>
      <c r="GZ39" s="2"/>
      <c r="HA39" s="2"/>
      <c r="HB39" s="2"/>
      <c r="HC39" s="2"/>
      <c r="HD39" s="31"/>
      <c r="HE39" s="2"/>
      <c r="HF39" s="20"/>
      <c r="HG39" s="2"/>
      <c r="HH39" s="2"/>
      <c r="HI39" s="2"/>
      <c r="HJ39" s="2"/>
      <c r="HK39" s="31"/>
      <c r="HL39" s="2"/>
      <c r="HM39" s="20"/>
      <c r="HN39" s="2"/>
      <c r="HO39" s="2"/>
      <c r="HP39" s="2"/>
      <c r="HQ39" s="2"/>
      <c r="HR39" s="31"/>
      <c r="HS39" s="2"/>
      <c r="HT39" s="20"/>
      <c r="HU39" s="2"/>
      <c r="HV39" s="2"/>
      <c r="HW39" s="2"/>
      <c r="HX39" s="2"/>
      <c r="HY39" s="31"/>
      <c r="HZ39" s="2"/>
      <c r="IA39" s="20"/>
      <c r="IB39" s="2"/>
      <c r="IC39" s="2"/>
      <c r="ID39" s="2"/>
      <c r="IE39" s="2"/>
      <c r="IF39" s="31"/>
      <c r="IG39" s="2"/>
      <c r="IH39" s="20"/>
      <c r="II39" s="2"/>
      <c r="IJ39" s="2"/>
      <c r="IK39" s="2"/>
      <c r="IL39" s="2"/>
      <c r="IM39" s="31"/>
      <c r="IN39" s="2"/>
      <c r="IO39" s="20"/>
      <c r="IP39" s="9"/>
      <c r="IQ39" s="2"/>
      <c r="IR39" s="2"/>
      <c r="IS39" s="2"/>
      <c r="IT39" s="31"/>
      <c r="IU39" s="2"/>
      <c r="IV39" s="20"/>
    </row>
    <row r="40" spans="1:256" s="57" customFormat="1" ht="12" x14ac:dyDescent="0.2">
      <c r="A40" s="43"/>
      <c r="B40" s="1" t="s">
        <v>130</v>
      </c>
      <c r="C40" s="36" t="s">
        <v>67</v>
      </c>
      <c r="D40" s="102"/>
      <c r="E40" s="9">
        <f t="shared" si="300"/>
        <v>18819850</v>
      </c>
      <c r="F40" s="2">
        <f t="shared" si="301"/>
        <v>19519636</v>
      </c>
      <c r="G40" s="2">
        <f t="shared" si="301"/>
        <v>18446688</v>
      </c>
      <c r="H40" s="2">
        <f t="shared" si="314"/>
        <v>0</v>
      </c>
      <c r="I40" s="2">
        <f t="shared" si="314"/>
        <v>18446688</v>
      </c>
      <c r="J40" s="2"/>
      <c r="K40" s="10">
        <f>SUM(R40,Y40,AF40,AM40,AT40,BH40,BO40,BV40,CJ40,CQ40,CX40,DE40,DL40,DS40,DZ40,EG40)+SUM(EN40,EU40,FB40,FI40,FP40,FW40,GD40,GK40,GR40,GY40,HF40,HM40,HT40,IA40,IH40,IO40)</f>
        <v>0</v>
      </c>
      <c r="L40" s="114"/>
      <c r="M40" s="2"/>
      <c r="N40" s="2"/>
      <c r="O40" s="2"/>
      <c r="P40" s="31"/>
      <c r="Q40" s="2"/>
      <c r="R40" s="20"/>
      <c r="S40" s="288">
        <v>5756651</v>
      </c>
      <c r="T40" s="2">
        <v>5963025</v>
      </c>
      <c r="U40" s="2">
        <v>5505331</v>
      </c>
      <c r="V40" s="2"/>
      <c r="W40" s="31">
        <f t="shared" si="48"/>
        <v>5505331</v>
      </c>
      <c r="X40" s="2"/>
      <c r="Y40" s="20"/>
      <c r="Z40" s="293">
        <v>2117414</v>
      </c>
      <c r="AA40" s="2">
        <v>2220334</v>
      </c>
      <c r="AB40" s="120">
        <v>1909571</v>
      </c>
      <c r="AC40" s="2"/>
      <c r="AD40" s="31">
        <f>+AB40-AE40</f>
        <v>1909571</v>
      </c>
      <c r="AE40" s="2"/>
      <c r="AF40" s="20"/>
      <c r="AG40" s="9"/>
      <c r="AH40" s="2"/>
      <c r="AI40" s="2"/>
      <c r="AJ40" s="2"/>
      <c r="AK40" s="31"/>
      <c r="AL40" s="2"/>
      <c r="AM40" s="20"/>
      <c r="AN40" s="296">
        <v>579301</v>
      </c>
      <c r="AO40" s="2">
        <v>619276</v>
      </c>
      <c r="AP40" s="2">
        <v>623359</v>
      </c>
      <c r="AQ40" s="2"/>
      <c r="AR40" s="31">
        <f>+AP40-AS40</f>
        <v>623359</v>
      </c>
      <c r="AS40" s="2"/>
      <c r="AT40" s="20"/>
      <c r="AU40" s="24">
        <f t="shared" si="303"/>
        <v>5001703</v>
      </c>
      <c r="AV40" s="2">
        <f t="shared" si="304"/>
        <v>5138131</v>
      </c>
      <c r="AW40" s="2">
        <f t="shared" si="305"/>
        <v>4905419</v>
      </c>
      <c r="AX40" s="2">
        <f t="shared" si="306"/>
        <v>0</v>
      </c>
      <c r="AY40" s="2">
        <f t="shared" si="307"/>
        <v>4905419</v>
      </c>
      <c r="AZ40" s="2">
        <f t="shared" si="308"/>
        <v>0</v>
      </c>
      <c r="BA40" s="20">
        <f t="shared" si="309"/>
        <v>0</v>
      </c>
      <c r="BB40" s="299">
        <v>3228112</v>
      </c>
      <c r="BC40" s="2">
        <v>3190308</v>
      </c>
      <c r="BD40" s="2">
        <v>3057019</v>
      </c>
      <c r="BE40" s="2"/>
      <c r="BF40" s="106">
        <f>+BD40</f>
        <v>3057019</v>
      </c>
      <c r="BG40" s="2"/>
      <c r="BH40" s="20"/>
      <c r="BI40" s="301">
        <v>658636</v>
      </c>
      <c r="BJ40" s="2">
        <v>818749</v>
      </c>
      <c r="BK40" s="2">
        <v>795941</v>
      </c>
      <c r="BL40" s="2"/>
      <c r="BM40" s="31">
        <f>+BK40</f>
        <v>795941</v>
      </c>
      <c r="BN40" s="2"/>
      <c r="BO40" s="20"/>
      <c r="BP40" s="304">
        <v>1114955</v>
      </c>
      <c r="BQ40" s="2">
        <v>1129074</v>
      </c>
      <c r="BR40" s="2">
        <v>1052459</v>
      </c>
      <c r="BS40" s="2"/>
      <c r="BT40" s="31">
        <f>+BR40</f>
        <v>1052459</v>
      </c>
      <c r="BU40" s="2"/>
      <c r="BV40" s="20"/>
      <c r="BW40" s="251">
        <f t="shared" si="310"/>
        <v>5364781</v>
      </c>
      <c r="BX40" s="209">
        <f t="shared" si="310"/>
        <v>5578870</v>
      </c>
      <c r="BY40" s="209">
        <f t="shared" si="310"/>
        <v>5503008</v>
      </c>
      <c r="BZ40" s="209"/>
      <c r="CA40" s="208">
        <f t="shared" si="311"/>
        <v>5503008</v>
      </c>
      <c r="CB40" s="208">
        <f t="shared" si="312"/>
        <v>0</v>
      </c>
      <c r="CC40" s="210">
        <f t="shared" si="313"/>
        <v>0</v>
      </c>
      <c r="CD40" s="114"/>
      <c r="CE40" s="2"/>
      <c r="CF40" s="2"/>
      <c r="CG40" s="2"/>
      <c r="CH40" s="31">
        <f>CF40</f>
        <v>0</v>
      </c>
      <c r="CI40" s="2"/>
      <c r="CJ40" s="20"/>
      <c r="CK40" s="2"/>
      <c r="CL40" s="2"/>
      <c r="CM40" s="2"/>
      <c r="CN40" s="2"/>
      <c r="CO40" s="31">
        <f>+CM40</f>
        <v>0</v>
      </c>
      <c r="CP40" s="2"/>
      <c r="CQ40" s="20"/>
      <c r="CR40" s="2"/>
      <c r="CS40" s="2"/>
      <c r="CT40" s="2"/>
      <c r="CU40" s="2"/>
      <c r="CV40" s="31">
        <f>+CT40</f>
        <v>0</v>
      </c>
      <c r="CW40" s="2"/>
      <c r="CX40" s="20"/>
      <c r="CY40" s="2"/>
      <c r="CZ40" s="2"/>
      <c r="DA40" s="2"/>
      <c r="DB40" s="2"/>
      <c r="DC40" s="31">
        <f>+DA40</f>
        <v>0</v>
      </c>
      <c r="DD40" s="2"/>
      <c r="DE40" s="20"/>
      <c r="DF40" s="2"/>
      <c r="DG40" s="2"/>
      <c r="DH40" s="2"/>
      <c r="DI40" s="2"/>
      <c r="DJ40" s="31">
        <f>+DH40-DK40</f>
        <v>0</v>
      </c>
      <c r="DK40" s="2"/>
      <c r="DL40" s="20"/>
      <c r="DM40" s="2"/>
      <c r="DN40" s="2"/>
      <c r="DO40" s="2"/>
      <c r="DP40" s="2"/>
      <c r="DQ40" s="31">
        <f>+DO40-DR40</f>
        <v>0</v>
      </c>
      <c r="DR40" s="2"/>
      <c r="DS40" s="20"/>
      <c r="DT40" s="2"/>
      <c r="DU40" s="2"/>
      <c r="DV40" s="2"/>
      <c r="DW40" s="2"/>
      <c r="DX40" s="31">
        <f>+DV40-DY40</f>
        <v>0</v>
      </c>
      <c r="DY40" s="2"/>
      <c r="DZ40" s="20"/>
      <c r="EA40" s="2"/>
      <c r="EB40" s="2"/>
      <c r="EC40" s="2"/>
      <c r="ED40" s="2"/>
      <c r="EE40" s="31">
        <f>+EC40-EF40</f>
        <v>0</v>
      </c>
      <c r="EF40" s="2"/>
      <c r="EG40" s="20"/>
      <c r="EH40" s="2"/>
      <c r="EI40" s="2"/>
      <c r="EJ40" s="2"/>
      <c r="EK40" s="2"/>
      <c r="EL40" s="31">
        <f>+EJ40-EM40</f>
        <v>0</v>
      </c>
      <c r="EM40" s="2"/>
      <c r="EN40" s="20"/>
      <c r="EO40" s="2"/>
      <c r="EP40" s="2"/>
      <c r="EQ40" s="2"/>
      <c r="ER40" s="2"/>
      <c r="ES40" s="31">
        <f>+EQ40-ET40</f>
        <v>0</v>
      </c>
      <c r="ET40" s="2"/>
      <c r="EU40" s="20"/>
      <c r="EV40" s="2"/>
      <c r="EW40" s="2"/>
      <c r="EX40" s="2"/>
      <c r="EY40" s="2"/>
      <c r="EZ40" s="31">
        <f>+EX40-FA40</f>
        <v>0</v>
      </c>
      <c r="FA40" s="2"/>
      <c r="FB40" s="20"/>
      <c r="FC40" s="2"/>
      <c r="FD40" s="2"/>
      <c r="FE40" s="2"/>
      <c r="FF40" s="2"/>
      <c r="FG40" s="31">
        <f>+FE40-FH40</f>
        <v>0</v>
      </c>
      <c r="FH40" s="2"/>
      <c r="FI40" s="20"/>
      <c r="FJ40" s="2"/>
      <c r="FK40" s="2"/>
      <c r="FL40" s="2"/>
      <c r="FM40" s="2"/>
      <c r="FN40" s="31">
        <f>+FL40</f>
        <v>0</v>
      </c>
      <c r="FO40" s="2"/>
      <c r="FP40" s="20"/>
      <c r="FQ40" s="2"/>
      <c r="FR40" s="2"/>
      <c r="FS40" s="2"/>
      <c r="FT40" s="2"/>
      <c r="FU40" s="2">
        <f>+FS40-FV40</f>
        <v>0</v>
      </c>
      <c r="FV40" s="2"/>
      <c r="FW40" s="20"/>
      <c r="FX40" s="2"/>
      <c r="FY40" s="2"/>
      <c r="FZ40" s="2"/>
      <c r="GA40" s="2"/>
      <c r="GB40" s="31">
        <f>+FZ40-GC40</f>
        <v>0</v>
      </c>
      <c r="GC40" s="2"/>
      <c r="GD40" s="20"/>
      <c r="GE40" s="2"/>
      <c r="GF40" s="2"/>
      <c r="GG40" s="2"/>
      <c r="GH40" s="2"/>
      <c r="GI40" s="31">
        <f>+GG40-GJ40</f>
        <v>0</v>
      </c>
      <c r="GJ40" s="2"/>
      <c r="GK40" s="20"/>
      <c r="GL40" s="2"/>
      <c r="GM40" s="2"/>
      <c r="GN40" s="2"/>
      <c r="GO40" s="2"/>
      <c r="GP40" s="31">
        <f>+GN40-GQ40</f>
        <v>0</v>
      </c>
      <c r="GQ40" s="2"/>
      <c r="GR40" s="20"/>
      <c r="GS40" s="2"/>
      <c r="GT40" s="2"/>
      <c r="GU40" s="2"/>
      <c r="GV40" s="2"/>
      <c r="GW40" s="31">
        <f>+GU40-GX40</f>
        <v>0</v>
      </c>
      <c r="GX40" s="2"/>
      <c r="GY40" s="20"/>
      <c r="GZ40" s="2"/>
      <c r="HA40" s="2"/>
      <c r="HB40" s="2"/>
      <c r="HC40" s="2"/>
      <c r="HD40" s="31">
        <f>+HB40-HE40</f>
        <v>0</v>
      </c>
      <c r="HE40" s="2"/>
      <c r="HF40" s="20"/>
      <c r="HG40" s="2"/>
      <c r="HH40" s="2"/>
      <c r="HI40" s="2"/>
      <c r="HJ40" s="2"/>
      <c r="HK40" s="31">
        <f>+HI40-HL40</f>
        <v>0</v>
      </c>
      <c r="HL40" s="2"/>
      <c r="HM40" s="20"/>
      <c r="HN40" s="2"/>
      <c r="HO40" s="2"/>
      <c r="HP40" s="2"/>
      <c r="HQ40" s="2"/>
      <c r="HR40" s="31">
        <f>+HP40-HS40</f>
        <v>0</v>
      </c>
      <c r="HS40" s="2"/>
      <c r="HT40" s="20"/>
      <c r="HU40" s="2"/>
      <c r="HV40" s="2"/>
      <c r="HW40" s="2"/>
      <c r="HX40" s="2"/>
      <c r="HY40" s="31">
        <f>+HW40-HZ40</f>
        <v>0</v>
      </c>
      <c r="HZ40" s="2"/>
      <c r="IA40" s="20"/>
      <c r="IB40" s="2"/>
      <c r="IC40" s="2"/>
      <c r="ID40" s="2"/>
      <c r="IE40" s="2"/>
      <c r="IF40" s="31">
        <f>+ID40-IG40</f>
        <v>0</v>
      </c>
      <c r="IG40" s="2"/>
      <c r="IH40" s="20"/>
      <c r="II40" s="2"/>
      <c r="IJ40" s="2"/>
      <c r="IK40" s="2"/>
      <c r="IL40" s="2"/>
      <c r="IM40" s="31">
        <f>+IK40-IN40</f>
        <v>0</v>
      </c>
      <c r="IN40" s="2"/>
      <c r="IO40" s="20"/>
      <c r="IP40" s="307">
        <v>5364781</v>
      </c>
      <c r="IQ40" s="2">
        <v>5578870</v>
      </c>
      <c r="IR40" s="2">
        <v>5503008</v>
      </c>
      <c r="IS40" s="2"/>
      <c r="IT40" s="31">
        <f>+IR40-IU40</f>
        <v>5503008</v>
      </c>
      <c r="IU40" s="2"/>
      <c r="IV40" s="20"/>
    </row>
    <row r="41" spans="1:256" s="162" customFormat="1" ht="23.25" customHeight="1" x14ac:dyDescent="0.2">
      <c r="A41" s="163" t="s">
        <v>30</v>
      </c>
      <c r="B41" s="152"/>
      <c r="C41" s="153"/>
      <c r="D41" s="154"/>
      <c r="E41" s="156">
        <f>SUM(E35:E39)</f>
        <v>9954601</v>
      </c>
      <c r="F41" s="156">
        <f>SUM(F34:F39)</f>
        <v>15382767</v>
      </c>
      <c r="G41" s="156">
        <f>SUM(G35:G39)</f>
        <v>96380760</v>
      </c>
      <c r="H41" s="156">
        <f t="shared" ref="H41:M41" si="315">SUM(H35:H40)</f>
        <v>1762</v>
      </c>
      <c r="I41" s="156">
        <f>SUM(I35:I39)</f>
        <v>13380760</v>
      </c>
      <c r="J41" s="156">
        <f>SUM(J35:J39)</f>
        <v>83000000</v>
      </c>
      <c r="K41" s="161">
        <f>SUM(R41,Y41,AF41,AM41,AT41,BH41,BO41,BV41,CJ41,CQ41,CX41,DE41,DL41,DS41,DZ41,EG41)+SUM(EN41,EU41,FB41,FI41,FP41,FW41,GD41,GK41,GR41,GY41,HF41,HM41,HT41,IA41,IH41,IO41)</f>
        <v>0</v>
      </c>
      <c r="L41" s="157">
        <f t="shared" si="315"/>
        <v>9954601</v>
      </c>
      <c r="M41" s="156">
        <f t="shared" si="315"/>
        <v>15362222</v>
      </c>
      <c r="N41" s="156">
        <f>SUM(N35:N40)</f>
        <v>96360215</v>
      </c>
      <c r="O41" s="156">
        <f>SUM(O35:O40)</f>
        <v>0</v>
      </c>
      <c r="P41" s="158">
        <f>SUM(P35:P40)</f>
        <v>13360215</v>
      </c>
      <c r="Q41" s="156">
        <f>SUM(Q35:Q40)</f>
        <v>83000000</v>
      </c>
      <c r="R41" s="159">
        <f>SUM(R35:R40)</f>
        <v>0</v>
      </c>
      <c r="S41" s="155">
        <f t="shared" ref="S41:X41" si="316">SUM(S35:S40)</f>
        <v>5756651</v>
      </c>
      <c r="T41" s="156">
        <f t="shared" si="316"/>
        <v>5974157</v>
      </c>
      <c r="U41" s="156">
        <f t="shared" si="316"/>
        <v>5516463</v>
      </c>
      <c r="V41" s="156">
        <f t="shared" si="316"/>
        <v>0</v>
      </c>
      <c r="W41" s="158">
        <f t="shared" si="48"/>
        <v>5516463</v>
      </c>
      <c r="X41" s="156">
        <f t="shared" si="316"/>
        <v>0</v>
      </c>
      <c r="Y41" s="159">
        <f>SUM(Y35:Y40)</f>
        <v>0</v>
      </c>
      <c r="Z41" s="155">
        <f t="shared" ref="Z41:AE41" si="317">SUM(Z35:Z40)</f>
        <v>2117414</v>
      </c>
      <c r="AA41" s="156">
        <f t="shared" si="317"/>
        <v>2224137</v>
      </c>
      <c r="AB41" s="156">
        <f t="shared" si="317"/>
        <v>1913374</v>
      </c>
      <c r="AC41" s="156">
        <f t="shared" si="317"/>
        <v>0</v>
      </c>
      <c r="AD41" s="158">
        <f>SUM(AD35:AD40)</f>
        <v>1913374</v>
      </c>
      <c r="AE41" s="156">
        <f t="shared" si="317"/>
        <v>0</v>
      </c>
      <c r="AF41" s="159">
        <f>SUM(AF35:AF40)</f>
        <v>0</v>
      </c>
      <c r="AG41" s="155">
        <f t="shared" ref="AG41:AL41" si="318">SUM(AG35:AG40)</f>
        <v>0</v>
      </c>
      <c r="AH41" s="156">
        <f t="shared" si="318"/>
        <v>0</v>
      </c>
      <c r="AI41" s="156">
        <f t="shared" si="318"/>
        <v>0</v>
      </c>
      <c r="AJ41" s="156">
        <f t="shared" si="318"/>
        <v>0</v>
      </c>
      <c r="AK41" s="158">
        <f>SUM(AK35:AK40)</f>
        <v>0</v>
      </c>
      <c r="AL41" s="156">
        <f t="shared" si="318"/>
        <v>0</v>
      </c>
      <c r="AM41" s="159">
        <f>SUM(AM35:AM40)</f>
        <v>0</v>
      </c>
      <c r="AN41" s="155">
        <f t="shared" ref="AN41:AS41" si="319">SUM(AN35:AN40)</f>
        <v>579301</v>
      </c>
      <c r="AO41" s="156">
        <f t="shared" si="319"/>
        <v>620157</v>
      </c>
      <c r="AP41" s="156">
        <f t="shared" si="319"/>
        <v>624240</v>
      </c>
      <c r="AQ41" s="156">
        <f t="shared" si="319"/>
        <v>1762</v>
      </c>
      <c r="AR41" s="158">
        <f>SUM(AR35:AR40)</f>
        <v>624240</v>
      </c>
      <c r="AS41" s="156">
        <f t="shared" si="319"/>
        <v>0</v>
      </c>
      <c r="AT41" s="159">
        <f>SUM(AT35:AT40)</f>
        <v>0</v>
      </c>
      <c r="AU41" s="160">
        <f t="shared" ref="AU41:BG41" si="320">SUM(AU35:AU40)</f>
        <v>5001703</v>
      </c>
      <c r="AV41" s="156">
        <f t="shared" si="320"/>
        <v>5142860</v>
      </c>
      <c r="AW41" s="156">
        <f>SUM(AW35:AW40)</f>
        <v>4910148</v>
      </c>
      <c r="AX41" s="156">
        <f>SUM(AX35:AX40)</f>
        <v>0</v>
      </c>
      <c r="AY41" s="156">
        <f>SUM(AY35:AY40)</f>
        <v>4910148</v>
      </c>
      <c r="AZ41" s="156">
        <f>SUM(AZ35:AZ40)</f>
        <v>0</v>
      </c>
      <c r="BA41" s="159">
        <f t="shared" si="320"/>
        <v>0</v>
      </c>
      <c r="BB41" s="155">
        <f t="shared" si="320"/>
        <v>3228112</v>
      </c>
      <c r="BC41" s="156">
        <f t="shared" si="320"/>
        <v>3191943</v>
      </c>
      <c r="BD41" s="156">
        <f t="shared" si="320"/>
        <v>3058654</v>
      </c>
      <c r="BE41" s="156">
        <f t="shared" si="320"/>
        <v>0</v>
      </c>
      <c r="BF41" s="158">
        <f>SUM(BF35:BF40)</f>
        <v>3058654</v>
      </c>
      <c r="BG41" s="156">
        <f t="shared" si="320"/>
        <v>0</v>
      </c>
      <c r="BH41" s="159">
        <f>SUM(BH35:BH40)</f>
        <v>0</v>
      </c>
      <c r="BI41" s="155">
        <f t="shared" ref="BI41:BN41" si="321">SUM(BI35:BI40)</f>
        <v>658636</v>
      </c>
      <c r="BJ41" s="156">
        <f t="shared" si="321"/>
        <v>821164</v>
      </c>
      <c r="BK41" s="156">
        <f t="shared" si="321"/>
        <v>798356</v>
      </c>
      <c r="BL41" s="156">
        <f t="shared" si="321"/>
        <v>0</v>
      </c>
      <c r="BM41" s="158">
        <f>SUM(BM35:BM40)</f>
        <v>798356</v>
      </c>
      <c r="BN41" s="156">
        <f t="shared" si="321"/>
        <v>0</v>
      </c>
      <c r="BO41" s="159">
        <f>SUM(BO35:BO40)</f>
        <v>0</v>
      </c>
      <c r="BP41" s="155">
        <f t="shared" ref="BP41:BU41" si="322">SUM(BP35:BP40)</f>
        <v>1114955</v>
      </c>
      <c r="BQ41" s="156">
        <f t="shared" si="322"/>
        <v>1129753</v>
      </c>
      <c r="BR41" s="156">
        <f t="shared" si="322"/>
        <v>1053138</v>
      </c>
      <c r="BS41" s="156">
        <f t="shared" si="322"/>
        <v>0</v>
      </c>
      <c r="BT41" s="158">
        <f>SUM(BT35:BT40)</f>
        <v>1053138</v>
      </c>
      <c r="BU41" s="156">
        <f t="shared" si="322"/>
        <v>0</v>
      </c>
      <c r="BV41" s="159">
        <f t="shared" ref="BV41:CC41" si="323">SUM(BV35:BV40)</f>
        <v>0</v>
      </c>
      <c r="BW41" s="253">
        <f t="shared" si="323"/>
        <v>5364781</v>
      </c>
      <c r="BX41" s="218">
        <f t="shared" si="323"/>
        <v>5578870</v>
      </c>
      <c r="BY41" s="218">
        <f>SUM(BY35:BY40)</f>
        <v>5503008</v>
      </c>
      <c r="BZ41" s="218">
        <f t="shared" si="323"/>
        <v>0</v>
      </c>
      <c r="CA41" s="217">
        <f t="shared" si="323"/>
        <v>5503008</v>
      </c>
      <c r="CB41" s="218">
        <f t="shared" si="323"/>
        <v>0</v>
      </c>
      <c r="CC41" s="260">
        <f t="shared" si="323"/>
        <v>0</v>
      </c>
      <c r="CD41" s="157">
        <f t="shared" ref="CD41:CI41" si="324">SUM(CD35:CD40)</f>
        <v>0</v>
      </c>
      <c r="CE41" s="156">
        <f t="shared" si="324"/>
        <v>0</v>
      </c>
      <c r="CF41" s="156">
        <f t="shared" si="324"/>
        <v>0</v>
      </c>
      <c r="CG41" s="156">
        <f t="shared" si="324"/>
        <v>0</v>
      </c>
      <c r="CH41" s="158">
        <f>SUM(CH35:CH40)</f>
        <v>0</v>
      </c>
      <c r="CI41" s="156">
        <f t="shared" si="324"/>
        <v>0</v>
      </c>
      <c r="CJ41" s="159">
        <f t="shared" ref="CJ41:CQ41" si="325">SUM(CJ35:CJ40)</f>
        <v>0</v>
      </c>
      <c r="CK41" s="156">
        <f t="shared" si="325"/>
        <v>0</v>
      </c>
      <c r="CL41" s="156">
        <f t="shared" si="325"/>
        <v>0</v>
      </c>
      <c r="CM41" s="156">
        <f t="shared" si="325"/>
        <v>0</v>
      </c>
      <c r="CN41" s="156">
        <f t="shared" si="325"/>
        <v>0</v>
      </c>
      <c r="CO41" s="158">
        <f>SUM(CO35:CO40)</f>
        <v>0</v>
      </c>
      <c r="CP41" s="156">
        <f t="shared" si="325"/>
        <v>0</v>
      </c>
      <c r="CQ41" s="159">
        <f t="shared" si="325"/>
        <v>0</v>
      </c>
      <c r="CR41" s="156">
        <f t="shared" ref="CR41:CW41" si="326">SUM(CR35:CR40)</f>
        <v>0</v>
      </c>
      <c r="CS41" s="156">
        <f t="shared" si="326"/>
        <v>0</v>
      </c>
      <c r="CT41" s="156">
        <f t="shared" si="326"/>
        <v>0</v>
      </c>
      <c r="CU41" s="156">
        <f t="shared" si="326"/>
        <v>0</v>
      </c>
      <c r="CV41" s="158">
        <f>SUM(CV35:CV40)</f>
        <v>0</v>
      </c>
      <c r="CW41" s="156">
        <f t="shared" si="326"/>
        <v>0</v>
      </c>
      <c r="CX41" s="159">
        <f>SUM(CX35:CX40)</f>
        <v>0</v>
      </c>
      <c r="CY41" s="156">
        <f t="shared" ref="CY41:DD41" si="327">SUM(CY35:CY40)</f>
        <v>0</v>
      </c>
      <c r="CZ41" s="156">
        <f t="shared" si="327"/>
        <v>0</v>
      </c>
      <c r="DA41" s="156">
        <f t="shared" si="327"/>
        <v>0</v>
      </c>
      <c r="DB41" s="156">
        <f t="shared" si="327"/>
        <v>0</v>
      </c>
      <c r="DC41" s="158">
        <f>SUM(DC35:DC40)</f>
        <v>0</v>
      </c>
      <c r="DD41" s="156">
        <f t="shared" si="327"/>
        <v>0</v>
      </c>
      <c r="DE41" s="159">
        <f>SUM(DE35:DE40)</f>
        <v>0</v>
      </c>
      <c r="DF41" s="156">
        <f t="shared" ref="DF41:DK41" si="328">SUM(DF35:DF40)</f>
        <v>0</v>
      </c>
      <c r="DG41" s="156">
        <f t="shared" si="328"/>
        <v>0</v>
      </c>
      <c r="DH41" s="156">
        <f t="shared" si="328"/>
        <v>0</v>
      </c>
      <c r="DI41" s="156">
        <f t="shared" si="328"/>
        <v>0</v>
      </c>
      <c r="DJ41" s="158">
        <f>SUM(DJ35:DJ40)</f>
        <v>0</v>
      </c>
      <c r="DK41" s="156">
        <f t="shared" si="328"/>
        <v>0</v>
      </c>
      <c r="DL41" s="159">
        <f>SUM(DL35:DL40)</f>
        <v>0</v>
      </c>
      <c r="DM41" s="156">
        <f t="shared" ref="DM41:DR41" si="329">SUM(DM35:DM40)</f>
        <v>0</v>
      </c>
      <c r="DN41" s="156">
        <f t="shared" si="329"/>
        <v>0</v>
      </c>
      <c r="DO41" s="156">
        <f t="shared" si="329"/>
        <v>0</v>
      </c>
      <c r="DP41" s="156">
        <f t="shared" si="329"/>
        <v>0</v>
      </c>
      <c r="DQ41" s="158">
        <f>SUM(DQ35:DQ40)</f>
        <v>0</v>
      </c>
      <c r="DR41" s="156">
        <f t="shared" si="329"/>
        <v>0</v>
      </c>
      <c r="DS41" s="159">
        <f>SUM(DS35:DS40)</f>
        <v>0</v>
      </c>
      <c r="DT41" s="156">
        <f t="shared" ref="DT41:DY41" si="330">SUM(DT35:DT40)</f>
        <v>0</v>
      </c>
      <c r="DU41" s="156">
        <f t="shared" si="330"/>
        <v>0</v>
      </c>
      <c r="DV41" s="156">
        <f t="shared" si="330"/>
        <v>0</v>
      </c>
      <c r="DW41" s="156">
        <f t="shared" si="330"/>
        <v>0</v>
      </c>
      <c r="DX41" s="158">
        <f>SUM(DX35:DX40)</f>
        <v>0</v>
      </c>
      <c r="DY41" s="156">
        <f t="shared" si="330"/>
        <v>0</v>
      </c>
      <c r="DZ41" s="159">
        <f t="shared" ref="DZ41:EG41" si="331">SUM(DZ35:DZ40)</f>
        <v>0</v>
      </c>
      <c r="EA41" s="156">
        <f t="shared" si="331"/>
        <v>0</v>
      </c>
      <c r="EB41" s="156">
        <f t="shared" si="331"/>
        <v>0</v>
      </c>
      <c r="EC41" s="156">
        <f t="shared" si="331"/>
        <v>0</v>
      </c>
      <c r="ED41" s="156">
        <f t="shared" si="331"/>
        <v>0</v>
      </c>
      <c r="EE41" s="158">
        <f>SUM(EE35:EE40)</f>
        <v>0</v>
      </c>
      <c r="EF41" s="156">
        <f t="shared" si="331"/>
        <v>0</v>
      </c>
      <c r="EG41" s="159">
        <f t="shared" si="331"/>
        <v>0</v>
      </c>
      <c r="EH41" s="156">
        <f t="shared" ref="EH41:EM41" si="332">SUM(EH35:EH40)</f>
        <v>0</v>
      </c>
      <c r="EI41" s="156">
        <f t="shared" si="332"/>
        <v>0</v>
      </c>
      <c r="EJ41" s="156">
        <f t="shared" si="332"/>
        <v>0</v>
      </c>
      <c r="EK41" s="156">
        <f t="shared" si="332"/>
        <v>0</v>
      </c>
      <c r="EL41" s="158">
        <f>SUM(EL35:EL40)</f>
        <v>0</v>
      </c>
      <c r="EM41" s="156">
        <f t="shared" si="332"/>
        <v>0</v>
      </c>
      <c r="EN41" s="159">
        <f>SUM(EN35:EN40)</f>
        <v>0</v>
      </c>
      <c r="EO41" s="156">
        <f t="shared" ref="EO41:ET41" si="333">SUM(EO35:EO40)</f>
        <v>0</v>
      </c>
      <c r="EP41" s="156">
        <f t="shared" si="333"/>
        <v>0</v>
      </c>
      <c r="EQ41" s="156">
        <f t="shared" si="333"/>
        <v>0</v>
      </c>
      <c r="ER41" s="156">
        <f t="shared" si="333"/>
        <v>0</v>
      </c>
      <c r="ES41" s="158">
        <f>SUM(ES35:ES40)</f>
        <v>0</v>
      </c>
      <c r="ET41" s="156">
        <f t="shared" si="333"/>
        <v>0</v>
      </c>
      <c r="EU41" s="159">
        <f>SUM(EU35:EU40)</f>
        <v>0</v>
      </c>
      <c r="EV41" s="156">
        <f t="shared" ref="EV41:FA41" si="334">SUM(EV35:EV40)</f>
        <v>0</v>
      </c>
      <c r="EW41" s="156">
        <f t="shared" si="334"/>
        <v>0</v>
      </c>
      <c r="EX41" s="156">
        <f t="shared" si="334"/>
        <v>0</v>
      </c>
      <c r="EY41" s="156">
        <f t="shared" si="334"/>
        <v>0</v>
      </c>
      <c r="EZ41" s="158">
        <f>SUM(EZ35:EZ40)</f>
        <v>0</v>
      </c>
      <c r="FA41" s="156">
        <f t="shared" si="334"/>
        <v>0</v>
      </c>
      <c r="FB41" s="159">
        <f>SUM(FB35:FB40)</f>
        <v>0</v>
      </c>
      <c r="FC41" s="156">
        <f t="shared" ref="FC41:FH41" si="335">SUM(FC35:FC40)</f>
        <v>0</v>
      </c>
      <c r="FD41" s="156">
        <f t="shared" si="335"/>
        <v>0</v>
      </c>
      <c r="FE41" s="156">
        <f t="shared" si="335"/>
        <v>0</v>
      </c>
      <c r="FF41" s="156">
        <f t="shared" si="335"/>
        <v>0</v>
      </c>
      <c r="FG41" s="158">
        <f>SUM(FG35:FG40)</f>
        <v>0</v>
      </c>
      <c r="FH41" s="156">
        <f t="shared" si="335"/>
        <v>0</v>
      </c>
      <c r="FI41" s="159">
        <f t="shared" ref="FI41:FP41" si="336">SUM(FI35:FI40)</f>
        <v>0</v>
      </c>
      <c r="FJ41" s="156">
        <f t="shared" si="336"/>
        <v>0</v>
      </c>
      <c r="FK41" s="156">
        <f t="shared" si="336"/>
        <v>0</v>
      </c>
      <c r="FL41" s="156">
        <f t="shared" si="336"/>
        <v>0</v>
      </c>
      <c r="FM41" s="156">
        <f t="shared" si="336"/>
        <v>0</v>
      </c>
      <c r="FN41" s="158">
        <f>SUM(FN35:FN40)</f>
        <v>0</v>
      </c>
      <c r="FO41" s="156">
        <f t="shared" si="336"/>
        <v>0</v>
      </c>
      <c r="FP41" s="159">
        <f t="shared" si="336"/>
        <v>0</v>
      </c>
      <c r="FQ41" s="156">
        <f t="shared" ref="FQ41:FV41" si="337">SUM(FQ35:FQ40)</f>
        <v>0</v>
      </c>
      <c r="FR41" s="156">
        <f t="shared" si="337"/>
        <v>0</v>
      </c>
      <c r="FS41" s="156">
        <f t="shared" si="337"/>
        <v>0</v>
      </c>
      <c r="FT41" s="156">
        <f t="shared" si="337"/>
        <v>0</v>
      </c>
      <c r="FU41" s="158">
        <f>SUM(FU35:FU40)</f>
        <v>0</v>
      </c>
      <c r="FV41" s="156">
        <f t="shared" si="337"/>
        <v>0</v>
      </c>
      <c r="FW41" s="159">
        <f>SUM(FW35:FW40)</f>
        <v>0</v>
      </c>
      <c r="FX41" s="156">
        <f t="shared" ref="FX41:GC41" si="338">SUM(FX35:FX40)</f>
        <v>0</v>
      </c>
      <c r="FY41" s="156">
        <f t="shared" si="338"/>
        <v>0</v>
      </c>
      <c r="FZ41" s="156">
        <f t="shared" si="338"/>
        <v>0</v>
      </c>
      <c r="GA41" s="156">
        <f t="shared" si="338"/>
        <v>0</v>
      </c>
      <c r="GB41" s="158">
        <f>SUM(GB35:GB40)</f>
        <v>0</v>
      </c>
      <c r="GC41" s="156">
        <f t="shared" si="338"/>
        <v>0</v>
      </c>
      <c r="GD41" s="159">
        <f>SUM(GD35:GD40)</f>
        <v>0</v>
      </c>
      <c r="GE41" s="156">
        <f t="shared" ref="GE41:GJ41" si="339">SUM(GE35:GE40)</f>
        <v>0</v>
      </c>
      <c r="GF41" s="156">
        <f t="shared" si="339"/>
        <v>0</v>
      </c>
      <c r="GG41" s="156">
        <f t="shared" si="339"/>
        <v>0</v>
      </c>
      <c r="GH41" s="156">
        <f t="shared" si="339"/>
        <v>0</v>
      </c>
      <c r="GI41" s="158">
        <f>SUM(GI35:GI40)</f>
        <v>0</v>
      </c>
      <c r="GJ41" s="156">
        <f t="shared" si="339"/>
        <v>0</v>
      </c>
      <c r="GK41" s="159">
        <f>SUM(GK35:GK40)</f>
        <v>0</v>
      </c>
      <c r="GL41" s="156">
        <f t="shared" ref="GL41:GQ41" si="340">SUM(GL35:GL40)</f>
        <v>0</v>
      </c>
      <c r="GM41" s="156">
        <f t="shared" si="340"/>
        <v>0</v>
      </c>
      <c r="GN41" s="156">
        <f t="shared" si="340"/>
        <v>0</v>
      </c>
      <c r="GO41" s="156">
        <f t="shared" si="340"/>
        <v>0</v>
      </c>
      <c r="GP41" s="158">
        <f>SUM(GP35:GP40)</f>
        <v>0</v>
      </c>
      <c r="GQ41" s="156">
        <f t="shared" si="340"/>
        <v>0</v>
      </c>
      <c r="GR41" s="159">
        <f>SUM(GR35:GR40)</f>
        <v>0</v>
      </c>
      <c r="GS41" s="156">
        <f t="shared" ref="GS41:GX41" si="341">SUM(GS35:GS40)</f>
        <v>0</v>
      </c>
      <c r="GT41" s="156">
        <f t="shared" si="341"/>
        <v>0</v>
      </c>
      <c r="GU41" s="156">
        <f t="shared" si="341"/>
        <v>0</v>
      </c>
      <c r="GV41" s="156">
        <f t="shared" si="341"/>
        <v>0</v>
      </c>
      <c r="GW41" s="158">
        <f>SUM(GW35:GW40)</f>
        <v>0</v>
      </c>
      <c r="GX41" s="156">
        <f t="shared" si="341"/>
        <v>0</v>
      </c>
      <c r="GY41" s="159">
        <f>SUM(GY35:GY40)</f>
        <v>0</v>
      </c>
      <c r="GZ41" s="156">
        <f>SUM(GZ35:GZ40)</f>
        <v>0</v>
      </c>
      <c r="HA41" s="156">
        <f t="shared" ref="HA41:HF41" si="342">SUM(HA35:HA40)</f>
        <v>0</v>
      </c>
      <c r="HB41" s="156">
        <f t="shared" si="342"/>
        <v>0</v>
      </c>
      <c r="HC41" s="156">
        <f t="shared" si="342"/>
        <v>0</v>
      </c>
      <c r="HD41" s="158">
        <f>SUM(HD35:HD40)</f>
        <v>0</v>
      </c>
      <c r="HE41" s="156">
        <f t="shared" si="342"/>
        <v>0</v>
      </c>
      <c r="HF41" s="159">
        <f t="shared" si="342"/>
        <v>0</v>
      </c>
      <c r="HG41" s="156">
        <f t="shared" ref="HG41:HL41" si="343">SUM(HG35:HG40)</f>
        <v>0</v>
      </c>
      <c r="HH41" s="156">
        <f t="shared" si="343"/>
        <v>0</v>
      </c>
      <c r="HI41" s="156">
        <f t="shared" si="343"/>
        <v>0</v>
      </c>
      <c r="HJ41" s="156">
        <f t="shared" si="343"/>
        <v>0</v>
      </c>
      <c r="HK41" s="158">
        <f>SUM(HK35:HK40)</f>
        <v>0</v>
      </c>
      <c r="HL41" s="156">
        <f t="shared" si="343"/>
        <v>0</v>
      </c>
      <c r="HM41" s="159">
        <f>SUM(HM35:HM40)</f>
        <v>0</v>
      </c>
      <c r="HN41" s="156">
        <f t="shared" ref="HN41:HS41" si="344">SUM(HN35:HN40)</f>
        <v>0</v>
      </c>
      <c r="HO41" s="156">
        <f t="shared" si="344"/>
        <v>0</v>
      </c>
      <c r="HP41" s="156">
        <f t="shared" si="344"/>
        <v>0</v>
      </c>
      <c r="HQ41" s="156">
        <f t="shared" si="344"/>
        <v>0</v>
      </c>
      <c r="HR41" s="158">
        <f>SUM(HR35:HR40)</f>
        <v>0</v>
      </c>
      <c r="HS41" s="156">
        <f t="shared" si="344"/>
        <v>0</v>
      </c>
      <c r="HT41" s="159">
        <f>SUM(HT35:HT40)</f>
        <v>0</v>
      </c>
      <c r="HU41" s="156">
        <f t="shared" ref="HU41:HZ41" si="345">SUM(HU35:HU40)</f>
        <v>0</v>
      </c>
      <c r="HV41" s="156">
        <f t="shared" si="345"/>
        <v>0</v>
      </c>
      <c r="HW41" s="156">
        <f t="shared" si="345"/>
        <v>0</v>
      </c>
      <c r="HX41" s="156">
        <f t="shared" si="345"/>
        <v>0</v>
      </c>
      <c r="HY41" s="158">
        <f>SUM(HY35:HY40)</f>
        <v>0</v>
      </c>
      <c r="HZ41" s="156">
        <f t="shared" si="345"/>
        <v>0</v>
      </c>
      <c r="IA41" s="159">
        <f>SUM(IA35:IA40)</f>
        <v>0</v>
      </c>
      <c r="IB41" s="156">
        <f t="shared" ref="IB41:IG41" si="346">SUM(IB35:IB40)</f>
        <v>0</v>
      </c>
      <c r="IC41" s="156">
        <f t="shared" si="346"/>
        <v>0</v>
      </c>
      <c r="ID41" s="156">
        <f t="shared" si="346"/>
        <v>0</v>
      </c>
      <c r="IE41" s="156">
        <f t="shared" si="346"/>
        <v>0</v>
      </c>
      <c r="IF41" s="158">
        <f>SUM(IF35:IF40)</f>
        <v>0</v>
      </c>
      <c r="IG41" s="156">
        <f t="shared" si="346"/>
        <v>0</v>
      </c>
      <c r="IH41" s="159">
        <f>SUM(IH35:IH40)</f>
        <v>0</v>
      </c>
      <c r="II41" s="156">
        <f t="shared" ref="II41:IN41" si="347">SUM(II35:II40)</f>
        <v>0</v>
      </c>
      <c r="IJ41" s="156">
        <f t="shared" si="347"/>
        <v>0</v>
      </c>
      <c r="IK41" s="156">
        <f t="shared" si="347"/>
        <v>0</v>
      </c>
      <c r="IL41" s="156">
        <f t="shared" si="347"/>
        <v>0</v>
      </c>
      <c r="IM41" s="158">
        <f>SUM(IM35:IM40)</f>
        <v>0</v>
      </c>
      <c r="IN41" s="156">
        <f t="shared" si="347"/>
        <v>0</v>
      </c>
      <c r="IO41" s="159">
        <f t="shared" ref="IO41:IU41" si="348">SUM(IO35:IO40)</f>
        <v>0</v>
      </c>
      <c r="IP41" s="155">
        <f t="shared" si="348"/>
        <v>5364781</v>
      </c>
      <c r="IQ41" s="156">
        <f t="shared" si="348"/>
        <v>5578870</v>
      </c>
      <c r="IR41" s="156">
        <f t="shared" si="348"/>
        <v>5503008</v>
      </c>
      <c r="IS41" s="156">
        <f t="shared" si="348"/>
        <v>0</v>
      </c>
      <c r="IT41" s="158">
        <f t="shared" si="348"/>
        <v>5503008</v>
      </c>
      <c r="IU41" s="156">
        <f t="shared" si="348"/>
        <v>0</v>
      </c>
      <c r="IV41" s="159">
        <f>SUM(IV35:IV40)</f>
        <v>0</v>
      </c>
    </row>
    <row r="42" spans="1:256" s="134" customFormat="1" ht="30" customHeight="1" thickBot="1" x14ac:dyDescent="0.25">
      <c r="A42" s="423" t="s">
        <v>4</v>
      </c>
      <c r="B42" s="424"/>
      <c r="C42" s="425"/>
      <c r="D42" s="164"/>
      <c r="E42" s="132">
        <f>E33+E41</f>
        <v>54952455</v>
      </c>
      <c r="F42" s="128">
        <f>+F41+F33</f>
        <v>62378530</v>
      </c>
      <c r="G42" s="128">
        <f>+G41+G33</f>
        <v>142160323</v>
      </c>
      <c r="H42" s="128">
        <f>H33+H41</f>
        <v>8182</v>
      </c>
      <c r="I42" s="128">
        <f>+I41+I33</f>
        <v>54696088</v>
      </c>
      <c r="J42" s="128">
        <f>+J41+J33</f>
        <v>87453319</v>
      </c>
      <c r="K42" s="128">
        <f>+K41+K33</f>
        <v>10916</v>
      </c>
      <c r="L42" s="129">
        <f>L33+L41</f>
        <v>48509187</v>
      </c>
      <c r="M42" s="128">
        <f>M33+M41</f>
        <v>56119756</v>
      </c>
      <c r="N42" s="128">
        <f>N33+N41</f>
        <v>135762570</v>
      </c>
      <c r="O42" s="128">
        <f>O33+O41+0.4</f>
        <v>0.4</v>
      </c>
      <c r="P42" s="130">
        <f>P33+P41</f>
        <v>48337593</v>
      </c>
      <c r="Q42" s="128">
        <f>Q33+Q41</f>
        <v>87424977</v>
      </c>
      <c r="R42" s="131">
        <f>R33+R41</f>
        <v>0</v>
      </c>
      <c r="S42" s="132">
        <f t="shared" ref="S42:Y42" si="349">S33+S41</f>
        <v>6731311</v>
      </c>
      <c r="T42" s="128">
        <f t="shared" si="349"/>
        <v>6747136</v>
      </c>
      <c r="U42" s="128">
        <f>U33+U41</f>
        <v>6438239</v>
      </c>
      <c r="V42" s="128">
        <f t="shared" si="349"/>
        <v>0</v>
      </c>
      <c r="W42" s="128">
        <f t="shared" si="48"/>
        <v>6425359</v>
      </c>
      <c r="X42" s="128">
        <f t="shared" si="349"/>
        <v>1964</v>
      </c>
      <c r="Y42" s="131">
        <f t="shared" si="349"/>
        <v>10916</v>
      </c>
      <c r="Z42" s="132">
        <f t="shared" ref="Z42:AF42" si="350">Z33+Z41</f>
        <v>6918989</v>
      </c>
      <c r="AA42" s="128">
        <f t="shared" si="350"/>
        <v>7018758</v>
      </c>
      <c r="AB42" s="128">
        <f>AB33+AB41</f>
        <v>6704690</v>
      </c>
      <c r="AC42" s="128">
        <f t="shared" si="350"/>
        <v>0</v>
      </c>
      <c r="AD42" s="130">
        <f t="shared" si="350"/>
        <v>6704690</v>
      </c>
      <c r="AE42" s="128">
        <f t="shared" si="350"/>
        <v>0</v>
      </c>
      <c r="AF42" s="131">
        <f t="shared" si="350"/>
        <v>0</v>
      </c>
      <c r="AG42" s="132">
        <f t="shared" ref="AG42:AM42" si="351">AG33+AG41</f>
        <v>0</v>
      </c>
      <c r="AH42" s="128">
        <f t="shared" si="351"/>
        <v>0</v>
      </c>
      <c r="AI42" s="128">
        <f t="shared" si="351"/>
        <v>0</v>
      </c>
      <c r="AJ42" s="128">
        <f t="shared" si="351"/>
        <v>0</v>
      </c>
      <c r="AK42" s="130">
        <f>AK33+AK41</f>
        <v>0</v>
      </c>
      <c r="AL42" s="128">
        <f t="shared" si="351"/>
        <v>0</v>
      </c>
      <c r="AM42" s="131">
        <f t="shared" si="351"/>
        <v>0</v>
      </c>
      <c r="AN42" s="132">
        <f t="shared" ref="AN42:AT42" si="352">AN33+AN41</f>
        <v>604301</v>
      </c>
      <c r="AO42" s="128">
        <f t="shared" si="352"/>
        <v>647374</v>
      </c>
      <c r="AP42" s="128">
        <f t="shared" si="352"/>
        <v>638188</v>
      </c>
      <c r="AQ42" s="128">
        <f t="shared" si="352"/>
        <v>6196</v>
      </c>
      <c r="AR42" s="130">
        <f>AR33+AR41</f>
        <v>638188</v>
      </c>
      <c r="AS42" s="128">
        <f t="shared" si="352"/>
        <v>0</v>
      </c>
      <c r="AT42" s="131">
        <f t="shared" si="352"/>
        <v>0</v>
      </c>
      <c r="AU42" s="133">
        <f t="shared" ref="AU42:BH42" si="353">AU33+AU41</f>
        <v>5364639</v>
      </c>
      <c r="AV42" s="128">
        <f>AV33+AV41</f>
        <v>5506682</v>
      </c>
      <c r="AW42" s="128">
        <f>AW33+AW41</f>
        <v>5303500</v>
      </c>
      <c r="AX42" s="128">
        <f>AX33+AX41</f>
        <v>1000</v>
      </c>
      <c r="AY42" s="128">
        <f>AY33+AY41</f>
        <v>5277622</v>
      </c>
      <c r="AZ42" s="128">
        <f>AZ33+AZ41</f>
        <v>26378</v>
      </c>
      <c r="BA42" s="131">
        <f t="shared" si="353"/>
        <v>0</v>
      </c>
      <c r="BB42" s="132">
        <f t="shared" si="353"/>
        <v>3425368</v>
      </c>
      <c r="BC42" s="128">
        <f t="shared" si="353"/>
        <v>3389699</v>
      </c>
      <c r="BD42" s="128">
        <f t="shared" si="353"/>
        <v>3263504</v>
      </c>
      <c r="BE42" s="128">
        <f t="shared" si="353"/>
        <v>1000</v>
      </c>
      <c r="BF42" s="130">
        <f>BF33+BF41</f>
        <v>3250077</v>
      </c>
      <c r="BG42" s="128">
        <f t="shared" si="353"/>
        <v>13427</v>
      </c>
      <c r="BH42" s="131">
        <f t="shared" si="353"/>
        <v>0</v>
      </c>
      <c r="BI42" s="132">
        <f t="shared" ref="BI42:BO42" si="354">BI33+BI41</f>
        <v>658636</v>
      </c>
      <c r="BJ42" s="128">
        <f t="shared" si="354"/>
        <v>821164</v>
      </c>
      <c r="BK42" s="128">
        <f t="shared" si="354"/>
        <v>800635</v>
      </c>
      <c r="BL42" s="128">
        <f t="shared" si="354"/>
        <v>0</v>
      </c>
      <c r="BM42" s="130">
        <f>BM33+BM41</f>
        <v>800635</v>
      </c>
      <c r="BN42" s="128">
        <f t="shared" si="354"/>
        <v>0</v>
      </c>
      <c r="BO42" s="131">
        <f t="shared" si="354"/>
        <v>0</v>
      </c>
      <c r="BP42" s="132">
        <f t="shared" ref="BP42:BV42" si="355">BP33+BP41</f>
        <v>1280635</v>
      </c>
      <c r="BQ42" s="128">
        <f t="shared" si="355"/>
        <v>1295819</v>
      </c>
      <c r="BR42" s="128">
        <f t="shared" si="355"/>
        <v>1239861</v>
      </c>
      <c r="BS42" s="128">
        <f t="shared" si="355"/>
        <v>0</v>
      </c>
      <c r="BT42" s="130">
        <f>BT33+BT41</f>
        <v>1226910</v>
      </c>
      <c r="BU42" s="128">
        <f t="shared" si="355"/>
        <v>12951</v>
      </c>
      <c r="BV42" s="131">
        <f t="shared" si="355"/>
        <v>0</v>
      </c>
      <c r="BW42" s="254">
        <f t="shared" ref="BW42:CB42" si="356">BW33+BW41</f>
        <v>5643878</v>
      </c>
      <c r="BX42" s="220">
        <f>BX33+BX41</f>
        <v>5858460</v>
      </c>
      <c r="BY42" s="220">
        <f t="shared" si="356"/>
        <v>5759324</v>
      </c>
      <c r="BZ42" s="220">
        <f t="shared" si="356"/>
        <v>0</v>
      </c>
      <c r="CA42" s="219">
        <f t="shared" si="356"/>
        <v>5759324</v>
      </c>
      <c r="CB42" s="220">
        <f t="shared" si="356"/>
        <v>0</v>
      </c>
      <c r="CC42" s="261">
        <f t="shared" ref="CC42:CQ42" si="357">CC33+CC41</f>
        <v>0</v>
      </c>
      <c r="CD42" s="129">
        <f t="shared" ref="CD42:CJ42" si="358">CD33+CD41</f>
        <v>0</v>
      </c>
      <c r="CE42" s="128">
        <f t="shared" si="358"/>
        <v>0</v>
      </c>
      <c r="CF42" s="128">
        <f t="shared" si="358"/>
        <v>0</v>
      </c>
      <c r="CG42" s="128">
        <f t="shared" si="358"/>
        <v>0</v>
      </c>
      <c r="CH42" s="130">
        <f>CH33+CH41</f>
        <v>0</v>
      </c>
      <c r="CI42" s="128">
        <f t="shared" si="358"/>
        <v>0</v>
      </c>
      <c r="CJ42" s="131">
        <f t="shared" si="358"/>
        <v>0</v>
      </c>
      <c r="CK42" s="128">
        <f t="shared" si="357"/>
        <v>0</v>
      </c>
      <c r="CL42" s="128">
        <f t="shared" si="357"/>
        <v>0</v>
      </c>
      <c r="CM42" s="128">
        <f t="shared" si="357"/>
        <v>0</v>
      </c>
      <c r="CN42" s="128">
        <f t="shared" si="357"/>
        <v>0</v>
      </c>
      <c r="CO42" s="130">
        <f>CO33+CO41</f>
        <v>0</v>
      </c>
      <c r="CP42" s="128">
        <f t="shared" si="357"/>
        <v>0</v>
      </c>
      <c r="CQ42" s="131">
        <f t="shared" si="357"/>
        <v>0</v>
      </c>
      <c r="CR42" s="128">
        <f t="shared" ref="CR42:CX42" si="359">CR33+CR41</f>
        <v>0</v>
      </c>
      <c r="CS42" s="128">
        <f>CS33+CS41</f>
        <v>0</v>
      </c>
      <c r="CT42" s="128">
        <f t="shared" si="359"/>
        <v>0</v>
      </c>
      <c r="CU42" s="128">
        <f t="shared" si="359"/>
        <v>0</v>
      </c>
      <c r="CV42" s="130">
        <f>CV33+CV41</f>
        <v>0</v>
      </c>
      <c r="CW42" s="128">
        <f t="shared" si="359"/>
        <v>0</v>
      </c>
      <c r="CX42" s="131">
        <f t="shared" si="359"/>
        <v>0</v>
      </c>
      <c r="CY42" s="128">
        <f t="shared" ref="CY42:DE42" si="360">CY33+CY41</f>
        <v>0</v>
      </c>
      <c r="CZ42" s="128">
        <f t="shared" si="360"/>
        <v>0</v>
      </c>
      <c r="DA42" s="128">
        <f t="shared" si="360"/>
        <v>0</v>
      </c>
      <c r="DB42" s="128">
        <f t="shared" si="360"/>
        <v>0</v>
      </c>
      <c r="DC42" s="130">
        <f>DC33+DC41</f>
        <v>0</v>
      </c>
      <c r="DD42" s="128">
        <f t="shared" si="360"/>
        <v>0</v>
      </c>
      <c r="DE42" s="131">
        <f t="shared" si="360"/>
        <v>0</v>
      </c>
      <c r="DF42" s="128">
        <f t="shared" ref="DF42:DL42" si="361">DF33+DF41</f>
        <v>0</v>
      </c>
      <c r="DG42" s="128">
        <f t="shared" si="361"/>
        <v>0</v>
      </c>
      <c r="DH42" s="128">
        <f t="shared" si="361"/>
        <v>0</v>
      </c>
      <c r="DI42" s="128">
        <f t="shared" si="361"/>
        <v>0</v>
      </c>
      <c r="DJ42" s="130">
        <f>DJ33+DJ41</f>
        <v>0</v>
      </c>
      <c r="DK42" s="128">
        <f t="shared" si="361"/>
        <v>0</v>
      </c>
      <c r="DL42" s="131">
        <f t="shared" si="361"/>
        <v>0</v>
      </c>
      <c r="DM42" s="128">
        <f t="shared" ref="DM42:DS42" si="362">DM33+DM41</f>
        <v>0</v>
      </c>
      <c r="DN42" s="128">
        <f>DN33+DN41</f>
        <v>0</v>
      </c>
      <c r="DO42" s="128">
        <f t="shared" si="362"/>
        <v>0</v>
      </c>
      <c r="DP42" s="128">
        <f t="shared" si="362"/>
        <v>0</v>
      </c>
      <c r="DQ42" s="130">
        <f>DQ33+DQ41</f>
        <v>0</v>
      </c>
      <c r="DR42" s="128">
        <f t="shared" si="362"/>
        <v>0</v>
      </c>
      <c r="DS42" s="131">
        <f t="shared" si="362"/>
        <v>0</v>
      </c>
      <c r="DT42" s="128">
        <f t="shared" ref="DT42:DZ42" si="363">DT33+DT41</f>
        <v>0</v>
      </c>
      <c r="DU42" s="128">
        <f t="shared" si="363"/>
        <v>0</v>
      </c>
      <c r="DV42" s="128">
        <f t="shared" si="363"/>
        <v>0</v>
      </c>
      <c r="DW42" s="128">
        <f t="shared" si="363"/>
        <v>0</v>
      </c>
      <c r="DX42" s="130">
        <f>DX33+DX41</f>
        <v>0</v>
      </c>
      <c r="DY42" s="128">
        <f t="shared" si="363"/>
        <v>0</v>
      </c>
      <c r="DZ42" s="131">
        <f t="shared" si="363"/>
        <v>0</v>
      </c>
      <c r="EA42" s="128">
        <f t="shared" ref="EA42:EG42" si="364">EA33+EA41</f>
        <v>0</v>
      </c>
      <c r="EB42" s="128">
        <f>EB33+EB41</f>
        <v>0</v>
      </c>
      <c r="EC42" s="128">
        <f t="shared" si="364"/>
        <v>0</v>
      </c>
      <c r="ED42" s="128">
        <f t="shared" si="364"/>
        <v>0</v>
      </c>
      <c r="EE42" s="130">
        <f>EE33+EE41</f>
        <v>0</v>
      </c>
      <c r="EF42" s="128">
        <f t="shared" si="364"/>
        <v>0</v>
      </c>
      <c r="EG42" s="131">
        <f t="shared" si="364"/>
        <v>0</v>
      </c>
      <c r="EH42" s="128">
        <f t="shared" ref="EH42:EN42" si="365">EH33+EH41</f>
        <v>0</v>
      </c>
      <c r="EI42" s="128">
        <f t="shared" si="365"/>
        <v>0</v>
      </c>
      <c r="EJ42" s="128">
        <f t="shared" si="365"/>
        <v>0</v>
      </c>
      <c r="EK42" s="128">
        <f t="shared" si="365"/>
        <v>0</v>
      </c>
      <c r="EL42" s="130">
        <f>EL33+EL41</f>
        <v>0</v>
      </c>
      <c r="EM42" s="128">
        <f t="shared" si="365"/>
        <v>0</v>
      </c>
      <c r="EN42" s="131">
        <f t="shared" si="365"/>
        <v>0</v>
      </c>
      <c r="EO42" s="128">
        <f t="shared" ref="EO42:EU42" si="366">EO33+EO41</f>
        <v>0</v>
      </c>
      <c r="EP42" s="128">
        <f t="shared" si="366"/>
        <v>0</v>
      </c>
      <c r="EQ42" s="128">
        <f t="shared" si="366"/>
        <v>0</v>
      </c>
      <c r="ER42" s="128">
        <f t="shared" si="366"/>
        <v>0</v>
      </c>
      <c r="ES42" s="130">
        <f>ES33+ES41</f>
        <v>0</v>
      </c>
      <c r="ET42" s="128">
        <f t="shared" si="366"/>
        <v>0</v>
      </c>
      <c r="EU42" s="131">
        <f t="shared" si="366"/>
        <v>0</v>
      </c>
      <c r="EV42" s="128">
        <f t="shared" ref="EV42:FB42" si="367">EV33+EV41</f>
        <v>0</v>
      </c>
      <c r="EW42" s="128">
        <f t="shared" si="367"/>
        <v>0</v>
      </c>
      <c r="EX42" s="128">
        <f t="shared" si="367"/>
        <v>0</v>
      </c>
      <c r="EY42" s="128">
        <f t="shared" si="367"/>
        <v>0</v>
      </c>
      <c r="EZ42" s="130">
        <f>EZ33+EZ41</f>
        <v>0</v>
      </c>
      <c r="FA42" s="128">
        <f t="shared" si="367"/>
        <v>0</v>
      </c>
      <c r="FB42" s="131">
        <f t="shared" si="367"/>
        <v>0</v>
      </c>
      <c r="FC42" s="128">
        <f t="shared" ref="FC42:FI42" si="368">FC33+FC41</f>
        <v>0</v>
      </c>
      <c r="FD42" s="128">
        <f t="shared" si="368"/>
        <v>0</v>
      </c>
      <c r="FE42" s="128">
        <f t="shared" si="368"/>
        <v>0</v>
      </c>
      <c r="FF42" s="128">
        <f t="shared" si="368"/>
        <v>0</v>
      </c>
      <c r="FG42" s="130">
        <f>FG33+FG41</f>
        <v>0</v>
      </c>
      <c r="FH42" s="128">
        <f t="shared" si="368"/>
        <v>0</v>
      </c>
      <c r="FI42" s="131">
        <f t="shared" si="368"/>
        <v>0</v>
      </c>
      <c r="FJ42" s="128">
        <f t="shared" ref="FJ42:FP42" si="369">FJ33+FJ41</f>
        <v>0</v>
      </c>
      <c r="FK42" s="128">
        <f t="shared" si="369"/>
        <v>0</v>
      </c>
      <c r="FL42" s="128">
        <f t="shared" si="369"/>
        <v>0</v>
      </c>
      <c r="FM42" s="128">
        <f t="shared" si="369"/>
        <v>0</v>
      </c>
      <c r="FN42" s="130">
        <f>FN33+FN41</f>
        <v>0</v>
      </c>
      <c r="FO42" s="128">
        <f t="shared" si="369"/>
        <v>0</v>
      </c>
      <c r="FP42" s="131">
        <f t="shared" si="369"/>
        <v>0</v>
      </c>
      <c r="FQ42" s="128">
        <f t="shared" ref="FQ42:FW42" si="370">FQ33+FQ41</f>
        <v>0</v>
      </c>
      <c r="FR42" s="128">
        <f>FR33+FR41</f>
        <v>0</v>
      </c>
      <c r="FS42" s="128">
        <f t="shared" si="370"/>
        <v>0</v>
      </c>
      <c r="FT42" s="128">
        <f t="shared" si="370"/>
        <v>0</v>
      </c>
      <c r="FU42" s="130">
        <f>FU33+FU41</f>
        <v>0</v>
      </c>
      <c r="FV42" s="128">
        <f t="shared" si="370"/>
        <v>0</v>
      </c>
      <c r="FW42" s="131">
        <f t="shared" si="370"/>
        <v>0</v>
      </c>
      <c r="FX42" s="128">
        <f>FX33+FX41</f>
        <v>0</v>
      </c>
      <c r="FY42" s="128">
        <f t="shared" ref="FY42:GD42" si="371">FY33+FY41</f>
        <v>0</v>
      </c>
      <c r="FZ42" s="128">
        <f t="shared" si="371"/>
        <v>0</v>
      </c>
      <c r="GA42" s="128">
        <f t="shared" si="371"/>
        <v>0</v>
      </c>
      <c r="GB42" s="130">
        <f>GB33+GB41</f>
        <v>0</v>
      </c>
      <c r="GC42" s="128">
        <f t="shared" si="371"/>
        <v>0</v>
      </c>
      <c r="GD42" s="131">
        <f t="shared" si="371"/>
        <v>0</v>
      </c>
      <c r="GE42" s="128">
        <f t="shared" ref="GE42:GK42" si="372">GE33+GE41</f>
        <v>0</v>
      </c>
      <c r="GF42" s="128">
        <f t="shared" si="372"/>
        <v>0</v>
      </c>
      <c r="GG42" s="128">
        <f t="shared" si="372"/>
        <v>0</v>
      </c>
      <c r="GH42" s="128">
        <f t="shared" si="372"/>
        <v>0</v>
      </c>
      <c r="GI42" s="130">
        <f>GI33+GI41</f>
        <v>0</v>
      </c>
      <c r="GJ42" s="128">
        <f t="shared" si="372"/>
        <v>0</v>
      </c>
      <c r="GK42" s="131">
        <f t="shared" si="372"/>
        <v>0</v>
      </c>
      <c r="GL42" s="128">
        <f t="shared" ref="GL42:GR42" si="373">GL33+GL41</f>
        <v>0</v>
      </c>
      <c r="GM42" s="128">
        <f t="shared" si="373"/>
        <v>0</v>
      </c>
      <c r="GN42" s="128">
        <f t="shared" si="373"/>
        <v>0</v>
      </c>
      <c r="GO42" s="128">
        <f t="shared" si="373"/>
        <v>0</v>
      </c>
      <c r="GP42" s="130">
        <f>GP33+GP41</f>
        <v>0</v>
      </c>
      <c r="GQ42" s="128">
        <f t="shared" si="373"/>
        <v>0</v>
      </c>
      <c r="GR42" s="131">
        <f t="shared" si="373"/>
        <v>0</v>
      </c>
      <c r="GS42" s="128">
        <f t="shared" ref="GS42:GY42" si="374">GS33+GS41</f>
        <v>0</v>
      </c>
      <c r="GT42" s="128">
        <f t="shared" si="374"/>
        <v>0</v>
      </c>
      <c r="GU42" s="128">
        <f t="shared" si="374"/>
        <v>0</v>
      </c>
      <c r="GV42" s="128">
        <f t="shared" si="374"/>
        <v>0</v>
      </c>
      <c r="GW42" s="130">
        <f>GW33+GW41</f>
        <v>0</v>
      </c>
      <c r="GX42" s="128">
        <f t="shared" si="374"/>
        <v>0</v>
      </c>
      <c r="GY42" s="131">
        <f t="shared" si="374"/>
        <v>0</v>
      </c>
      <c r="GZ42" s="128">
        <f t="shared" ref="GZ42:HF42" si="375">GZ33+GZ41</f>
        <v>0</v>
      </c>
      <c r="HA42" s="128">
        <f t="shared" si="375"/>
        <v>0</v>
      </c>
      <c r="HB42" s="128">
        <f t="shared" si="375"/>
        <v>0</v>
      </c>
      <c r="HC42" s="128">
        <f t="shared" si="375"/>
        <v>0</v>
      </c>
      <c r="HD42" s="130">
        <f>HD33+HD41</f>
        <v>0</v>
      </c>
      <c r="HE42" s="128">
        <f t="shared" si="375"/>
        <v>0</v>
      </c>
      <c r="HF42" s="131">
        <f t="shared" si="375"/>
        <v>0</v>
      </c>
      <c r="HG42" s="128">
        <f t="shared" ref="HG42:HM42" si="376">HG33+HG41</f>
        <v>0</v>
      </c>
      <c r="HH42" s="128">
        <f>HH33+HH41</f>
        <v>0</v>
      </c>
      <c r="HI42" s="128">
        <f t="shared" si="376"/>
        <v>0</v>
      </c>
      <c r="HJ42" s="128">
        <f t="shared" si="376"/>
        <v>0</v>
      </c>
      <c r="HK42" s="130">
        <f>HK33+HK41</f>
        <v>0</v>
      </c>
      <c r="HL42" s="128">
        <f t="shared" si="376"/>
        <v>0</v>
      </c>
      <c r="HM42" s="131">
        <f t="shared" si="376"/>
        <v>0</v>
      </c>
      <c r="HN42" s="128">
        <f t="shared" ref="HN42:HT42" si="377">HN33+HN41</f>
        <v>0</v>
      </c>
      <c r="HO42" s="128">
        <f t="shared" si="377"/>
        <v>0</v>
      </c>
      <c r="HP42" s="128">
        <f t="shared" si="377"/>
        <v>0</v>
      </c>
      <c r="HQ42" s="128">
        <f t="shared" si="377"/>
        <v>0</v>
      </c>
      <c r="HR42" s="130">
        <f>HR33+HR41</f>
        <v>0</v>
      </c>
      <c r="HS42" s="128">
        <f t="shared" si="377"/>
        <v>0</v>
      </c>
      <c r="HT42" s="131">
        <f t="shared" si="377"/>
        <v>0</v>
      </c>
      <c r="HU42" s="128">
        <f t="shared" ref="HU42:IA42" si="378">HU33+HU41</f>
        <v>0</v>
      </c>
      <c r="HV42" s="128">
        <f t="shared" si="378"/>
        <v>0</v>
      </c>
      <c r="HW42" s="128">
        <f t="shared" si="378"/>
        <v>0</v>
      </c>
      <c r="HX42" s="128">
        <f t="shared" si="378"/>
        <v>0</v>
      </c>
      <c r="HY42" s="130">
        <f>HY33+HY41</f>
        <v>0</v>
      </c>
      <c r="HZ42" s="128">
        <f t="shared" si="378"/>
        <v>0</v>
      </c>
      <c r="IA42" s="131">
        <f t="shared" si="378"/>
        <v>0</v>
      </c>
      <c r="IB42" s="128">
        <f t="shared" ref="IB42:IH42" si="379">IB33+IB41</f>
        <v>0</v>
      </c>
      <c r="IC42" s="128">
        <f t="shared" si="379"/>
        <v>0</v>
      </c>
      <c r="ID42" s="128">
        <f t="shared" si="379"/>
        <v>0</v>
      </c>
      <c r="IE42" s="128">
        <f t="shared" si="379"/>
        <v>0</v>
      </c>
      <c r="IF42" s="130">
        <f>IF33+IF41</f>
        <v>0</v>
      </c>
      <c r="IG42" s="128">
        <f t="shared" si="379"/>
        <v>0</v>
      </c>
      <c r="IH42" s="131">
        <f t="shared" si="379"/>
        <v>0</v>
      </c>
      <c r="II42" s="128">
        <f t="shared" ref="II42:IO42" si="380">II33+II41</f>
        <v>0</v>
      </c>
      <c r="IJ42" s="128">
        <f>IJ33+IJ41</f>
        <v>0</v>
      </c>
      <c r="IK42" s="128">
        <f t="shared" si="380"/>
        <v>0</v>
      </c>
      <c r="IL42" s="128">
        <f t="shared" si="380"/>
        <v>0</v>
      </c>
      <c r="IM42" s="130">
        <f>IM33+IM41</f>
        <v>0</v>
      </c>
      <c r="IN42" s="128">
        <f t="shared" si="380"/>
        <v>0</v>
      </c>
      <c r="IO42" s="131">
        <f t="shared" si="380"/>
        <v>0</v>
      </c>
      <c r="IP42" s="132">
        <f t="shared" ref="IP42:IV42" si="381">IP33+IP41</f>
        <v>5643878</v>
      </c>
      <c r="IQ42" s="128">
        <f t="shared" si="381"/>
        <v>5858460</v>
      </c>
      <c r="IR42" s="128">
        <f t="shared" si="381"/>
        <v>5759324</v>
      </c>
      <c r="IS42" s="128">
        <f t="shared" si="381"/>
        <v>986</v>
      </c>
      <c r="IT42" s="130">
        <f t="shared" si="381"/>
        <v>5759324</v>
      </c>
      <c r="IU42" s="128">
        <f t="shared" si="381"/>
        <v>0</v>
      </c>
      <c r="IV42" s="131">
        <f t="shared" si="381"/>
        <v>0</v>
      </c>
    </row>
    <row r="43" spans="1:256" s="134" customFormat="1" ht="28.5" customHeight="1" x14ac:dyDescent="0.2">
      <c r="A43" s="426" t="s">
        <v>1</v>
      </c>
      <c r="B43" s="427"/>
      <c r="C43" s="428"/>
      <c r="D43" s="165"/>
      <c r="E43" s="166"/>
      <c r="F43" s="167"/>
      <c r="G43" s="167"/>
      <c r="H43" s="167"/>
      <c r="I43" s="167"/>
      <c r="J43" s="167"/>
      <c r="K43" s="168"/>
      <c r="L43" s="169"/>
      <c r="M43" s="170"/>
      <c r="N43" s="170"/>
      <c r="O43" s="170"/>
      <c r="P43" s="171"/>
      <c r="Q43" s="170"/>
      <c r="R43" s="172"/>
      <c r="S43" s="173"/>
      <c r="T43" s="170"/>
      <c r="U43" s="170"/>
      <c r="V43" s="170"/>
      <c r="W43" s="174"/>
      <c r="X43" s="170"/>
      <c r="Y43" s="172"/>
      <c r="Z43" s="173"/>
      <c r="AA43" s="170"/>
      <c r="AB43" s="170"/>
      <c r="AC43" s="170"/>
      <c r="AD43" s="171"/>
      <c r="AE43" s="170"/>
      <c r="AF43" s="172"/>
      <c r="AG43" s="173"/>
      <c r="AH43" s="170"/>
      <c r="AI43" s="170"/>
      <c r="AJ43" s="170"/>
      <c r="AK43" s="171"/>
      <c r="AL43" s="170"/>
      <c r="AM43" s="172"/>
      <c r="AN43" s="173"/>
      <c r="AO43" s="170"/>
      <c r="AP43" s="170"/>
      <c r="AQ43" s="170"/>
      <c r="AR43" s="171"/>
      <c r="AS43" s="170"/>
      <c r="AT43" s="172"/>
      <c r="AU43" s="175"/>
      <c r="AV43" s="170"/>
      <c r="AW43" s="170"/>
      <c r="AX43" s="170"/>
      <c r="AY43" s="170"/>
      <c r="AZ43" s="170"/>
      <c r="BA43" s="172"/>
      <c r="BB43" s="173"/>
      <c r="BC43" s="170"/>
      <c r="BD43" s="170"/>
      <c r="BE43" s="170"/>
      <c r="BF43" s="171"/>
      <c r="BG43" s="170"/>
      <c r="BH43" s="172"/>
      <c r="BI43" s="173"/>
      <c r="BJ43" s="170"/>
      <c r="BK43" s="170"/>
      <c r="BL43" s="170"/>
      <c r="BM43" s="171"/>
      <c r="BN43" s="170"/>
      <c r="BO43" s="172"/>
      <c r="BP43" s="173"/>
      <c r="BQ43" s="170"/>
      <c r="BR43" s="170"/>
      <c r="BS43" s="170"/>
      <c r="BT43" s="171"/>
      <c r="BU43" s="170"/>
      <c r="BV43" s="172"/>
      <c r="BW43" s="255"/>
      <c r="BX43" s="222"/>
      <c r="BY43" s="222"/>
      <c r="BZ43" s="222"/>
      <c r="CA43" s="221"/>
      <c r="CB43" s="222"/>
      <c r="CC43" s="262"/>
      <c r="CD43" s="169"/>
      <c r="CE43" s="170"/>
      <c r="CF43" s="170"/>
      <c r="CG43" s="170"/>
      <c r="CH43" s="171"/>
      <c r="CI43" s="170"/>
      <c r="CJ43" s="172"/>
      <c r="CK43" s="170"/>
      <c r="CL43" s="170"/>
      <c r="CM43" s="170"/>
      <c r="CN43" s="170"/>
      <c r="CO43" s="171"/>
      <c r="CP43" s="170"/>
      <c r="CQ43" s="172"/>
      <c r="CR43" s="170"/>
      <c r="CS43" s="170"/>
      <c r="CT43" s="170"/>
      <c r="CU43" s="170"/>
      <c r="CV43" s="171"/>
      <c r="CW43" s="170"/>
      <c r="CX43" s="172"/>
      <c r="CY43" s="170"/>
      <c r="CZ43" s="170"/>
      <c r="DA43" s="170"/>
      <c r="DB43" s="170"/>
      <c r="DC43" s="171"/>
      <c r="DD43" s="170"/>
      <c r="DE43" s="172"/>
      <c r="DF43" s="170"/>
      <c r="DG43" s="170"/>
      <c r="DH43" s="170"/>
      <c r="DI43" s="170"/>
      <c r="DJ43" s="171"/>
      <c r="DK43" s="170"/>
      <c r="DL43" s="172"/>
      <c r="DM43" s="170"/>
      <c r="DN43" s="170"/>
      <c r="DO43" s="170"/>
      <c r="DP43" s="170"/>
      <c r="DQ43" s="171"/>
      <c r="DR43" s="170"/>
      <c r="DS43" s="172"/>
      <c r="DT43" s="170"/>
      <c r="DU43" s="170"/>
      <c r="DV43" s="170"/>
      <c r="DW43" s="170"/>
      <c r="DX43" s="171"/>
      <c r="DY43" s="170"/>
      <c r="DZ43" s="172"/>
      <c r="EA43" s="170"/>
      <c r="EB43" s="170"/>
      <c r="EC43" s="170"/>
      <c r="ED43" s="170"/>
      <c r="EE43" s="171"/>
      <c r="EF43" s="170"/>
      <c r="EG43" s="172"/>
      <c r="EH43" s="170"/>
      <c r="EI43" s="170"/>
      <c r="EJ43" s="170"/>
      <c r="EK43" s="170"/>
      <c r="EL43" s="171"/>
      <c r="EM43" s="170"/>
      <c r="EN43" s="172"/>
      <c r="EO43" s="170"/>
      <c r="EP43" s="170"/>
      <c r="EQ43" s="170"/>
      <c r="ER43" s="170"/>
      <c r="ES43" s="171"/>
      <c r="ET43" s="170"/>
      <c r="EU43" s="172"/>
      <c r="EV43" s="170"/>
      <c r="EW43" s="170"/>
      <c r="EX43" s="170"/>
      <c r="EY43" s="170"/>
      <c r="EZ43" s="171"/>
      <c r="FA43" s="170"/>
      <c r="FB43" s="172"/>
      <c r="FC43" s="170"/>
      <c r="FD43" s="170"/>
      <c r="FE43" s="170"/>
      <c r="FF43" s="170"/>
      <c r="FG43" s="171"/>
      <c r="FH43" s="170"/>
      <c r="FI43" s="172"/>
      <c r="FJ43" s="170"/>
      <c r="FK43" s="170"/>
      <c r="FL43" s="170"/>
      <c r="FM43" s="170"/>
      <c r="FN43" s="171"/>
      <c r="FO43" s="170"/>
      <c r="FP43" s="172"/>
      <c r="FQ43" s="170"/>
      <c r="FR43" s="170"/>
      <c r="FS43" s="170"/>
      <c r="FT43" s="170"/>
      <c r="FU43" s="171"/>
      <c r="FV43" s="170"/>
      <c r="FW43" s="172"/>
      <c r="FX43" s="170"/>
      <c r="FY43" s="170"/>
      <c r="FZ43" s="170"/>
      <c r="GA43" s="170"/>
      <c r="GB43" s="171"/>
      <c r="GC43" s="170"/>
      <c r="GD43" s="172"/>
      <c r="GE43" s="170"/>
      <c r="GF43" s="170"/>
      <c r="GG43" s="170"/>
      <c r="GH43" s="170"/>
      <c r="GI43" s="171"/>
      <c r="GJ43" s="170"/>
      <c r="GK43" s="172"/>
      <c r="GL43" s="170"/>
      <c r="GM43" s="170"/>
      <c r="GN43" s="170"/>
      <c r="GO43" s="170"/>
      <c r="GP43" s="171"/>
      <c r="GQ43" s="170"/>
      <c r="GR43" s="172"/>
      <c r="GS43" s="170"/>
      <c r="GT43" s="170"/>
      <c r="GU43" s="170"/>
      <c r="GV43" s="170"/>
      <c r="GW43" s="171"/>
      <c r="GX43" s="170"/>
      <c r="GY43" s="172"/>
      <c r="GZ43" s="170"/>
      <c r="HA43" s="170"/>
      <c r="HB43" s="170"/>
      <c r="HC43" s="170"/>
      <c r="HD43" s="171"/>
      <c r="HE43" s="170"/>
      <c r="HF43" s="172"/>
      <c r="HG43" s="170"/>
      <c r="HH43" s="170"/>
      <c r="HI43" s="170"/>
      <c r="HJ43" s="170"/>
      <c r="HK43" s="171"/>
      <c r="HL43" s="170"/>
      <c r="HM43" s="172"/>
      <c r="HN43" s="170"/>
      <c r="HO43" s="170"/>
      <c r="HP43" s="170"/>
      <c r="HQ43" s="170"/>
      <c r="HR43" s="171"/>
      <c r="HS43" s="170"/>
      <c r="HT43" s="172"/>
      <c r="HU43" s="170"/>
      <c r="HV43" s="170"/>
      <c r="HW43" s="170"/>
      <c r="HX43" s="170"/>
      <c r="HY43" s="171"/>
      <c r="HZ43" s="170"/>
      <c r="IA43" s="172"/>
      <c r="IB43" s="170"/>
      <c r="IC43" s="170"/>
      <c r="ID43" s="170"/>
      <c r="IE43" s="170"/>
      <c r="IF43" s="171"/>
      <c r="IG43" s="170"/>
      <c r="IH43" s="172"/>
      <c r="II43" s="170"/>
      <c r="IJ43" s="170"/>
      <c r="IK43" s="170"/>
      <c r="IL43" s="170"/>
      <c r="IM43" s="171"/>
      <c r="IN43" s="170"/>
      <c r="IO43" s="172"/>
      <c r="IP43" s="173"/>
      <c r="IQ43" s="170"/>
      <c r="IR43" s="170"/>
      <c r="IS43" s="170"/>
      <c r="IT43" s="171"/>
      <c r="IU43" s="170"/>
      <c r="IV43" s="172"/>
    </row>
    <row r="44" spans="1:256" s="58" customFormat="1" ht="10.5" x14ac:dyDescent="0.2">
      <c r="A44" s="44" t="s">
        <v>114</v>
      </c>
      <c r="B44" s="328" t="s">
        <v>7</v>
      </c>
      <c r="C44" s="329"/>
      <c r="D44" s="103"/>
      <c r="E44" s="7">
        <f>SUM(L44,S44,Z44,AG44,AN44,BB44,BI44,BP44,CD44,CK44,CR44,CY44,DF44,DM44,DT44,EA44)+SUM(EH44,EO44,EV44,FC44,FJ44,FQ44,FX44,GE44,GL44,GS44,GZ44,HG44,HN44,HU44,IB44,II44)+IP44</f>
        <v>15947314</v>
      </c>
      <c r="F44" s="4">
        <f t="shared" ref="F44:J49" si="382">SUM(M44,T44,AA44,AH44,AO44,BC44,BJ44,BQ44,CE44,CL44,CS44,CZ44,DG44,DN44,DU44,EB44)+SUM(EI44,EP44,EW44,FD44,FK44,FR44,FY44,GF44,GM44,GT44,HA44,HH44,HO44,HV44,IC44,IJ44)+IQ44</f>
        <v>16958239</v>
      </c>
      <c r="G44" s="4">
        <f t="shared" si="382"/>
        <v>16486834</v>
      </c>
      <c r="H44" s="4">
        <f t="shared" si="382"/>
        <v>0</v>
      </c>
      <c r="I44" s="4">
        <f t="shared" si="382"/>
        <v>13402229</v>
      </c>
      <c r="J44" s="4">
        <f t="shared" si="382"/>
        <v>3084605</v>
      </c>
      <c r="K44" s="8">
        <f>SUM(R44,Y44,AF44,AM44,AT44,BH44,BO44,BV44,CJ44,CQ44,CX44,DE44,DL44,DS44,DZ44,EG44)+SUM(EN44,EU44,FB44,FI44,FP44,FW44,GD44,GK44,GR44,GY44,HF44,HM44,HT44,IA44,IH44,IO44)</f>
        <v>0</v>
      </c>
      <c r="L44" s="282">
        <v>375979</v>
      </c>
      <c r="M44" s="4">
        <v>398469</v>
      </c>
      <c r="N44" s="4">
        <v>307039</v>
      </c>
      <c r="O44" s="4"/>
      <c r="P44" s="29">
        <f>+N44-Q44-R44</f>
        <v>212958</v>
      </c>
      <c r="Q44" s="4">
        <v>94081</v>
      </c>
      <c r="R44" s="19"/>
      <c r="S44" s="289">
        <v>3256277</v>
      </c>
      <c r="T44" s="4">
        <v>3410196</v>
      </c>
      <c r="U44" s="4">
        <v>3179983</v>
      </c>
      <c r="V44" s="4"/>
      <c r="W44" s="29">
        <f t="shared" si="48"/>
        <v>2600212</v>
      </c>
      <c r="X44" s="4">
        <v>579771</v>
      </c>
      <c r="Y44" s="19"/>
      <c r="Z44" s="294">
        <v>4699510</v>
      </c>
      <c r="AA44" s="4">
        <v>4875949</v>
      </c>
      <c r="AB44" s="122">
        <v>4859984</v>
      </c>
      <c r="AC44" s="4"/>
      <c r="AD44" s="29">
        <f>+AB44-AE44</f>
        <v>4859984</v>
      </c>
      <c r="AE44" s="122"/>
      <c r="AF44" s="19"/>
      <c r="AG44" s="7"/>
      <c r="AH44" s="4"/>
      <c r="AI44" s="4"/>
      <c r="AJ44" s="4"/>
      <c r="AK44" s="29"/>
      <c r="AL44" s="4"/>
      <c r="AM44" s="19"/>
      <c r="AN44" s="297">
        <v>391519</v>
      </c>
      <c r="AO44" s="4">
        <v>418982</v>
      </c>
      <c r="AP44" s="4">
        <v>416995</v>
      </c>
      <c r="AQ44" s="4"/>
      <c r="AR44" s="29">
        <f>+AP44-AS44</f>
        <v>356307</v>
      </c>
      <c r="AS44" s="4">
        <v>60688</v>
      </c>
      <c r="AT44" s="19"/>
      <c r="AU44" s="25">
        <f t="shared" ref="AU44:AV47" si="383">SUM(BI44,BP44,BB44)</f>
        <v>3501210</v>
      </c>
      <c r="AV44" s="4">
        <f t="shared" si="383"/>
        <v>3804937</v>
      </c>
      <c r="AW44" s="15">
        <f>+BD44+BK44+BR44</f>
        <v>3722393</v>
      </c>
      <c r="AX44" s="4">
        <f>SUM(BL44,BS44,BE44)</f>
        <v>0</v>
      </c>
      <c r="AY44" s="4">
        <f t="shared" ref="AY44:BA47" si="384">SUM(BM44,BT44,BF44)</f>
        <v>2801660</v>
      </c>
      <c r="AZ44" s="4">
        <f t="shared" si="384"/>
        <v>920733</v>
      </c>
      <c r="BA44" s="19">
        <f t="shared" si="384"/>
        <v>0</v>
      </c>
      <c r="BB44" s="300">
        <v>2369681</v>
      </c>
      <c r="BC44" s="4">
        <v>2441381</v>
      </c>
      <c r="BD44" s="4">
        <v>2390798</v>
      </c>
      <c r="BE44" s="4"/>
      <c r="BF44" s="29">
        <f>+BD44-BG44</f>
        <v>1893736</v>
      </c>
      <c r="BG44" s="4">
        <v>497062</v>
      </c>
      <c r="BH44" s="19"/>
      <c r="BI44" s="302">
        <v>515880</v>
      </c>
      <c r="BJ44" s="4">
        <v>672433</v>
      </c>
      <c r="BK44" s="4">
        <v>662066</v>
      </c>
      <c r="BL44" s="4"/>
      <c r="BM44" s="29">
        <f>+BK44-BN44</f>
        <v>483283</v>
      </c>
      <c r="BN44" s="4">
        <v>178783</v>
      </c>
      <c r="BO44" s="19"/>
      <c r="BP44" s="305">
        <v>615649</v>
      </c>
      <c r="BQ44" s="4">
        <v>691123</v>
      </c>
      <c r="BR44" s="4">
        <v>669529</v>
      </c>
      <c r="BS44" s="4"/>
      <c r="BT44" s="29">
        <f>+BR44-BU44</f>
        <v>424641</v>
      </c>
      <c r="BU44" s="4">
        <v>244888</v>
      </c>
      <c r="BV44" s="19"/>
      <c r="BW44" s="212">
        <f t="shared" ref="BW44:BY47" si="385">SUM(CD44,CK44,CR44,CY44,DF44,DM44,DT44,EA44,EH44,EO44,EV44,FC44,FJ44,FQ44,FX44,GE44,GL44,GS44,GZ44,HG44,HN44,HU44,IB44,II44)+IP44</f>
        <v>3722819</v>
      </c>
      <c r="BX44" s="213">
        <f t="shared" si="385"/>
        <v>4049706</v>
      </c>
      <c r="BY44" s="213">
        <f>SUM(CF44,CM44,CT44,DA44,DH44,DO44,DV44,EC44,EJ44,EQ44,EX44,FE44,FL44,FS44,FZ44,GG44,GN44,GU44,HB44,HI44,HP44,HW44,ID44,IK44)+IR44</f>
        <v>4000440</v>
      </c>
      <c r="BZ44" s="213">
        <f>SUM(CG44,CN44,CU44,DB44,DI44,DP44,DW44,ED44,EK44,ER44,EY44,FF44,FM44,FT44,GA44,GH44,GO44,GV44,HC44,HJ44,HQ44,HX44,IE44,IL44)</f>
        <v>0</v>
      </c>
      <c r="CA44" s="211">
        <f t="shared" ref="CA44:CC47" si="386">SUM(CH44,CO44,CV44,DC44,DJ44,DQ44,DX44,EE44,EL44,ES44,EZ44,FG44,FN44,FU44,GB44,GI44,GP44,GW44,HD44,HK44,HR44,HY44,IF44,IM44)+IT44</f>
        <v>2571108</v>
      </c>
      <c r="CB44" s="211">
        <f t="shared" si="386"/>
        <v>1429332</v>
      </c>
      <c r="CC44" s="214">
        <f t="shared" si="386"/>
        <v>0</v>
      </c>
      <c r="CD44" s="108"/>
      <c r="CE44" s="4"/>
      <c r="CF44" s="4"/>
      <c r="CG44" s="4"/>
      <c r="CH44" s="29">
        <f>+CF44-CI44</f>
        <v>0</v>
      </c>
      <c r="CI44" s="4"/>
      <c r="CJ44" s="19"/>
      <c r="CK44" s="4"/>
      <c r="CL44" s="4"/>
      <c r="CM44" s="4"/>
      <c r="CN44" s="4"/>
      <c r="CO44" s="29">
        <f>+CM44-CP44</f>
        <v>0</v>
      </c>
      <c r="CP44" s="4"/>
      <c r="CQ44" s="19"/>
      <c r="CR44" s="4"/>
      <c r="CS44" s="4"/>
      <c r="CT44" s="4"/>
      <c r="CU44" s="4"/>
      <c r="CV44" s="29">
        <f>+CT44-CW44</f>
        <v>0</v>
      </c>
      <c r="CW44" s="4"/>
      <c r="CX44" s="19"/>
      <c r="CY44" s="4"/>
      <c r="CZ44" s="4"/>
      <c r="DA44" s="4"/>
      <c r="DB44" s="4"/>
      <c r="DC44" s="29">
        <f>+DA44-DD44</f>
        <v>0</v>
      </c>
      <c r="DD44" s="4"/>
      <c r="DE44" s="19"/>
      <c r="DF44" s="4"/>
      <c r="DG44" s="4"/>
      <c r="DH44" s="4"/>
      <c r="DI44" s="4"/>
      <c r="DJ44" s="29">
        <f>+DH44-DK44</f>
        <v>0</v>
      </c>
      <c r="DK44" s="4"/>
      <c r="DL44" s="19"/>
      <c r="DM44" s="4"/>
      <c r="DN44" s="4"/>
      <c r="DO44" s="4"/>
      <c r="DP44" s="4"/>
      <c r="DQ44" s="29">
        <f>+DO44-DR44</f>
        <v>0</v>
      </c>
      <c r="DR44" s="4"/>
      <c r="DS44" s="19"/>
      <c r="DT44" s="4"/>
      <c r="DU44" s="4"/>
      <c r="DV44" s="4"/>
      <c r="DW44" s="4"/>
      <c r="DX44" s="29">
        <f>+DV44-DY44</f>
        <v>0</v>
      </c>
      <c r="DY44" s="4"/>
      <c r="DZ44" s="19"/>
      <c r="EA44" s="4"/>
      <c r="EB44" s="4"/>
      <c r="EC44" s="4"/>
      <c r="ED44" s="4"/>
      <c r="EE44" s="29">
        <f>+EC44-EF44</f>
        <v>0</v>
      </c>
      <c r="EF44" s="4"/>
      <c r="EG44" s="19"/>
      <c r="EH44" s="4"/>
      <c r="EI44" s="4"/>
      <c r="EJ44" s="4"/>
      <c r="EK44" s="4"/>
      <c r="EL44" s="29">
        <f>+EJ44-EM44</f>
        <v>0</v>
      </c>
      <c r="EM44" s="4"/>
      <c r="EN44" s="19"/>
      <c r="EO44" s="4"/>
      <c r="EP44" s="4"/>
      <c r="EQ44" s="4"/>
      <c r="ER44" s="4"/>
      <c r="ES44" s="29">
        <f>+EQ44-ET44</f>
        <v>0</v>
      </c>
      <c r="ET44" s="4"/>
      <c r="EU44" s="19"/>
      <c r="EV44" s="4"/>
      <c r="EW44" s="4"/>
      <c r="EX44" s="4"/>
      <c r="EY44" s="4"/>
      <c r="EZ44" s="29">
        <f>+EX44-FA44</f>
        <v>0</v>
      </c>
      <c r="FA44" s="4"/>
      <c r="FB44" s="19"/>
      <c r="FC44" s="4"/>
      <c r="FD44" s="4"/>
      <c r="FE44" s="4"/>
      <c r="FF44" s="4"/>
      <c r="FG44" s="29">
        <f>+FE44-FH44</f>
        <v>0</v>
      </c>
      <c r="FH44" s="4"/>
      <c r="FI44" s="19"/>
      <c r="FJ44" s="4"/>
      <c r="FK44" s="4"/>
      <c r="FL44" s="4"/>
      <c r="FM44" s="4"/>
      <c r="FN44" s="29">
        <f>+FL44-FO44</f>
        <v>0</v>
      </c>
      <c r="FO44" s="4"/>
      <c r="FP44" s="19"/>
      <c r="FQ44" s="4"/>
      <c r="FR44" s="4"/>
      <c r="FS44" s="4"/>
      <c r="FT44" s="4"/>
      <c r="FU44" s="29">
        <f>+FS44-FV44</f>
        <v>0</v>
      </c>
      <c r="FV44" s="4"/>
      <c r="FW44" s="19"/>
      <c r="FX44" s="4"/>
      <c r="FY44" s="4"/>
      <c r="FZ44" s="4"/>
      <c r="GA44" s="4"/>
      <c r="GB44" s="29">
        <f>+FZ44-GC44</f>
        <v>0</v>
      </c>
      <c r="GC44" s="4"/>
      <c r="GD44" s="19"/>
      <c r="GE44" s="4"/>
      <c r="GF44" s="4"/>
      <c r="GG44" s="4"/>
      <c r="GH44" s="4"/>
      <c r="GI44" s="29">
        <f>+GG44-GJ44</f>
        <v>0</v>
      </c>
      <c r="GJ44" s="4"/>
      <c r="GK44" s="19"/>
      <c r="GL44" s="4"/>
      <c r="GM44" s="4"/>
      <c r="GN44" s="4"/>
      <c r="GO44" s="4"/>
      <c r="GP44" s="29">
        <f>+GN44-GQ44</f>
        <v>0</v>
      </c>
      <c r="GQ44" s="4"/>
      <c r="GR44" s="19"/>
      <c r="GS44" s="4"/>
      <c r="GT44" s="4"/>
      <c r="GU44" s="4"/>
      <c r="GV44" s="4"/>
      <c r="GW44" s="29">
        <f>+GU44-GX44</f>
        <v>0</v>
      </c>
      <c r="GX44" s="4"/>
      <c r="GY44" s="19"/>
      <c r="GZ44" s="4"/>
      <c r="HA44" s="4"/>
      <c r="HB44" s="4"/>
      <c r="HC44" s="4"/>
      <c r="HD44" s="29">
        <f>+HB44-HE44</f>
        <v>0</v>
      </c>
      <c r="HE44" s="4"/>
      <c r="HF44" s="19"/>
      <c r="HG44" s="4"/>
      <c r="HH44" s="4"/>
      <c r="HI44" s="4"/>
      <c r="HJ44" s="4"/>
      <c r="HK44" s="29">
        <f>+HI44-HL44</f>
        <v>0</v>
      </c>
      <c r="HL44" s="4"/>
      <c r="HM44" s="19"/>
      <c r="HN44" s="4"/>
      <c r="HO44" s="4"/>
      <c r="HP44" s="4"/>
      <c r="HQ44" s="4"/>
      <c r="HR44" s="29">
        <f>+HP44-HS44</f>
        <v>0</v>
      </c>
      <c r="HS44" s="4"/>
      <c r="HT44" s="19"/>
      <c r="HU44" s="4"/>
      <c r="HV44" s="4"/>
      <c r="HW44" s="4"/>
      <c r="HX44" s="4"/>
      <c r="HY44" s="29">
        <f>+HW44-HZ44</f>
        <v>0</v>
      </c>
      <c r="HZ44" s="4"/>
      <c r="IA44" s="19"/>
      <c r="IB44" s="4"/>
      <c r="IC44" s="4"/>
      <c r="ID44" s="4"/>
      <c r="IE44" s="4"/>
      <c r="IF44" s="29">
        <f>+ID44-IG44</f>
        <v>0</v>
      </c>
      <c r="IG44" s="4"/>
      <c r="IH44" s="19"/>
      <c r="II44" s="4"/>
      <c r="IJ44" s="4"/>
      <c r="IK44" s="4"/>
      <c r="IL44" s="4"/>
      <c r="IM44" s="29">
        <f>+IK44-IN44</f>
        <v>0</v>
      </c>
      <c r="IN44" s="4"/>
      <c r="IO44" s="19"/>
      <c r="IP44" s="308">
        <v>3722819</v>
      </c>
      <c r="IQ44" s="4">
        <v>4049706</v>
      </c>
      <c r="IR44" s="4">
        <v>4000440</v>
      </c>
      <c r="IS44" s="4"/>
      <c r="IT44" s="29">
        <f>+IR44-IU44</f>
        <v>2571108</v>
      </c>
      <c r="IU44" s="4">
        <v>1429332</v>
      </c>
      <c r="IV44" s="19"/>
    </row>
    <row r="45" spans="1:256" s="58" customFormat="1" ht="10.5" x14ac:dyDescent="0.2">
      <c r="A45" s="44" t="s">
        <v>115</v>
      </c>
      <c r="B45" s="328" t="s">
        <v>155</v>
      </c>
      <c r="C45" s="329"/>
      <c r="D45" s="103"/>
      <c r="E45" s="7">
        <f>SUM(L45,S45,Z45,AG45,AN45,BB45,BI45,BP45,CD45,CK45,CR45,CY45,DF45,DM45,DT45,EA45)+SUM(EH45,EO45,EV45,FC45,FJ45,FQ45,FX45,GE45,GL45,GS45,GZ45,HG45,HN45,HU45,IB45,II45)+IP45</f>
        <v>2056506</v>
      </c>
      <c r="F45" s="4">
        <f t="shared" si="382"/>
        <v>2199523</v>
      </c>
      <c r="G45" s="4">
        <f t="shared" si="382"/>
        <v>2127401</v>
      </c>
      <c r="H45" s="4">
        <f t="shared" si="382"/>
        <v>0</v>
      </c>
      <c r="I45" s="4">
        <f t="shared" si="382"/>
        <v>1747441</v>
      </c>
      <c r="J45" s="4">
        <f t="shared" si="382"/>
        <v>379960</v>
      </c>
      <c r="K45" s="8">
        <f>SUM(R45,Y45,AF45,AM45,AT45,BH45,BO45,BV45,CJ45,CQ45,CX45,DE45,DL45,DS45,DZ45,EG45)+SUM(EN45,EU45,FB45,FI45,FP45,FW45,GD45,GK45,GR45,GY45,HF45,HM45,HT45,IA45,IH45,IO45)</f>
        <v>0</v>
      </c>
      <c r="L45" s="282">
        <v>55895</v>
      </c>
      <c r="M45" s="4">
        <v>71419</v>
      </c>
      <c r="N45" s="4">
        <v>44062</v>
      </c>
      <c r="O45" s="4"/>
      <c r="P45" s="29">
        <f>+N45-Q45-R45</f>
        <v>30942</v>
      </c>
      <c r="Q45" s="4">
        <v>13120</v>
      </c>
      <c r="R45" s="19"/>
      <c r="S45" s="289">
        <v>352813</v>
      </c>
      <c r="T45" s="4">
        <v>431963</v>
      </c>
      <c r="U45" s="4">
        <v>431781</v>
      </c>
      <c r="V45" s="4"/>
      <c r="W45" s="29">
        <f t="shared" si="48"/>
        <v>357041</v>
      </c>
      <c r="X45" s="4">
        <v>74740</v>
      </c>
      <c r="Y45" s="19"/>
      <c r="Z45" s="294">
        <v>545036</v>
      </c>
      <c r="AA45" s="4">
        <v>502986</v>
      </c>
      <c r="AB45" s="122">
        <v>499280</v>
      </c>
      <c r="AC45" s="4"/>
      <c r="AD45" s="29">
        <f>+AB45-AE45</f>
        <v>499280</v>
      </c>
      <c r="AE45" s="122"/>
      <c r="AF45" s="19"/>
      <c r="AG45" s="7"/>
      <c r="AH45" s="4"/>
      <c r="AI45" s="4"/>
      <c r="AJ45" s="4"/>
      <c r="AK45" s="29"/>
      <c r="AL45" s="4"/>
      <c r="AM45" s="19"/>
      <c r="AN45" s="297">
        <v>53629</v>
      </c>
      <c r="AO45" s="4">
        <v>58169</v>
      </c>
      <c r="AP45" s="4">
        <v>58169</v>
      </c>
      <c r="AQ45" s="4"/>
      <c r="AR45" s="29">
        <f>+AP45-AS45</f>
        <v>50651</v>
      </c>
      <c r="AS45" s="4">
        <v>7518</v>
      </c>
      <c r="AT45" s="19"/>
      <c r="AU45" s="25">
        <f t="shared" si="383"/>
        <v>501303</v>
      </c>
      <c r="AV45" s="4">
        <f t="shared" si="383"/>
        <v>544369</v>
      </c>
      <c r="AW45" s="15">
        <f t="shared" ref="AW45:AW73" si="387">+BD45+BK45+BR45</f>
        <v>532169</v>
      </c>
      <c r="AX45" s="4">
        <f>SUM(BL45,BS45,BE45)</f>
        <v>0</v>
      </c>
      <c r="AY45" s="4">
        <f t="shared" si="384"/>
        <v>418735</v>
      </c>
      <c r="AZ45" s="4">
        <f t="shared" si="384"/>
        <v>113434</v>
      </c>
      <c r="BA45" s="19">
        <f t="shared" si="384"/>
        <v>0</v>
      </c>
      <c r="BB45" s="300">
        <v>343625</v>
      </c>
      <c r="BC45" s="4">
        <v>356529</v>
      </c>
      <c r="BD45" s="4">
        <v>356529</v>
      </c>
      <c r="BE45" s="4"/>
      <c r="BF45" s="29">
        <f>+BD45-BG45</f>
        <v>295297</v>
      </c>
      <c r="BG45" s="4">
        <v>61232</v>
      </c>
      <c r="BH45" s="19"/>
      <c r="BI45" s="302">
        <v>71949</v>
      </c>
      <c r="BJ45" s="4">
        <v>92300</v>
      </c>
      <c r="BK45" s="4">
        <v>90811</v>
      </c>
      <c r="BL45" s="4"/>
      <c r="BM45" s="29">
        <f>+BK45-BN45</f>
        <v>66356</v>
      </c>
      <c r="BN45" s="4">
        <v>24455</v>
      </c>
      <c r="BO45" s="19"/>
      <c r="BP45" s="305">
        <v>85729</v>
      </c>
      <c r="BQ45" s="4">
        <v>95540</v>
      </c>
      <c r="BR45" s="4">
        <v>84829</v>
      </c>
      <c r="BS45" s="4"/>
      <c r="BT45" s="29">
        <f>+BR45-BU45</f>
        <v>57082</v>
      </c>
      <c r="BU45" s="4">
        <v>27747</v>
      </c>
      <c r="BV45" s="19"/>
      <c r="BW45" s="212">
        <f t="shared" si="385"/>
        <v>547830</v>
      </c>
      <c r="BX45" s="213">
        <f t="shared" si="385"/>
        <v>590617</v>
      </c>
      <c r="BY45" s="213">
        <f t="shared" si="385"/>
        <v>561940</v>
      </c>
      <c r="BZ45" s="213">
        <f>SUM(CG45,CN45,CU45,DB45,DI45,DP45,DW45,ED45,EK45,ER45,EY45,FF45,FM45,FT45,GA45,GH45,GO45,GV45,HC45,HJ45,HQ45,HX45,IE45,IL45)</f>
        <v>0</v>
      </c>
      <c r="CA45" s="211">
        <f t="shared" si="386"/>
        <v>390792</v>
      </c>
      <c r="CB45" s="211">
        <f t="shared" si="386"/>
        <v>171148</v>
      </c>
      <c r="CC45" s="214">
        <f t="shared" si="386"/>
        <v>0</v>
      </c>
      <c r="CD45" s="108"/>
      <c r="CE45" s="4"/>
      <c r="CF45" s="4"/>
      <c r="CG45" s="4"/>
      <c r="CH45" s="29">
        <f>+CF45-CI45</f>
        <v>0</v>
      </c>
      <c r="CI45" s="4"/>
      <c r="CJ45" s="19"/>
      <c r="CK45" s="4"/>
      <c r="CL45" s="4"/>
      <c r="CM45" s="4"/>
      <c r="CN45" s="4"/>
      <c r="CO45" s="29">
        <f>+CM45-CP45</f>
        <v>0</v>
      </c>
      <c r="CP45" s="4"/>
      <c r="CQ45" s="19"/>
      <c r="CR45" s="4"/>
      <c r="CS45" s="4"/>
      <c r="CT45" s="4"/>
      <c r="CU45" s="4"/>
      <c r="CV45" s="29">
        <f>+CT45-CW45</f>
        <v>0</v>
      </c>
      <c r="CW45" s="4"/>
      <c r="CX45" s="19"/>
      <c r="CY45" s="4"/>
      <c r="CZ45" s="4"/>
      <c r="DA45" s="4"/>
      <c r="DB45" s="4"/>
      <c r="DC45" s="29">
        <f>+DA45-DD45</f>
        <v>0</v>
      </c>
      <c r="DD45" s="4"/>
      <c r="DE45" s="19"/>
      <c r="DF45" s="4"/>
      <c r="DG45" s="4"/>
      <c r="DH45" s="4"/>
      <c r="DI45" s="4"/>
      <c r="DJ45" s="29">
        <f>+DH45-DK45</f>
        <v>0</v>
      </c>
      <c r="DK45" s="4"/>
      <c r="DL45" s="19"/>
      <c r="DM45" s="4"/>
      <c r="DN45" s="4"/>
      <c r="DO45" s="4"/>
      <c r="DP45" s="4"/>
      <c r="DQ45" s="29">
        <f>+DO45-DR45</f>
        <v>0</v>
      </c>
      <c r="DR45" s="4"/>
      <c r="DS45" s="19"/>
      <c r="DT45" s="4"/>
      <c r="DU45" s="4"/>
      <c r="DV45" s="4"/>
      <c r="DW45" s="4"/>
      <c r="DX45" s="29">
        <f>+DV45-DY45</f>
        <v>0</v>
      </c>
      <c r="DY45" s="4"/>
      <c r="DZ45" s="19"/>
      <c r="EA45" s="4"/>
      <c r="EB45" s="4"/>
      <c r="EC45" s="4"/>
      <c r="ED45" s="4"/>
      <c r="EE45" s="29">
        <f>+EC45-EF45</f>
        <v>0</v>
      </c>
      <c r="EF45" s="4"/>
      <c r="EG45" s="19"/>
      <c r="EH45" s="4"/>
      <c r="EI45" s="4"/>
      <c r="EJ45" s="4"/>
      <c r="EK45" s="4"/>
      <c r="EL45" s="29">
        <f>+EJ45-EM45</f>
        <v>0</v>
      </c>
      <c r="EM45" s="4"/>
      <c r="EN45" s="19"/>
      <c r="EO45" s="4"/>
      <c r="EP45" s="4"/>
      <c r="EQ45" s="4"/>
      <c r="ER45" s="4"/>
      <c r="ES45" s="29">
        <f>+EQ45-ET45</f>
        <v>0</v>
      </c>
      <c r="ET45" s="4"/>
      <c r="EU45" s="19"/>
      <c r="EV45" s="4"/>
      <c r="EW45" s="4"/>
      <c r="EX45" s="4"/>
      <c r="EY45" s="4"/>
      <c r="EZ45" s="29">
        <f>+EX45-FA45</f>
        <v>0</v>
      </c>
      <c r="FA45" s="4"/>
      <c r="FB45" s="19"/>
      <c r="FC45" s="4"/>
      <c r="FD45" s="4"/>
      <c r="FE45" s="4"/>
      <c r="FF45" s="4"/>
      <c r="FG45" s="29">
        <f>+FE45-FH45</f>
        <v>0</v>
      </c>
      <c r="FH45" s="4"/>
      <c r="FI45" s="19"/>
      <c r="FJ45" s="4"/>
      <c r="FK45" s="4"/>
      <c r="FL45" s="4"/>
      <c r="FM45" s="4"/>
      <c r="FN45" s="29">
        <f>+FL45-FO45</f>
        <v>0</v>
      </c>
      <c r="FO45" s="4"/>
      <c r="FP45" s="19"/>
      <c r="FQ45" s="4"/>
      <c r="FR45" s="4"/>
      <c r="FS45" s="4"/>
      <c r="FT45" s="4"/>
      <c r="FU45" s="29">
        <f>+FS45-FV45</f>
        <v>0</v>
      </c>
      <c r="FV45" s="4"/>
      <c r="FW45" s="19"/>
      <c r="FX45" s="4"/>
      <c r="FY45" s="4"/>
      <c r="FZ45" s="4"/>
      <c r="GA45" s="4"/>
      <c r="GB45" s="29">
        <f>+FZ45-GC45</f>
        <v>0</v>
      </c>
      <c r="GC45" s="4"/>
      <c r="GD45" s="19"/>
      <c r="GE45" s="4"/>
      <c r="GF45" s="4"/>
      <c r="GG45" s="4"/>
      <c r="GH45" s="4"/>
      <c r="GI45" s="29">
        <f>+GG45-GJ45</f>
        <v>0</v>
      </c>
      <c r="GJ45" s="4"/>
      <c r="GK45" s="19"/>
      <c r="GL45" s="4"/>
      <c r="GM45" s="4"/>
      <c r="GN45" s="4"/>
      <c r="GO45" s="4"/>
      <c r="GP45" s="29">
        <f>+GN45-GQ45</f>
        <v>0</v>
      </c>
      <c r="GQ45" s="4"/>
      <c r="GR45" s="19"/>
      <c r="GS45" s="4"/>
      <c r="GT45" s="4"/>
      <c r="GU45" s="4"/>
      <c r="GV45" s="4"/>
      <c r="GW45" s="29">
        <f>+GU45-GX45</f>
        <v>0</v>
      </c>
      <c r="GX45" s="4"/>
      <c r="GY45" s="19"/>
      <c r="GZ45" s="4"/>
      <c r="HA45" s="4"/>
      <c r="HB45" s="4"/>
      <c r="HC45" s="4"/>
      <c r="HD45" s="29">
        <f>+HB45-HE45</f>
        <v>0</v>
      </c>
      <c r="HE45" s="4"/>
      <c r="HF45" s="19"/>
      <c r="HG45" s="4"/>
      <c r="HH45" s="4"/>
      <c r="HI45" s="4"/>
      <c r="HJ45" s="4"/>
      <c r="HK45" s="29">
        <f>+HI45-HL45</f>
        <v>0</v>
      </c>
      <c r="HL45" s="4"/>
      <c r="HM45" s="19"/>
      <c r="HN45" s="4"/>
      <c r="HO45" s="4"/>
      <c r="HP45" s="4"/>
      <c r="HQ45" s="4"/>
      <c r="HR45" s="29">
        <f>+HP45-HS45</f>
        <v>0</v>
      </c>
      <c r="HS45" s="4"/>
      <c r="HT45" s="19"/>
      <c r="HU45" s="4"/>
      <c r="HV45" s="4"/>
      <c r="HW45" s="4"/>
      <c r="HX45" s="4"/>
      <c r="HY45" s="29">
        <f>+HW45-HZ45</f>
        <v>0</v>
      </c>
      <c r="HZ45" s="4"/>
      <c r="IA45" s="19"/>
      <c r="IB45" s="4"/>
      <c r="IC45" s="4"/>
      <c r="ID45" s="4"/>
      <c r="IE45" s="4"/>
      <c r="IF45" s="29">
        <f>+ID45-IG45</f>
        <v>0</v>
      </c>
      <c r="IG45" s="4"/>
      <c r="IH45" s="19"/>
      <c r="II45" s="4"/>
      <c r="IJ45" s="4"/>
      <c r="IK45" s="4"/>
      <c r="IL45" s="4"/>
      <c r="IM45" s="29">
        <f>+IK45-IN45</f>
        <v>0</v>
      </c>
      <c r="IN45" s="4"/>
      <c r="IO45" s="19"/>
      <c r="IP45" s="308">
        <v>547830</v>
      </c>
      <c r="IQ45" s="4">
        <v>590617</v>
      </c>
      <c r="IR45" s="4">
        <v>561940</v>
      </c>
      <c r="IS45" s="4"/>
      <c r="IT45" s="29">
        <f>+IR45-IU45</f>
        <v>390792</v>
      </c>
      <c r="IU45" s="4">
        <v>171148</v>
      </c>
      <c r="IV45" s="19"/>
    </row>
    <row r="46" spans="1:256" s="58" customFormat="1" ht="10.5" x14ac:dyDescent="0.2">
      <c r="A46" s="44" t="s">
        <v>116</v>
      </c>
      <c r="B46" s="328" t="s">
        <v>0</v>
      </c>
      <c r="C46" s="329"/>
      <c r="D46" s="103"/>
      <c r="E46" s="7">
        <f>SUM(L46,S46,Z46,AG46,AN46,BB46,BI46,BP46,CD46,CK46,CR46,CY46,DF46,DM46,DT46,EA46)+SUM(EH46,EO46,EV46,FC46,FJ46,FQ46,FX46,GE46,GL46,GS46,GZ46,HG46,HN46,HU46,IB46,II46)+IP46</f>
        <v>17607211</v>
      </c>
      <c r="F46" s="4">
        <f t="shared" si="382"/>
        <v>18437227</v>
      </c>
      <c r="G46" s="4">
        <f t="shared" si="382"/>
        <v>17141191</v>
      </c>
      <c r="H46" s="4">
        <f t="shared" si="382"/>
        <v>0</v>
      </c>
      <c r="I46" s="4">
        <f t="shared" si="382"/>
        <v>14429149</v>
      </c>
      <c r="J46" s="4">
        <f t="shared" si="382"/>
        <v>2709957</v>
      </c>
      <c r="K46" s="4">
        <f>SUM(R46,Y46,AF46,AM46,AT46,BH46,BO46,BV46,CJ46,CQ46,CX46,DE46,DL46,DS46,DZ46,EG46)+SUM(EN46,EU46,FB46,FI46,FP46,FW46,GD46,GK46,GR46,GY46,HF46,HM46,HT46,IA46,IH46,IO46)+IV46</f>
        <v>2085</v>
      </c>
      <c r="L46" s="282">
        <v>10481277</v>
      </c>
      <c r="M46" s="4">
        <v>12008794</v>
      </c>
      <c r="N46" s="4">
        <v>10976059</v>
      </c>
      <c r="O46" s="4"/>
      <c r="P46" s="29">
        <f>+N46-Q46-R46</f>
        <v>8477941</v>
      </c>
      <c r="Q46" s="4">
        <v>2498118</v>
      </c>
      <c r="R46" s="8"/>
      <c r="S46" s="289">
        <v>2956983</v>
      </c>
      <c r="T46" s="4">
        <v>2764854</v>
      </c>
      <c r="U46" s="4">
        <v>2694323</v>
      </c>
      <c r="V46" s="4"/>
      <c r="W46" s="29">
        <f t="shared" si="48"/>
        <v>2630167</v>
      </c>
      <c r="X46" s="4">
        <v>62071</v>
      </c>
      <c r="Y46" s="19">
        <v>2085</v>
      </c>
      <c r="Z46" s="294">
        <v>1274443</v>
      </c>
      <c r="AA46" s="4">
        <v>1232782</v>
      </c>
      <c r="AB46" s="122">
        <v>1182319</v>
      </c>
      <c r="AC46" s="4"/>
      <c r="AD46" s="29">
        <f>+AB46-AE46</f>
        <v>1182319</v>
      </c>
      <c r="AE46" s="122"/>
      <c r="AF46" s="19"/>
      <c r="AG46" s="7"/>
      <c r="AH46" s="4"/>
      <c r="AI46" s="4"/>
      <c r="AJ46" s="4"/>
      <c r="AK46" s="29"/>
      <c r="AL46" s="4"/>
      <c r="AM46" s="19"/>
      <c r="AN46" s="297">
        <v>159153</v>
      </c>
      <c r="AO46" s="4">
        <v>138327</v>
      </c>
      <c r="AP46" s="4">
        <v>131219</v>
      </c>
      <c r="AQ46" s="4"/>
      <c r="AR46" s="29">
        <f>+AP46-AS46</f>
        <v>131219</v>
      </c>
      <c r="AS46" s="4"/>
      <c r="AT46" s="19"/>
      <c r="AU46" s="25">
        <f t="shared" si="383"/>
        <v>1362126</v>
      </c>
      <c r="AV46" s="4">
        <f t="shared" si="383"/>
        <v>1116638</v>
      </c>
      <c r="AW46" s="15">
        <f t="shared" si="387"/>
        <v>1004221</v>
      </c>
      <c r="AX46" s="4">
        <f>SUM(BL46,BS46,BE46)</f>
        <v>0</v>
      </c>
      <c r="AY46" s="4">
        <f t="shared" si="384"/>
        <v>902372</v>
      </c>
      <c r="AZ46" s="4">
        <f t="shared" si="384"/>
        <v>101849</v>
      </c>
      <c r="BA46" s="19">
        <f t="shared" si="384"/>
        <v>0</v>
      </c>
      <c r="BB46" s="300">
        <v>712062</v>
      </c>
      <c r="BC46" s="4">
        <v>559978</v>
      </c>
      <c r="BD46" s="4">
        <v>482475</v>
      </c>
      <c r="BE46" s="4"/>
      <c r="BF46" s="29">
        <f>+BD46-BG46</f>
        <v>473219</v>
      </c>
      <c r="BG46" s="4">
        <v>9256</v>
      </c>
      <c r="BH46" s="19"/>
      <c r="BI46" s="302">
        <v>70807</v>
      </c>
      <c r="BJ46" s="4">
        <v>49593</v>
      </c>
      <c r="BK46" s="4">
        <v>38986</v>
      </c>
      <c r="BL46" s="4"/>
      <c r="BM46" s="29">
        <f>+BK46-BN46</f>
        <v>38979</v>
      </c>
      <c r="BN46" s="4">
        <v>7</v>
      </c>
      <c r="BO46" s="19"/>
      <c r="BP46" s="305">
        <v>579257</v>
      </c>
      <c r="BQ46" s="4">
        <v>507067</v>
      </c>
      <c r="BR46" s="4">
        <v>482760</v>
      </c>
      <c r="BS46" s="4"/>
      <c r="BT46" s="29">
        <f>+BR46-BU46</f>
        <v>390174</v>
      </c>
      <c r="BU46" s="4">
        <v>92586</v>
      </c>
      <c r="BV46" s="19"/>
      <c r="BW46" s="212">
        <f t="shared" si="385"/>
        <v>1373229</v>
      </c>
      <c r="BX46" s="213">
        <f t="shared" si="385"/>
        <v>1175832</v>
      </c>
      <c r="BY46" s="213">
        <f t="shared" si="385"/>
        <v>1153050</v>
      </c>
      <c r="BZ46" s="213">
        <f>SUM(CG46,CN46,CU46,DB46,DI46,DP46,DW46,ED46,EK46,ER46,EY46,FF46,FM46,FT46,GA46,GH46,GO46,GV46,HC46,HJ46,HQ46,HX46,IE46,IL46)</f>
        <v>0</v>
      </c>
      <c r="CA46" s="211">
        <f t="shared" si="386"/>
        <v>1105131</v>
      </c>
      <c r="CB46" s="211">
        <f t="shared" si="386"/>
        <v>47919</v>
      </c>
      <c r="CC46" s="214">
        <f t="shared" si="386"/>
        <v>0</v>
      </c>
      <c r="CD46" s="108"/>
      <c r="CE46" s="4"/>
      <c r="CF46" s="4"/>
      <c r="CG46" s="4"/>
      <c r="CH46" s="29">
        <f>+CF46-CI46</f>
        <v>0</v>
      </c>
      <c r="CI46" s="4"/>
      <c r="CJ46" s="19"/>
      <c r="CK46" s="4"/>
      <c r="CL46" s="4"/>
      <c r="CM46" s="4"/>
      <c r="CN46" s="4"/>
      <c r="CO46" s="29">
        <f>+CM46-CP46</f>
        <v>0</v>
      </c>
      <c r="CP46" s="4"/>
      <c r="CQ46" s="19"/>
      <c r="CR46" s="4"/>
      <c r="CS46" s="4"/>
      <c r="CT46" s="4"/>
      <c r="CU46" s="4"/>
      <c r="CV46" s="29">
        <f>+CT46-CW46</f>
        <v>0</v>
      </c>
      <c r="CW46" s="4"/>
      <c r="CX46" s="19"/>
      <c r="CY46" s="4"/>
      <c r="CZ46" s="4"/>
      <c r="DA46" s="4"/>
      <c r="DB46" s="4"/>
      <c r="DC46" s="29">
        <f>+DA46-DD46</f>
        <v>0</v>
      </c>
      <c r="DD46" s="4"/>
      <c r="DE46" s="19"/>
      <c r="DF46" s="4"/>
      <c r="DG46" s="4"/>
      <c r="DH46" s="4"/>
      <c r="DI46" s="4"/>
      <c r="DJ46" s="29">
        <f>+DH46-DK46</f>
        <v>0</v>
      </c>
      <c r="DK46" s="4"/>
      <c r="DL46" s="19"/>
      <c r="DM46" s="4"/>
      <c r="DN46" s="4"/>
      <c r="DO46" s="4"/>
      <c r="DP46" s="4"/>
      <c r="DQ46" s="29">
        <f>+DO46-DR46</f>
        <v>0</v>
      </c>
      <c r="DR46" s="4"/>
      <c r="DS46" s="19"/>
      <c r="DT46" s="4"/>
      <c r="DU46" s="4"/>
      <c r="DV46" s="4"/>
      <c r="DW46" s="4"/>
      <c r="DX46" s="29">
        <f>+DV46-DY46</f>
        <v>0</v>
      </c>
      <c r="DY46" s="4"/>
      <c r="DZ46" s="19"/>
      <c r="EA46" s="4"/>
      <c r="EB46" s="4"/>
      <c r="EC46" s="4"/>
      <c r="ED46" s="4"/>
      <c r="EE46" s="29">
        <f>+EC46-EF46</f>
        <v>0</v>
      </c>
      <c r="EF46" s="4"/>
      <c r="EG46" s="19"/>
      <c r="EH46" s="4"/>
      <c r="EI46" s="4"/>
      <c r="EJ46" s="4"/>
      <c r="EK46" s="4"/>
      <c r="EL46" s="29">
        <f>+EJ46-EM46</f>
        <v>0</v>
      </c>
      <c r="EM46" s="4"/>
      <c r="EN46" s="19"/>
      <c r="EO46" s="4"/>
      <c r="EP46" s="4"/>
      <c r="EQ46" s="4"/>
      <c r="ER46" s="4"/>
      <c r="ES46" s="29">
        <f>+EQ46-ET46</f>
        <v>0</v>
      </c>
      <c r="ET46" s="4"/>
      <c r="EU46" s="19"/>
      <c r="EV46" s="4"/>
      <c r="EW46" s="4"/>
      <c r="EX46" s="4"/>
      <c r="EY46" s="4"/>
      <c r="EZ46" s="29">
        <f>+EX46-FA46</f>
        <v>0</v>
      </c>
      <c r="FA46" s="4"/>
      <c r="FB46" s="19"/>
      <c r="FC46" s="4"/>
      <c r="FD46" s="4"/>
      <c r="FE46" s="4"/>
      <c r="FF46" s="4"/>
      <c r="FG46" s="29">
        <f>+FE46-FH46</f>
        <v>0</v>
      </c>
      <c r="FH46" s="4"/>
      <c r="FI46" s="19"/>
      <c r="FJ46" s="4"/>
      <c r="FK46" s="4"/>
      <c r="FL46" s="4"/>
      <c r="FM46" s="4"/>
      <c r="FN46" s="29">
        <f>+FL46-FO46</f>
        <v>0</v>
      </c>
      <c r="FO46" s="4"/>
      <c r="FP46" s="19"/>
      <c r="FQ46" s="4"/>
      <c r="FR46" s="4"/>
      <c r="FS46" s="4"/>
      <c r="FT46" s="4"/>
      <c r="FU46" s="29">
        <f>+FS46-FV46</f>
        <v>0</v>
      </c>
      <c r="FV46" s="4"/>
      <c r="FW46" s="19"/>
      <c r="FX46" s="4"/>
      <c r="FY46" s="4"/>
      <c r="FZ46" s="4"/>
      <c r="GA46" s="4"/>
      <c r="GB46" s="29">
        <f>+FZ46-GC46</f>
        <v>0</v>
      </c>
      <c r="GC46" s="4"/>
      <c r="GD46" s="19"/>
      <c r="GE46" s="4"/>
      <c r="GF46" s="4"/>
      <c r="GG46" s="4"/>
      <c r="GH46" s="4"/>
      <c r="GI46" s="29">
        <f>+GG46-GJ46</f>
        <v>0</v>
      </c>
      <c r="GJ46" s="4"/>
      <c r="GK46" s="19"/>
      <c r="GL46" s="4"/>
      <c r="GM46" s="4"/>
      <c r="GN46" s="4"/>
      <c r="GO46" s="4"/>
      <c r="GP46" s="29">
        <f>+GN46-GQ46</f>
        <v>0</v>
      </c>
      <c r="GQ46" s="4"/>
      <c r="GR46" s="19"/>
      <c r="GS46" s="4"/>
      <c r="GT46" s="4"/>
      <c r="GU46" s="4"/>
      <c r="GV46" s="4"/>
      <c r="GW46" s="29">
        <f>+GU46-GX46</f>
        <v>0</v>
      </c>
      <c r="GX46" s="4"/>
      <c r="GY46" s="19"/>
      <c r="GZ46" s="4"/>
      <c r="HA46" s="4"/>
      <c r="HB46" s="4"/>
      <c r="HC46" s="4"/>
      <c r="HD46" s="29">
        <f>+HB46-HE46</f>
        <v>0</v>
      </c>
      <c r="HE46" s="4"/>
      <c r="HF46" s="19"/>
      <c r="HG46" s="4"/>
      <c r="HH46" s="4"/>
      <c r="HI46" s="4"/>
      <c r="HJ46" s="4"/>
      <c r="HK46" s="29">
        <f>+HI46-HL46</f>
        <v>0</v>
      </c>
      <c r="HL46" s="4"/>
      <c r="HM46" s="19"/>
      <c r="HN46" s="4"/>
      <c r="HO46" s="4"/>
      <c r="HP46" s="4"/>
      <c r="HQ46" s="4"/>
      <c r="HR46" s="29">
        <f>+HP46-HS46</f>
        <v>0</v>
      </c>
      <c r="HS46" s="4"/>
      <c r="HT46" s="19"/>
      <c r="HU46" s="4"/>
      <c r="HV46" s="4"/>
      <c r="HW46" s="4"/>
      <c r="HX46" s="4"/>
      <c r="HY46" s="29">
        <f>+HW46-HZ46</f>
        <v>0</v>
      </c>
      <c r="HZ46" s="4"/>
      <c r="IA46" s="19"/>
      <c r="IB46" s="4"/>
      <c r="IC46" s="4"/>
      <c r="ID46" s="4"/>
      <c r="IE46" s="4"/>
      <c r="IF46" s="29">
        <f>+ID46-IG46</f>
        <v>0</v>
      </c>
      <c r="IG46" s="4"/>
      <c r="IH46" s="19"/>
      <c r="II46" s="4"/>
      <c r="IJ46" s="4"/>
      <c r="IK46" s="4"/>
      <c r="IL46" s="4"/>
      <c r="IM46" s="29">
        <f>+IK46-IN46</f>
        <v>0</v>
      </c>
      <c r="IN46" s="4"/>
      <c r="IO46" s="19"/>
      <c r="IP46" s="308">
        <v>1373229</v>
      </c>
      <c r="IQ46" s="4">
        <v>1175832</v>
      </c>
      <c r="IR46" s="4">
        <v>1153050</v>
      </c>
      <c r="IS46" s="4"/>
      <c r="IT46" s="29">
        <f>+IR46-IU46</f>
        <v>1105131</v>
      </c>
      <c r="IU46" s="4">
        <v>47919</v>
      </c>
      <c r="IV46" s="19"/>
    </row>
    <row r="47" spans="1:256" s="58" customFormat="1" x14ac:dyDescent="0.2">
      <c r="A47" s="44" t="s">
        <v>117</v>
      </c>
      <c r="B47" s="328" t="s">
        <v>3</v>
      </c>
      <c r="C47" s="329"/>
      <c r="D47" s="103"/>
      <c r="E47" s="7">
        <f>SUM(L47,S47,Z47,AG47,AN47,BB47,BI47,BP47,CD47,CK47,CR47,CY47,DF47,DM47,DT47,EA47)+SUM(EH47,EO47,EV47,FC47,FJ47,FQ47,FX47,GE47,GL47,GS47,GZ47,HG47,HN47,HU47,IB47,II47)+IP47</f>
        <v>458993</v>
      </c>
      <c r="F47" s="4">
        <f t="shared" si="382"/>
        <v>296129</v>
      </c>
      <c r="G47" s="4">
        <f t="shared" si="382"/>
        <v>294754</v>
      </c>
      <c r="H47" s="4">
        <f t="shared" si="382"/>
        <v>0</v>
      </c>
      <c r="I47" s="4">
        <f t="shared" si="382"/>
        <v>85397</v>
      </c>
      <c r="J47" s="4">
        <f t="shared" si="382"/>
        <v>209357</v>
      </c>
      <c r="K47" s="8">
        <f t="shared" ref="K47:K55" si="388">SUM(R47,Y47,AF47,AM47,AT47,BH47,BO47,BV47,CJ47,CQ47,CX47,DE47,DL47,DS47,DZ47,EG47)+SUM(EN47,EU47,FB47,FI47,FP47,FW47,GD47,GK47,GR47,GY47,HF47,HM47,HT47,IA47,IH47,IO47)</f>
        <v>0</v>
      </c>
      <c r="L47" s="282">
        <v>458993</v>
      </c>
      <c r="M47" s="4">
        <v>296129</v>
      </c>
      <c r="N47" s="4">
        <v>294754</v>
      </c>
      <c r="O47" s="4"/>
      <c r="P47" s="29">
        <f>+N47-Q47-R47</f>
        <v>85397</v>
      </c>
      <c r="Q47" s="4">
        <v>209357</v>
      </c>
      <c r="R47" s="19"/>
      <c r="S47" s="7"/>
      <c r="T47" s="4"/>
      <c r="U47" s="4"/>
      <c r="V47" s="4">
        <f>T47+U47</f>
        <v>0</v>
      </c>
      <c r="W47" s="31"/>
      <c r="X47" s="4"/>
      <c r="Y47" s="19"/>
      <c r="Z47" s="7"/>
      <c r="AA47" s="4"/>
      <c r="AB47" s="4"/>
      <c r="AC47" s="4">
        <f>AA47+AB47</f>
        <v>0</v>
      </c>
      <c r="AD47" s="29">
        <f t="shared" ref="AD47" si="389">AC47-AE47-AF47</f>
        <v>0</v>
      </c>
      <c r="AE47" s="4"/>
      <c r="AF47" s="19"/>
      <c r="AG47" s="7"/>
      <c r="AH47" s="4"/>
      <c r="AI47" s="4"/>
      <c r="AJ47" s="4">
        <f>AH47+AI47</f>
        <v>0</v>
      </c>
      <c r="AK47" s="29">
        <f t="shared" ref="AK47:AK55" si="390">AJ47-AL47-AM47</f>
        <v>0</v>
      </c>
      <c r="AL47" s="4"/>
      <c r="AM47" s="19"/>
      <c r="AN47" s="7"/>
      <c r="AO47" s="4"/>
      <c r="AP47" s="4"/>
      <c r="AQ47" s="4">
        <f>AO47+AP47</f>
        <v>0</v>
      </c>
      <c r="AR47" s="29"/>
      <c r="AS47" s="4"/>
      <c r="AT47" s="19"/>
      <c r="AU47" s="25">
        <f t="shared" si="383"/>
        <v>0</v>
      </c>
      <c r="AV47" s="4">
        <f t="shared" si="383"/>
        <v>0</v>
      </c>
      <c r="AW47" s="15">
        <f t="shared" si="387"/>
        <v>0</v>
      </c>
      <c r="AX47" s="4">
        <f>SUM(BL47,BS47,BE47)</f>
        <v>0</v>
      </c>
      <c r="AY47" s="4">
        <f t="shared" si="384"/>
        <v>0</v>
      </c>
      <c r="AZ47" s="4">
        <f t="shared" si="384"/>
        <v>0</v>
      </c>
      <c r="BA47" s="19">
        <f t="shared" si="384"/>
        <v>0</v>
      </c>
      <c r="BB47" s="7"/>
      <c r="BC47" s="4"/>
      <c r="BD47" s="4"/>
      <c r="BE47" s="4">
        <f>BC47+BD47</f>
        <v>0</v>
      </c>
      <c r="BF47" s="29">
        <f t="shared" ref="BF47:BF55" si="391">BE47-BG47-BH47</f>
        <v>0</v>
      </c>
      <c r="BG47" s="4"/>
      <c r="BH47" s="19"/>
      <c r="BI47" s="7"/>
      <c r="BJ47" s="4"/>
      <c r="BK47" s="4"/>
      <c r="BL47" s="4"/>
      <c r="BM47" s="29"/>
      <c r="BN47" s="4"/>
      <c r="BO47" s="19"/>
      <c r="BP47" s="7"/>
      <c r="BQ47" s="4"/>
      <c r="BR47" s="4"/>
      <c r="BS47" s="4"/>
      <c r="BT47" s="29"/>
      <c r="BU47" s="4"/>
      <c r="BV47" s="19"/>
      <c r="BW47" s="212">
        <f t="shared" si="385"/>
        <v>0</v>
      </c>
      <c r="BX47" s="213">
        <f t="shared" si="385"/>
        <v>0</v>
      </c>
      <c r="BY47" s="213">
        <f t="shared" si="385"/>
        <v>0</v>
      </c>
      <c r="BZ47" s="213">
        <f>SUM(CG47,CN47,CU47,DB47,DI47,DP47,DW47,ED47,EK47,ER47,EY47,FF47,FM47,FT47,GA47,GH47,GO47,GV47,HC47,HJ47,HQ47,HX47,IE47,IL47)</f>
        <v>0</v>
      </c>
      <c r="CA47" s="211">
        <f t="shared" si="386"/>
        <v>0</v>
      </c>
      <c r="CB47" s="211">
        <f t="shared" si="386"/>
        <v>0</v>
      </c>
      <c r="CC47" s="214">
        <f t="shared" si="386"/>
        <v>0</v>
      </c>
      <c r="CD47" s="108"/>
      <c r="CE47" s="4"/>
      <c r="CF47" s="4"/>
      <c r="CG47" s="4">
        <f>CE47+CF47</f>
        <v>0</v>
      </c>
      <c r="CH47" s="29">
        <f>CG47-CI47-CJ47</f>
        <v>0</v>
      </c>
      <c r="CI47" s="4"/>
      <c r="CJ47" s="19"/>
      <c r="CK47" s="4"/>
      <c r="CL47" s="4"/>
      <c r="CM47" s="4"/>
      <c r="CN47" s="4">
        <f>CL47+CM47</f>
        <v>0</v>
      </c>
      <c r="CO47" s="29">
        <f t="shared" ref="CO47:CO55" si="392">CN47-CP47-CQ47</f>
        <v>0</v>
      </c>
      <c r="CP47" s="4"/>
      <c r="CQ47" s="19"/>
      <c r="CR47" s="4"/>
      <c r="CS47" s="4"/>
      <c r="CT47" s="4"/>
      <c r="CU47" s="4">
        <f>CS47+CT47</f>
        <v>0</v>
      </c>
      <c r="CV47" s="29">
        <f t="shared" ref="CV47:CV55" si="393">CU47-CW47-CX47</f>
        <v>0</v>
      </c>
      <c r="CW47" s="4"/>
      <c r="CX47" s="19"/>
      <c r="CY47" s="4"/>
      <c r="CZ47" s="4"/>
      <c r="DA47" s="4"/>
      <c r="DB47" s="4">
        <f>CZ47+DA47</f>
        <v>0</v>
      </c>
      <c r="DC47" s="29">
        <f t="shared" ref="DC47:DC55" si="394">DB47-DD47-DE47</f>
        <v>0</v>
      </c>
      <c r="DD47" s="4"/>
      <c r="DE47" s="19"/>
      <c r="DF47" s="4"/>
      <c r="DG47" s="4"/>
      <c r="DH47" s="4"/>
      <c r="DI47" s="4">
        <f>DG47+DH47</f>
        <v>0</v>
      </c>
      <c r="DJ47" s="29">
        <f t="shared" ref="DJ47:DJ55" si="395">DI47-DK47-DL47</f>
        <v>0</v>
      </c>
      <c r="DK47" s="4"/>
      <c r="DL47" s="19"/>
      <c r="DM47" s="4"/>
      <c r="DN47" s="4"/>
      <c r="DO47" s="4"/>
      <c r="DP47" s="4">
        <f>DN47+DO47</f>
        <v>0</v>
      </c>
      <c r="DQ47" s="29">
        <f t="shared" ref="DQ47:DQ55" si="396">DP47-DR47-DS47</f>
        <v>0</v>
      </c>
      <c r="DR47" s="4"/>
      <c r="DS47" s="19"/>
      <c r="DT47" s="4"/>
      <c r="DU47" s="4"/>
      <c r="DV47" s="4"/>
      <c r="DW47" s="4">
        <f>DU47+DV47</f>
        <v>0</v>
      </c>
      <c r="DX47" s="29">
        <f t="shared" ref="DX47:DX55" si="397">DW47-DY47-DZ47</f>
        <v>0</v>
      </c>
      <c r="DY47" s="4"/>
      <c r="DZ47" s="19"/>
      <c r="EA47" s="4"/>
      <c r="EB47" s="4"/>
      <c r="EC47" s="4"/>
      <c r="ED47" s="4">
        <f>EB47+EC47</f>
        <v>0</v>
      </c>
      <c r="EE47" s="29">
        <f t="shared" ref="EE47:EE55" si="398">ED47-EF47-EG47</f>
        <v>0</v>
      </c>
      <c r="EF47" s="4"/>
      <c r="EG47" s="19"/>
      <c r="EH47" s="4"/>
      <c r="EI47" s="4"/>
      <c r="EJ47" s="4"/>
      <c r="EK47" s="4">
        <f>EI47+EJ47</f>
        <v>0</v>
      </c>
      <c r="EL47" s="29">
        <f t="shared" ref="EL47:EL55" si="399">EK47-EM47-EN47</f>
        <v>0</v>
      </c>
      <c r="EM47" s="4"/>
      <c r="EN47" s="19"/>
      <c r="EO47" s="4"/>
      <c r="EP47" s="4"/>
      <c r="EQ47" s="4"/>
      <c r="ER47" s="4">
        <f>EP47+EQ47</f>
        <v>0</v>
      </c>
      <c r="ES47" s="29">
        <f t="shared" ref="ES47:ES55" si="400">ER47-ET47-EU47</f>
        <v>0</v>
      </c>
      <c r="ET47" s="4"/>
      <c r="EU47" s="19"/>
      <c r="EV47" s="4"/>
      <c r="EW47" s="4"/>
      <c r="EX47" s="4"/>
      <c r="EY47" s="4">
        <f>EW47+EX47</f>
        <v>0</v>
      </c>
      <c r="EZ47" s="29">
        <f t="shared" ref="EZ47:EZ55" si="401">EY47-FA47-FB47</f>
        <v>0</v>
      </c>
      <c r="FA47" s="4"/>
      <c r="FB47" s="19"/>
      <c r="FC47" s="4"/>
      <c r="FD47" s="4"/>
      <c r="FE47" s="4"/>
      <c r="FF47" s="4"/>
      <c r="FG47" s="29">
        <f t="shared" ref="FG47:FG55" si="402">FF47-FH47-FI47</f>
        <v>0</v>
      </c>
      <c r="FH47" s="4"/>
      <c r="FI47" s="19"/>
      <c r="FJ47" s="4"/>
      <c r="FK47" s="4"/>
      <c r="FL47" s="4"/>
      <c r="FM47" s="4">
        <f>FK47+FL47</f>
        <v>0</v>
      </c>
      <c r="FN47" s="29">
        <f t="shared" ref="FN47:FN55" si="403">FM47-FO47-FP47</f>
        <v>0</v>
      </c>
      <c r="FO47" s="4"/>
      <c r="FP47" s="19"/>
      <c r="FQ47" s="4"/>
      <c r="FR47" s="4"/>
      <c r="FS47" s="4"/>
      <c r="FT47" s="4"/>
      <c r="FU47" s="29">
        <f t="shared" ref="FU47:FU55" si="404">FT47-FV47-FW47</f>
        <v>0</v>
      </c>
      <c r="FV47" s="4"/>
      <c r="FW47" s="19"/>
      <c r="FX47" s="4"/>
      <c r="FY47" s="4"/>
      <c r="FZ47" s="4"/>
      <c r="GA47" s="4">
        <f>FY47+FZ47</f>
        <v>0</v>
      </c>
      <c r="GB47" s="29">
        <f t="shared" ref="GB47:GB55" si="405">GA47-GC47-GD47</f>
        <v>0</v>
      </c>
      <c r="GC47" s="4"/>
      <c r="GD47" s="19"/>
      <c r="GE47" s="4"/>
      <c r="GF47" s="4"/>
      <c r="GG47" s="4"/>
      <c r="GH47" s="4">
        <f>GF47+GG47</f>
        <v>0</v>
      </c>
      <c r="GI47" s="29">
        <f t="shared" ref="GI47:GI55" si="406">GH47-GJ47-GK47</f>
        <v>0</v>
      </c>
      <c r="GJ47" s="4"/>
      <c r="GK47" s="19"/>
      <c r="GL47" s="4"/>
      <c r="GM47" s="4"/>
      <c r="GN47" s="4"/>
      <c r="GO47" s="4">
        <f>GM47+GN47</f>
        <v>0</v>
      </c>
      <c r="GP47" s="29">
        <f t="shared" ref="GP47:GP55" si="407">GO47-GQ47-GR47</f>
        <v>0</v>
      </c>
      <c r="GQ47" s="4"/>
      <c r="GR47" s="19"/>
      <c r="GS47" s="4"/>
      <c r="GT47" s="4"/>
      <c r="GU47" s="4"/>
      <c r="GV47" s="4">
        <f>GT47+GU47</f>
        <v>0</v>
      </c>
      <c r="GW47" s="29">
        <f t="shared" ref="GW47:GW55" si="408">GV47-GX47-GY47</f>
        <v>0</v>
      </c>
      <c r="GX47" s="4"/>
      <c r="GY47" s="19"/>
      <c r="GZ47" s="4"/>
      <c r="HA47" s="4"/>
      <c r="HB47" s="4"/>
      <c r="HC47" s="4">
        <f>HA47+HB47</f>
        <v>0</v>
      </c>
      <c r="HD47" s="29">
        <f t="shared" ref="HD47:HD55" si="409">HC47-HE47-HF47</f>
        <v>0</v>
      </c>
      <c r="HE47" s="4"/>
      <c r="HF47" s="19"/>
      <c r="HG47" s="4"/>
      <c r="HH47" s="4"/>
      <c r="HI47" s="4"/>
      <c r="HJ47" s="4">
        <f>HH47+HI47</f>
        <v>0</v>
      </c>
      <c r="HK47" s="29">
        <f t="shared" ref="HK47:HK55" si="410">HJ47-HL47-HM47</f>
        <v>0</v>
      </c>
      <c r="HL47" s="4"/>
      <c r="HM47" s="19"/>
      <c r="HN47" s="4"/>
      <c r="HO47" s="4"/>
      <c r="HP47" s="4"/>
      <c r="HQ47" s="4">
        <f>HO47+HP47</f>
        <v>0</v>
      </c>
      <c r="HR47" s="29">
        <f t="shared" ref="HR47:HR55" si="411">HQ47-HS47-HT47</f>
        <v>0</v>
      </c>
      <c r="HS47" s="4"/>
      <c r="HT47" s="19"/>
      <c r="HU47" s="4"/>
      <c r="HV47" s="4"/>
      <c r="HW47" s="4"/>
      <c r="HX47" s="4">
        <f>HV47+HW47</f>
        <v>0</v>
      </c>
      <c r="HY47" s="29">
        <f t="shared" ref="HY47:HY55" si="412">HX47-HZ47-IA47</f>
        <v>0</v>
      </c>
      <c r="HZ47" s="4"/>
      <c r="IA47" s="19"/>
      <c r="IB47" s="4"/>
      <c r="IC47" s="4"/>
      <c r="ID47" s="4"/>
      <c r="IE47" s="4">
        <f>IC47+ID47</f>
        <v>0</v>
      </c>
      <c r="IF47" s="29">
        <f t="shared" ref="IF47:IF55" si="413">IE47-IG47-IH47</f>
        <v>0</v>
      </c>
      <c r="IG47" s="4"/>
      <c r="IH47" s="19"/>
      <c r="II47" s="4"/>
      <c r="IJ47" s="4"/>
      <c r="IK47" s="4"/>
      <c r="IL47" s="4">
        <f>IJ47+IK47</f>
        <v>0</v>
      </c>
      <c r="IM47" s="29">
        <f t="shared" ref="IM47:IM55" si="414">IL47-IN47-IO47</f>
        <v>0</v>
      </c>
      <c r="IN47" s="4"/>
      <c r="IO47" s="19"/>
      <c r="IP47" s="7"/>
      <c r="IQ47" s="4"/>
      <c r="IR47" s="4"/>
      <c r="IS47" s="4">
        <f>IQ47+IR47</f>
        <v>0</v>
      </c>
      <c r="IT47" s="29">
        <f>IS47-IU47-IV47</f>
        <v>0</v>
      </c>
      <c r="IU47" s="4"/>
      <c r="IV47" s="19"/>
    </row>
    <row r="48" spans="1:256" s="54" customFormat="1" ht="10.5" x14ac:dyDescent="0.15">
      <c r="A48" s="42" t="s">
        <v>118</v>
      </c>
      <c r="B48" s="330" t="s">
        <v>5</v>
      </c>
      <c r="C48" s="331"/>
      <c r="D48" s="101"/>
      <c r="E48" s="17">
        <f>SUM(E49:E55)</f>
        <v>10772051</v>
      </c>
      <c r="F48" s="4">
        <f t="shared" si="382"/>
        <v>16633363</v>
      </c>
      <c r="G48" s="4">
        <f t="shared" si="382"/>
        <v>7855778</v>
      </c>
      <c r="H48" s="4">
        <f t="shared" si="382"/>
        <v>2166</v>
      </c>
      <c r="I48" s="4">
        <f t="shared" si="382"/>
        <v>7468335</v>
      </c>
      <c r="J48" s="4">
        <f t="shared" si="382"/>
        <v>387443</v>
      </c>
      <c r="K48" s="8">
        <f t="shared" si="388"/>
        <v>0</v>
      </c>
      <c r="L48" s="113">
        <f>SUM(L49:L55)</f>
        <v>10772051</v>
      </c>
      <c r="M48" s="18">
        <f>SUM(M49:M55)</f>
        <v>16608928</v>
      </c>
      <c r="N48" s="18">
        <f>SUM(N49:N55)</f>
        <v>7831343</v>
      </c>
      <c r="O48" s="18">
        <f t="shared" ref="O48:T48" si="415">SUM(O49:O55)</f>
        <v>0</v>
      </c>
      <c r="P48" s="30">
        <f>+N48-Q48</f>
        <v>7444221</v>
      </c>
      <c r="Q48" s="18">
        <f>SUM(Q49:Q55)</f>
        <v>387122</v>
      </c>
      <c r="R48" s="23">
        <f t="shared" si="415"/>
        <v>0</v>
      </c>
      <c r="S48" s="17">
        <f t="shared" si="415"/>
        <v>0</v>
      </c>
      <c r="T48" s="18">
        <f t="shared" si="415"/>
        <v>14819</v>
      </c>
      <c r="U48" s="18">
        <f t="shared" ref="U48:AC48" si="416">SUM(U49:U55)</f>
        <v>14819</v>
      </c>
      <c r="V48" s="18">
        <f t="shared" si="416"/>
        <v>0</v>
      </c>
      <c r="W48" s="30">
        <f t="shared" si="48"/>
        <v>14498</v>
      </c>
      <c r="X48" s="18">
        <f t="shared" si="416"/>
        <v>321</v>
      </c>
      <c r="Y48" s="23">
        <f t="shared" si="416"/>
        <v>0</v>
      </c>
      <c r="Z48" s="17">
        <f t="shared" si="416"/>
        <v>0</v>
      </c>
      <c r="AA48" s="18">
        <f t="shared" si="416"/>
        <v>4005</v>
      </c>
      <c r="AB48" s="18">
        <f t="shared" si="416"/>
        <v>4005</v>
      </c>
      <c r="AC48" s="18">
        <f t="shared" si="416"/>
        <v>404</v>
      </c>
      <c r="AD48" s="30">
        <f>+AB48-AE48</f>
        <v>4005</v>
      </c>
      <c r="AE48" s="18">
        <f t="shared" ref="AE48:AT48" si="417">SUM(AE49:AE55)</f>
        <v>0</v>
      </c>
      <c r="AF48" s="23">
        <f t="shared" si="417"/>
        <v>0</v>
      </c>
      <c r="AG48" s="17">
        <f t="shared" si="417"/>
        <v>0</v>
      </c>
      <c r="AH48" s="18">
        <f t="shared" si="417"/>
        <v>0</v>
      </c>
      <c r="AI48" s="18">
        <f t="shared" si="417"/>
        <v>0</v>
      </c>
      <c r="AJ48" s="18">
        <f t="shared" si="417"/>
        <v>0</v>
      </c>
      <c r="AK48" s="30">
        <f>SUM(AK49:AK55)</f>
        <v>0</v>
      </c>
      <c r="AL48" s="18">
        <f t="shared" si="417"/>
        <v>0</v>
      </c>
      <c r="AM48" s="23">
        <f t="shared" si="417"/>
        <v>0</v>
      </c>
      <c r="AN48" s="17">
        <f t="shared" si="417"/>
        <v>0</v>
      </c>
      <c r="AO48" s="18">
        <f t="shared" si="417"/>
        <v>881</v>
      </c>
      <c r="AP48" s="18">
        <f t="shared" si="417"/>
        <v>881</v>
      </c>
      <c r="AQ48" s="18">
        <f t="shared" si="417"/>
        <v>1762</v>
      </c>
      <c r="AR48" s="30">
        <f>+AP48-AS48</f>
        <v>881</v>
      </c>
      <c r="AS48" s="18">
        <f t="shared" si="417"/>
        <v>0</v>
      </c>
      <c r="AT48" s="23">
        <f t="shared" si="417"/>
        <v>0</v>
      </c>
      <c r="AU48" s="27">
        <f t="shared" ref="AU48:BE48" si="418">SUM(AU49:AU55)</f>
        <v>0</v>
      </c>
      <c r="AV48" s="18">
        <f t="shared" si="418"/>
        <v>4730</v>
      </c>
      <c r="AW48" s="15">
        <f t="shared" si="387"/>
        <v>4730</v>
      </c>
      <c r="AX48" s="18">
        <f>SUM(AX49:AX55)</f>
        <v>0</v>
      </c>
      <c r="AY48" s="18">
        <f>SUM(AY49:AY55)</f>
        <v>4730</v>
      </c>
      <c r="AZ48" s="18">
        <f>SUM(AZ49:AZ55)</f>
        <v>0</v>
      </c>
      <c r="BA48" s="23">
        <f t="shared" si="418"/>
        <v>0</v>
      </c>
      <c r="BB48" s="17">
        <f t="shared" si="418"/>
        <v>0</v>
      </c>
      <c r="BC48" s="18">
        <f t="shared" si="418"/>
        <v>1636</v>
      </c>
      <c r="BD48" s="18">
        <f t="shared" si="418"/>
        <v>1636</v>
      </c>
      <c r="BE48" s="18">
        <f t="shared" si="418"/>
        <v>0</v>
      </c>
      <c r="BF48" s="30">
        <f>+BD48-BG48</f>
        <v>1636</v>
      </c>
      <c r="BG48" s="18">
        <f t="shared" ref="BG48:BV48" si="419">SUM(BG49:BG55)</f>
        <v>0</v>
      </c>
      <c r="BH48" s="23">
        <f t="shared" si="419"/>
        <v>0</v>
      </c>
      <c r="BI48" s="17">
        <f t="shared" si="419"/>
        <v>0</v>
      </c>
      <c r="BJ48" s="18">
        <f t="shared" si="419"/>
        <v>2415</v>
      </c>
      <c r="BK48" s="18">
        <f t="shared" si="419"/>
        <v>2415</v>
      </c>
      <c r="BL48" s="18">
        <f t="shared" si="419"/>
        <v>0</v>
      </c>
      <c r="BM48" s="30">
        <f>+BK48-BN48</f>
        <v>2415</v>
      </c>
      <c r="BN48" s="18">
        <f t="shared" si="419"/>
        <v>0</v>
      </c>
      <c r="BO48" s="23">
        <f t="shared" si="419"/>
        <v>0</v>
      </c>
      <c r="BP48" s="17">
        <f t="shared" si="419"/>
        <v>0</v>
      </c>
      <c r="BQ48" s="18">
        <f t="shared" si="419"/>
        <v>679</v>
      </c>
      <c r="BR48" s="18">
        <f t="shared" si="419"/>
        <v>679</v>
      </c>
      <c r="BS48" s="18">
        <f t="shared" si="419"/>
        <v>0</v>
      </c>
      <c r="BT48" s="30">
        <f>+BR48-BU48</f>
        <v>679</v>
      </c>
      <c r="BU48" s="18">
        <f t="shared" si="419"/>
        <v>0</v>
      </c>
      <c r="BV48" s="23">
        <f t="shared" si="419"/>
        <v>0</v>
      </c>
      <c r="BW48" s="250">
        <f t="shared" ref="BW48:CC48" si="420">SUM(BW49:BW55)</f>
        <v>0</v>
      </c>
      <c r="BX48" s="207">
        <f t="shared" si="420"/>
        <v>0</v>
      </c>
      <c r="BY48" s="207">
        <f t="shared" si="420"/>
        <v>0</v>
      </c>
      <c r="BZ48" s="207">
        <f t="shared" si="420"/>
        <v>0</v>
      </c>
      <c r="CA48" s="206">
        <f t="shared" si="420"/>
        <v>0</v>
      </c>
      <c r="CB48" s="207">
        <f t="shared" si="420"/>
        <v>0</v>
      </c>
      <c r="CC48" s="258">
        <f t="shared" si="420"/>
        <v>0</v>
      </c>
      <c r="CD48" s="113">
        <f t="shared" ref="CD48:CJ48" si="421">SUM(CD49:CD55)</f>
        <v>0</v>
      </c>
      <c r="CE48" s="18">
        <f t="shared" si="421"/>
        <v>0</v>
      </c>
      <c r="CF48" s="18">
        <f>SUM(CF49:CF55)</f>
        <v>0</v>
      </c>
      <c r="CG48" s="18">
        <f t="shared" si="421"/>
        <v>0</v>
      </c>
      <c r="CH48" s="30">
        <f>+CF48-CI48</f>
        <v>0</v>
      </c>
      <c r="CI48" s="18">
        <f t="shared" si="421"/>
        <v>0</v>
      </c>
      <c r="CJ48" s="23">
        <f t="shared" si="421"/>
        <v>0</v>
      </c>
      <c r="CK48" s="18">
        <f>SUM(CK49:CK55)</f>
        <v>0</v>
      </c>
      <c r="CL48" s="18">
        <f>SUM(CL49:CL55)</f>
        <v>0</v>
      </c>
      <c r="CM48" s="18">
        <f>SUM(CM49:CM55)</f>
        <v>0</v>
      </c>
      <c r="CN48" s="18">
        <f>SUM(CN49:CN55)</f>
        <v>0</v>
      </c>
      <c r="CO48" s="30">
        <f>+CM48-CP48</f>
        <v>0</v>
      </c>
      <c r="CP48" s="18">
        <f t="shared" ref="CP48:DE48" si="422">SUM(CP49:CP55)</f>
        <v>0</v>
      </c>
      <c r="CQ48" s="23">
        <f t="shared" si="422"/>
        <v>0</v>
      </c>
      <c r="CR48" s="18">
        <f t="shared" si="422"/>
        <v>0</v>
      </c>
      <c r="CS48" s="18">
        <f t="shared" si="422"/>
        <v>0</v>
      </c>
      <c r="CT48" s="18">
        <f t="shared" si="422"/>
        <v>0</v>
      </c>
      <c r="CU48" s="18">
        <f t="shared" si="422"/>
        <v>0</v>
      </c>
      <c r="CV48" s="30">
        <f>+CT48-CW48</f>
        <v>0</v>
      </c>
      <c r="CW48" s="18">
        <f t="shared" si="422"/>
        <v>0</v>
      </c>
      <c r="CX48" s="23">
        <f t="shared" si="422"/>
        <v>0</v>
      </c>
      <c r="CY48" s="18">
        <f t="shared" si="422"/>
        <v>0</v>
      </c>
      <c r="CZ48" s="18">
        <f t="shared" si="422"/>
        <v>0</v>
      </c>
      <c r="DA48" s="18">
        <f t="shared" si="422"/>
        <v>0</v>
      </c>
      <c r="DB48" s="18">
        <f t="shared" si="422"/>
        <v>0</v>
      </c>
      <c r="DC48" s="30">
        <f>+DA48-DD48</f>
        <v>0</v>
      </c>
      <c r="DD48" s="18">
        <f t="shared" si="422"/>
        <v>0</v>
      </c>
      <c r="DE48" s="23">
        <f t="shared" si="422"/>
        <v>0</v>
      </c>
      <c r="DF48" s="18">
        <f>SUM(DF49:DF55)</f>
        <v>0</v>
      </c>
      <c r="DG48" s="18">
        <f>SUM(DG49:DG55)</f>
        <v>0</v>
      </c>
      <c r="DH48" s="18">
        <f t="shared" ref="DH48:EM48" si="423">SUM(DH49:DH55)</f>
        <v>0</v>
      </c>
      <c r="DI48" s="18">
        <f t="shared" si="423"/>
        <v>0</v>
      </c>
      <c r="DJ48" s="30">
        <f>+DH48-DK48</f>
        <v>0</v>
      </c>
      <c r="DK48" s="18">
        <f t="shared" si="423"/>
        <v>0</v>
      </c>
      <c r="DL48" s="23">
        <f t="shared" si="423"/>
        <v>0</v>
      </c>
      <c r="DM48" s="18">
        <f t="shared" si="423"/>
        <v>0</v>
      </c>
      <c r="DN48" s="18">
        <f t="shared" si="423"/>
        <v>0</v>
      </c>
      <c r="DO48" s="18">
        <f t="shared" si="423"/>
        <v>0</v>
      </c>
      <c r="DP48" s="18">
        <f t="shared" si="423"/>
        <v>0</v>
      </c>
      <c r="DQ48" s="30">
        <f>+DO48-DR48</f>
        <v>0</v>
      </c>
      <c r="DR48" s="18">
        <f t="shared" si="423"/>
        <v>0</v>
      </c>
      <c r="DS48" s="23">
        <f t="shared" si="423"/>
        <v>0</v>
      </c>
      <c r="DT48" s="18">
        <f t="shared" si="423"/>
        <v>0</v>
      </c>
      <c r="DU48" s="18">
        <f t="shared" si="423"/>
        <v>0</v>
      </c>
      <c r="DV48" s="18">
        <f t="shared" si="423"/>
        <v>0</v>
      </c>
      <c r="DW48" s="18">
        <f t="shared" si="423"/>
        <v>0</v>
      </c>
      <c r="DX48" s="30">
        <f>+DV48-DY48</f>
        <v>0</v>
      </c>
      <c r="DY48" s="18">
        <f t="shared" si="423"/>
        <v>0</v>
      </c>
      <c r="DZ48" s="23">
        <f t="shared" si="423"/>
        <v>0</v>
      </c>
      <c r="EA48" s="18">
        <f t="shared" si="423"/>
        <v>0</v>
      </c>
      <c r="EB48" s="18">
        <f t="shared" si="423"/>
        <v>0</v>
      </c>
      <c r="EC48" s="18">
        <f t="shared" si="423"/>
        <v>0</v>
      </c>
      <c r="ED48" s="18">
        <f t="shared" si="423"/>
        <v>0</v>
      </c>
      <c r="EE48" s="30">
        <f>+EC48-EF48</f>
        <v>0</v>
      </c>
      <c r="EF48" s="18">
        <f t="shared" si="423"/>
        <v>0</v>
      </c>
      <c r="EG48" s="23">
        <f t="shared" si="423"/>
        <v>0</v>
      </c>
      <c r="EH48" s="18">
        <f t="shared" si="423"/>
        <v>0</v>
      </c>
      <c r="EI48" s="18">
        <f t="shared" si="423"/>
        <v>0</v>
      </c>
      <c r="EJ48" s="18">
        <f t="shared" si="423"/>
        <v>0</v>
      </c>
      <c r="EK48" s="18">
        <f t="shared" si="423"/>
        <v>0</v>
      </c>
      <c r="EL48" s="30">
        <f>+EJ48-EM48</f>
        <v>0</v>
      </c>
      <c r="EM48" s="18">
        <f t="shared" si="423"/>
        <v>0</v>
      </c>
      <c r="EN48" s="23">
        <f t="shared" ref="EN48:FS48" si="424">SUM(EN49:EN55)</f>
        <v>0</v>
      </c>
      <c r="EO48" s="18">
        <f t="shared" si="424"/>
        <v>0</v>
      </c>
      <c r="EP48" s="18">
        <f t="shared" si="424"/>
        <v>0</v>
      </c>
      <c r="EQ48" s="18">
        <f t="shared" si="424"/>
        <v>0</v>
      </c>
      <c r="ER48" s="18">
        <f t="shared" si="424"/>
        <v>0</v>
      </c>
      <c r="ES48" s="30">
        <f>+EQ48-ET48</f>
        <v>0</v>
      </c>
      <c r="ET48" s="18">
        <f t="shared" si="424"/>
        <v>0</v>
      </c>
      <c r="EU48" s="23">
        <f t="shared" si="424"/>
        <v>0</v>
      </c>
      <c r="EV48" s="18">
        <f t="shared" si="424"/>
        <v>0</v>
      </c>
      <c r="EW48" s="18">
        <f t="shared" si="424"/>
        <v>0</v>
      </c>
      <c r="EX48" s="18">
        <f t="shared" si="424"/>
        <v>0</v>
      </c>
      <c r="EY48" s="18">
        <f t="shared" si="424"/>
        <v>0</v>
      </c>
      <c r="EZ48" s="30">
        <f>+EX48-FA48</f>
        <v>0</v>
      </c>
      <c r="FA48" s="18">
        <f t="shared" si="424"/>
        <v>0</v>
      </c>
      <c r="FB48" s="23">
        <f t="shared" si="424"/>
        <v>0</v>
      </c>
      <c r="FC48" s="18">
        <f t="shared" si="424"/>
        <v>0</v>
      </c>
      <c r="FD48" s="18">
        <f t="shared" si="424"/>
        <v>0</v>
      </c>
      <c r="FE48" s="18">
        <f t="shared" si="424"/>
        <v>0</v>
      </c>
      <c r="FF48" s="18">
        <f t="shared" si="424"/>
        <v>0</v>
      </c>
      <c r="FG48" s="30">
        <f>+FE48-FH48</f>
        <v>0</v>
      </c>
      <c r="FH48" s="18">
        <f t="shared" si="424"/>
        <v>0</v>
      </c>
      <c r="FI48" s="23">
        <f t="shared" si="424"/>
        <v>0</v>
      </c>
      <c r="FJ48" s="18">
        <f t="shared" si="424"/>
        <v>0</v>
      </c>
      <c r="FK48" s="18">
        <f t="shared" si="424"/>
        <v>0</v>
      </c>
      <c r="FL48" s="18">
        <f t="shared" si="424"/>
        <v>0</v>
      </c>
      <c r="FM48" s="18">
        <f t="shared" si="424"/>
        <v>0</v>
      </c>
      <c r="FN48" s="30">
        <f>+FL48-FO48</f>
        <v>0</v>
      </c>
      <c r="FO48" s="18">
        <f t="shared" si="424"/>
        <v>0</v>
      </c>
      <c r="FP48" s="23">
        <f t="shared" si="424"/>
        <v>0</v>
      </c>
      <c r="FQ48" s="18">
        <f t="shared" si="424"/>
        <v>0</v>
      </c>
      <c r="FR48" s="18">
        <f t="shared" si="424"/>
        <v>0</v>
      </c>
      <c r="FS48" s="18">
        <f t="shared" si="424"/>
        <v>0</v>
      </c>
      <c r="FT48" s="18">
        <f>SUM(FT49:FT55)</f>
        <v>0</v>
      </c>
      <c r="FU48" s="30">
        <f>+FS48-FV48</f>
        <v>0</v>
      </c>
      <c r="FV48" s="18">
        <f>SUM(FV49:FV55)</f>
        <v>0</v>
      </c>
      <c r="FW48" s="23">
        <f>SUM(FW49:FW55)</f>
        <v>0</v>
      </c>
      <c r="FX48" s="18">
        <f>SUM(FX49:FX55)</f>
        <v>0</v>
      </c>
      <c r="FY48" s="18">
        <f t="shared" ref="FY48:HC48" si="425">SUM(FY49:FY55)</f>
        <v>0</v>
      </c>
      <c r="FZ48" s="18">
        <f t="shared" si="425"/>
        <v>0</v>
      </c>
      <c r="GA48" s="18">
        <f t="shared" si="425"/>
        <v>0</v>
      </c>
      <c r="GB48" s="30">
        <f>+FZ48-GC48</f>
        <v>0</v>
      </c>
      <c r="GC48" s="18">
        <f t="shared" si="425"/>
        <v>0</v>
      </c>
      <c r="GD48" s="23">
        <f t="shared" si="425"/>
        <v>0</v>
      </c>
      <c r="GE48" s="18">
        <f t="shared" si="425"/>
        <v>0</v>
      </c>
      <c r="GF48" s="18">
        <f t="shared" si="425"/>
        <v>0</v>
      </c>
      <c r="GG48" s="18">
        <f t="shared" si="425"/>
        <v>0</v>
      </c>
      <c r="GH48" s="18">
        <f t="shared" si="425"/>
        <v>0</v>
      </c>
      <c r="GI48" s="30">
        <f>+GG48-GJ48</f>
        <v>0</v>
      </c>
      <c r="GJ48" s="18">
        <f t="shared" si="425"/>
        <v>0</v>
      </c>
      <c r="GK48" s="23">
        <f t="shared" si="425"/>
        <v>0</v>
      </c>
      <c r="GL48" s="18">
        <f t="shared" si="425"/>
        <v>0</v>
      </c>
      <c r="GM48" s="18">
        <f t="shared" si="425"/>
        <v>0</v>
      </c>
      <c r="GN48" s="18">
        <f t="shared" si="425"/>
        <v>0</v>
      </c>
      <c r="GO48" s="18">
        <f t="shared" si="425"/>
        <v>0</v>
      </c>
      <c r="GP48" s="30">
        <f>+GN48-GQ48</f>
        <v>0</v>
      </c>
      <c r="GQ48" s="18">
        <f t="shared" si="425"/>
        <v>0</v>
      </c>
      <c r="GR48" s="23">
        <f t="shared" si="425"/>
        <v>0</v>
      </c>
      <c r="GS48" s="18">
        <f t="shared" si="425"/>
        <v>0</v>
      </c>
      <c r="GT48" s="18">
        <f t="shared" si="425"/>
        <v>0</v>
      </c>
      <c r="GU48" s="18">
        <f t="shared" si="425"/>
        <v>0</v>
      </c>
      <c r="GV48" s="18">
        <f t="shared" si="425"/>
        <v>0</v>
      </c>
      <c r="GW48" s="30">
        <f>+GU48-GX48</f>
        <v>0</v>
      </c>
      <c r="GX48" s="18">
        <f t="shared" si="425"/>
        <v>0</v>
      </c>
      <c r="GY48" s="23">
        <f t="shared" si="425"/>
        <v>0</v>
      </c>
      <c r="GZ48" s="18">
        <f t="shared" si="425"/>
        <v>0</v>
      </c>
      <c r="HA48" s="18">
        <f t="shared" si="425"/>
        <v>0</v>
      </c>
      <c r="HB48" s="18">
        <f t="shared" si="425"/>
        <v>0</v>
      </c>
      <c r="HC48" s="18">
        <f t="shared" si="425"/>
        <v>0</v>
      </c>
      <c r="HD48" s="30">
        <f>+HB48-HE48</f>
        <v>0</v>
      </c>
      <c r="HE48" s="18">
        <f t="shared" ref="HE48:IJ48" si="426">SUM(HE49:HE55)</f>
        <v>0</v>
      </c>
      <c r="HF48" s="23">
        <f t="shared" si="426"/>
        <v>0</v>
      </c>
      <c r="HG48" s="18">
        <f t="shared" si="426"/>
        <v>0</v>
      </c>
      <c r="HH48" s="18">
        <f t="shared" si="426"/>
        <v>0</v>
      </c>
      <c r="HI48" s="18">
        <f t="shared" si="426"/>
        <v>0</v>
      </c>
      <c r="HJ48" s="18">
        <f t="shared" si="426"/>
        <v>0</v>
      </c>
      <c r="HK48" s="30">
        <f>+HI48-HL48</f>
        <v>0</v>
      </c>
      <c r="HL48" s="18">
        <f t="shared" si="426"/>
        <v>0</v>
      </c>
      <c r="HM48" s="23">
        <f t="shared" si="426"/>
        <v>0</v>
      </c>
      <c r="HN48" s="18">
        <f t="shared" si="426"/>
        <v>0</v>
      </c>
      <c r="HO48" s="18">
        <f t="shared" si="426"/>
        <v>0</v>
      </c>
      <c r="HP48" s="18">
        <f t="shared" si="426"/>
        <v>0</v>
      </c>
      <c r="HQ48" s="18">
        <f t="shared" si="426"/>
        <v>0</v>
      </c>
      <c r="HR48" s="30">
        <f>+HP48-HS48</f>
        <v>0</v>
      </c>
      <c r="HS48" s="18">
        <f t="shared" si="426"/>
        <v>0</v>
      </c>
      <c r="HT48" s="23">
        <f t="shared" si="426"/>
        <v>0</v>
      </c>
      <c r="HU48" s="18">
        <f t="shared" si="426"/>
        <v>0</v>
      </c>
      <c r="HV48" s="18">
        <f t="shared" si="426"/>
        <v>0</v>
      </c>
      <c r="HW48" s="18">
        <f t="shared" si="426"/>
        <v>0</v>
      </c>
      <c r="HX48" s="18">
        <f t="shared" si="426"/>
        <v>0</v>
      </c>
      <c r="HY48" s="30">
        <f>+HW48-HZ48</f>
        <v>0</v>
      </c>
      <c r="HZ48" s="18">
        <f t="shared" si="426"/>
        <v>0</v>
      </c>
      <c r="IA48" s="23">
        <f t="shared" si="426"/>
        <v>0</v>
      </c>
      <c r="IB48" s="18">
        <f t="shared" si="426"/>
        <v>0</v>
      </c>
      <c r="IC48" s="18">
        <f t="shared" si="426"/>
        <v>0</v>
      </c>
      <c r="ID48" s="18">
        <f t="shared" si="426"/>
        <v>0</v>
      </c>
      <c r="IE48" s="18">
        <f t="shared" si="426"/>
        <v>0</v>
      </c>
      <c r="IF48" s="30">
        <f>+ID48-IG48</f>
        <v>0</v>
      </c>
      <c r="IG48" s="18">
        <f t="shared" si="426"/>
        <v>0</v>
      </c>
      <c r="IH48" s="23">
        <f t="shared" si="426"/>
        <v>0</v>
      </c>
      <c r="II48" s="18">
        <f t="shared" si="426"/>
        <v>0</v>
      </c>
      <c r="IJ48" s="18">
        <f t="shared" si="426"/>
        <v>0</v>
      </c>
      <c r="IK48" s="18">
        <f>SUM(IK49:IK55)</f>
        <v>0</v>
      </c>
      <c r="IL48" s="18">
        <f>SUM(IL49:IL55)</f>
        <v>0</v>
      </c>
      <c r="IM48" s="30">
        <f>+IK48-IN48</f>
        <v>0</v>
      </c>
      <c r="IN48" s="18">
        <f t="shared" ref="IN48:IS48" si="427">SUM(IN49:IN55)</f>
        <v>0</v>
      </c>
      <c r="IO48" s="23">
        <f t="shared" si="427"/>
        <v>0</v>
      </c>
      <c r="IP48" s="17">
        <f t="shared" si="427"/>
        <v>0</v>
      </c>
      <c r="IQ48" s="18">
        <f t="shared" si="427"/>
        <v>0</v>
      </c>
      <c r="IR48" s="18">
        <f t="shared" si="427"/>
        <v>0</v>
      </c>
      <c r="IS48" s="18">
        <f t="shared" si="427"/>
        <v>0</v>
      </c>
      <c r="IT48" s="30">
        <f>+IR48-IU48</f>
        <v>0</v>
      </c>
      <c r="IU48" s="18">
        <f>SUM(IU49:IU55)</f>
        <v>0</v>
      </c>
      <c r="IV48" s="23">
        <f>SUM(IV49:IV55)</f>
        <v>0</v>
      </c>
    </row>
    <row r="49" spans="1:256" s="57" customFormat="1" x14ac:dyDescent="0.2">
      <c r="A49" s="43"/>
      <c r="B49" s="1" t="s">
        <v>125</v>
      </c>
      <c r="C49" s="36" t="s">
        <v>8</v>
      </c>
      <c r="D49" s="102"/>
      <c r="E49" s="9">
        <f t="shared" ref="E49:E55" si="428">SUM(L49,S49,Z49,AG49,AN49,BB49,BI49,BP49,CD49,CK49,CR49,CY49,DF49,DM49,DT49,EA49)+SUM(EH49,EO49,EV49,FC49,FJ49,FQ49,FX49,GE49,GL49,GS49,GZ49,HG49,HN49,HU49,IB49,II49)+IP49</f>
        <v>4673678</v>
      </c>
      <c r="F49" s="2">
        <f t="shared" si="382"/>
        <v>4854143</v>
      </c>
      <c r="G49" s="2">
        <f t="shared" si="382"/>
        <v>4365277</v>
      </c>
      <c r="H49" s="2">
        <f t="shared" si="382"/>
        <v>1762</v>
      </c>
      <c r="I49" s="2">
        <f t="shared" si="382"/>
        <v>4365277</v>
      </c>
      <c r="J49" s="2">
        <f t="shared" si="382"/>
        <v>0</v>
      </c>
      <c r="K49" s="10">
        <f t="shared" si="388"/>
        <v>0</v>
      </c>
      <c r="L49" s="283">
        <v>4673678</v>
      </c>
      <c r="M49" s="2">
        <v>4833597</v>
      </c>
      <c r="N49" s="2">
        <v>4344731</v>
      </c>
      <c r="O49" s="2"/>
      <c r="P49" s="31">
        <f>+N49-Q49</f>
        <v>4344731</v>
      </c>
      <c r="Q49" s="2"/>
      <c r="R49" s="20"/>
      <c r="S49" s="9"/>
      <c r="T49" s="2">
        <v>11132</v>
      </c>
      <c r="U49" s="2">
        <v>11132</v>
      </c>
      <c r="V49" s="2"/>
      <c r="W49" s="31">
        <f t="shared" si="48"/>
        <v>11132</v>
      </c>
      <c r="X49" s="2"/>
      <c r="Y49" s="20"/>
      <c r="Z49" s="9"/>
      <c r="AA49" s="2">
        <v>3803</v>
      </c>
      <c r="AB49" s="2">
        <v>3803</v>
      </c>
      <c r="AC49" s="2"/>
      <c r="AD49" s="31">
        <f>+AB49-AE49</f>
        <v>3803</v>
      </c>
      <c r="AE49" s="2"/>
      <c r="AF49" s="20"/>
      <c r="AG49" s="9"/>
      <c r="AH49" s="2"/>
      <c r="AI49" s="2"/>
      <c r="AJ49" s="2">
        <f t="shared" ref="AJ49:AJ55" si="429">AH49+AI49</f>
        <v>0</v>
      </c>
      <c r="AK49" s="31">
        <f t="shared" si="390"/>
        <v>0</v>
      </c>
      <c r="AL49" s="2"/>
      <c r="AM49" s="20"/>
      <c r="AN49" s="9"/>
      <c r="AO49" s="2">
        <v>881</v>
      </c>
      <c r="AP49" s="2">
        <v>881</v>
      </c>
      <c r="AQ49" s="2">
        <f t="shared" ref="AQ49:AQ55" si="430">AO49+AP49</f>
        <v>1762</v>
      </c>
      <c r="AR49" s="31">
        <f>+AP49-AS49</f>
        <v>881</v>
      </c>
      <c r="AS49" s="2"/>
      <c r="AT49" s="20"/>
      <c r="AU49" s="24">
        <f t="shared" ref="AU49:AU55" si="431">SUM(BI49,BP49,BB49)</f>
        <v>0</v>
      </c>
      <c r="AV49" s="2">
        <f t="shared" ref="AV49:AV55" si="432">SUM(BJ49,BQ49,BC49)</f>
        <v>4730</v>
      </c>
      <c r="AW49" s="15">
        <f t="shared" si="387"/>
        <v>4730</v>
      </c>
      <c r="AX49" s="2">
        <f t="shared" ref="AX49:AX55" si="433">SUM(BL49,BS49,BE49)</f>
        <v>0</v>
      </c>
      <c r="AY49" s="2">
        <f t="shared" ref="AY49:AY55" si="434">SUM(BM49,BT49,BF49)</f>
        <v>4730</v>
      </c>
      <c r="AZ49" s="2">
        <f t="shared" ref="AZ49:AZ55" si="435">SUM(BN49,BU49,BG49)</f>
        <v>0</v>
      </c>
      <c r="BA49" s="20">
        <f t="shared" ref="BA49:BA55" si="436">SUM(BO49,BV49,BH49)</f>
        <v>0</v>
      </c>
      <c r="BB49" s="9"/>
      <c r="BC49" s="2">
        <v>1636</v>
      </c>
      <c r="BD49" s="2">
        <v>1636</v>
      </c>
      <c r="BE49" s="2"/>
      <c r="BF49" s="31">
        <f>+BD49-BG49</f>
        <v>1636</v>
      </c>
      <c r="BG49" s="2"/>
      <c r="BH49" s="20"/>
      <c r="BI49" s="9"/>
      <c r="BJ49" s="2">
        <v>2415</v>
      </c>
      <c r="BK49" s="2">
        <v>2415</v>
      </c>
      <c r="BL49" s="2"/>
      <c r="BM49" s="31">
        <f>+BK49-BN49</f>
        <v>2415</v>
      </c>
      <c r="BN49" s="2"/>
      <c r="BO49" s="20"/>
      <c r="BP49" s="9"/>
      <c r="BQ49" s="2">
        <v>679</v>
      </c>
      <c r="BR49" s="2">
        <v>679</v>
      </c>
      <c r="BS49" s="2"/>
      <c r="BT49" s="31">
        <f>+BR49-BU49</f>
        <v>679</v>
      </c>
      <c r="BU49" s="2"/>
      <c r="BV49" s="20"/>
      <c r="BW49" s="251">
        <f t="shared" ref="BW49:BY55" si="437">SUM(CD49,CK49,CR49,CY49,DF49,DM49,DT49,EA49,EH49,EO49,EV49,FC49,FJ49,FQ49,FX49,GE49,GL49,GS49,GZ49,HG49,HN49,HU49,IB49,II49)+IP49</f>
        <v>0</v>
      </c>
      <c r="BX49" s="209">
        <f t="shared" si="437"/>
        <v>0</v>
      </c>
      <c r="BY49" s="209">
        <f t="shared" si="437"/>
        <v>0</v>
      </c>
      <c r="BZ49" s="209">
        <f t="shared" ref="BZ49:BZ55" si="438">SUM(CG49,CN49,CU49,DB49,DI49,DP49,DW49,ED49,EK49,ER49,EY49,FF49,FM49,FT49,GA49,GH49,GO49,GV49,HC49,HJ49,HQ49,HX49,IE49,IL49)</f>
        <v>0</v>
      </c>
      <c r="CA49" s="208">
        <f t="shared" ref="CA49:CA55" si="439">SUM(CH49,CO49,CV49,DC49,DJ49,DQ49,DX49,EE49,EL49,ES49,EZ49,FG49,FN49,FU49,GB49,GI49,GP49,GW49,HD49,HK49,HR49,HY49,IF49,IM49)+IT49</f>
        <v>0</v>
      </c>
      <c r="CB49" s="208">
        <f t="shared" ref="CB49:CB55" si="440">SUM(CI49,CP49,CW49,DD49,DK49,DR49,DY49,EF49,EM49,ET49,FA49,FH49,FO49,FV49,GC49,GJ49,GQ49,GX49,HE49,HL49,HS49,HZ49,IG49,IN49)+IU49</f>
        <v>0</v>
      </c>
      <c r="CC49" s="210">
        <f t="shared" ref="CC49:CC55" si="441">SUM(CJ49,CQ49,CX49,DE49,DL49,DS49,DZ49,EG49,EN49,EU49,FB49,FI49,FP49,FW49,GD49,GK49,GR49,GY49,HF49,HM49,HT49,IA49,IH49,IO49)+IV49</f>
        <v>0</v>
      </c>
      <c r="CD49" s="114"/>
      <c r="CE49" s="2"/>
      <c r="CF49" s="2"/>
      <c r="CG49" s="2">
        <f t="shared" ref="CG49:CG55" si="442">CE49+CF49</f>
        <v>0</v>
      </c>
      <c r="CH49" s="31">
        <f>+CF49-CI49</f>
        <v>0</v>
      </c>
      <c r="CI49" s="2"/>
      <c r="CJ49" s="20"/>
      <c r="CK49" s="2"/>
      <c r="CL49" s="2"/>
      <c r="CM49" s="2"/>
      <c r="CN49" s="2">
        <f t="shared" ref="CN49:CN55" si="443">CL49+CM49</f>
        <v>0</v>
      </c>
      <c r="CO49" s="116">
        <f>+CM49-CP49</f>
        <v>0</v>
      </c>
      <c r="CP49" s="2"/>
      <c r="CQ49" s="20"/>
      <c r="CR49" s="2"/>
      <c r="CS49" s="2"/>
      <c r="CT49" s="2"/>
      <c r="CU49" s="2">
        <f t="shared" ref="CU49:CU55" si="444">CS49+CT49</f>
        <v>0</v>
      </c>
      <c r="CV49" s="116">
        <f>+CT49-CW49</f>
        <v>0</v>
      </c>
      <c r="CW49" s="2"/>
      <c r="CX49" s="20"/>
      <c r="CY49" s="2"/>
      <c r="CZ49" s="2"/>
      <c r="DA49" s="2"/>
      <c r="DB49" s="2">
        <f t="shared" ref="DB49:DB55" si="445">CZ49+DA49</f>
        <v>0</v>
      </c>
      <c r="DC49" s="116">
        <f>+DA49-DD49</f>
        <v>0</v>
      </c>
      <c r="DD49" s="2"/>
      <c r="DE49" s="20"/>
      <c r="DF49" s="2"/>
      <c r="DG49" s="2"/>
      <c r="DH49" s="2"/>
      <c r="DI49" s="2">
        <f t="shared" ref="DI49:DI55" si="446">DG49+DH49</f>
        <v>0</v>
      </c>
      <c r="DJ49" s="116">
        <f>+DH49-DK49</f>
        <v>0</v>
      </c>
      <c r="DK49" s="2"/>
      <c r="DL49" s="20"/>
      <c r="DM49" s="2"/>
      <c r="DN49" s="2"/>
      <c r="DO49" s="2"/>
      <c r="DP49" s="2">
        <f t="shared" ref="DP49:DP55" si="447">DN49+DO49</f>
        <v>0</v>
      </c>
      <c r="DQ49" s="116">
        <f>+DO49-DR49</f>
        <v>0</v>
      </c>
      <c r="DR49" s="2"/>
      <c r="DS49" s="20"/>
      <c r="DT49" s="2"/>
      <c r="DU49" s="2"/>
      <c r="DV49" s="2"/>
      <c r="DW49" s="2">
        <f t="shared" ref="DW49:DW55" si="448">DU49+DV49</f>
        <v>0</v>
      </c>
      <c r="DX49" s="31">
        <f>+DV49-DY49</f>
        <v>0</v>
      </c>
      <c r="DY49" s="2"/>
      <c r="DZ49" s="20"/>
      <c r="EA49" s="2"/>
      <c r="EB49" s="2"/>
      <c r="EC49" s="2"/>
      <c r="ED49" s="2">
        <f t="shared" ref="ED49:ED55" si="449">EB49+EC49</f>
        <v>0</v>
      </c>
      <c r="EE49" s="31">
        <f>+EC49-EF49</f>
        <v>0</v>
      </c>
      <c r="EF49" s="2"/>
      <c r="EG49" s="20"/>
      <c r="EH49" s="2"/>
      <c r="EI49" s="2"/>
      <c r="EJ49" s="2"/>
      <c r="EK49" s="2">
        <f t="shared" ref="EK49:EK55" si="450">EI49+EJ49</f>
        <v>0</v>
      </c>
      <c r="EL49" s="31">
        <f>+EJ49-EM49</f>
        <v>0</v>
      </c>
      <c r="EM49" s="2"/>
      <c r="EN49" s="20"/>
      <c r="EO49" s="2"/>
      <c r="EP49" s="2"/>
      <c r="EQ49" s="2"/>
      <c r="ER49" s="2">
        <f t="shared" ref="ER49:ER55" si="451">EP49+EQ49</f>
        <v>0</v>
      </c>
      <c r="ES49" s="31">
        <f>+EQ49-ET49</f>
        <v>0</v>
      </c>
      <c r="ET49" s="2"/>
      <c r="EU49" s="20"/>
      <c r="EV49" s="2"/>
      <c r="EW49" s="2"/>
      <c r="EX49" s="2"/>
      <c r="EY49" s="2">
        <f t="shared" ref="EY49:EY55" si="452">EW49+EX49</f>
        <v>0</v>
      </c>
      <c r="EZ49" s="116">
        <f>+EX49-FA49</f>
        <v>0</v>
      </c>
      <c r="FA49" s="2"/>
      <c r="FB49" s="20"/>
      <c r="FC49" s="2"/>
      <c r="FD49" s="2"/>
      <c r="FE49" s="2"/>
      <c r="FF49" s="2">
        <f t="shared" ref="FF49:FF55" si="453">FD49+FE49</f>
        <v>0</v>
      </c>
      <c r="FG49" s="31">
        <f>+FE49-FH49</f>
        <v>0</v>
      </c>
      <c r="FH49" s="2"/>
      <c r="FI49" s="20"/>
      <c r="FJ49" s="2"/>
      <c r="FK49" s="2"/>
      <c r="FL49" s="2"/>
      <c r="FM49" s="2">
        <f t="shared" ref="FM49:FM55" si="454">FK49+FL49</f>
        <v>0</v>
      </c>
      <c r="FN49" s="31">
        <f>+FL49-FO49</f>
        <v>0</v>
      </c>
      <c r="FO49" s="2"/>
      <c r="FP49" s="20"/>
      <c r="FQ49" s="2"/>
      <c r="FR49" s="2"/>
      <c r="FS49" s="2"/>
      <c r="FT49" s="2">
        <f t="shared" ref="FT49:FT55" si="455">FR49+FS49</f>
        <v>0</v>
      </c>
      <c r="FU49" s="31">
        <f>+FS49-FV49</f>
        <v>0</v>
      </c>
      <c r="FV49" s="2"/>
      <c r="FW49" s="20"/>
      <c r="FX49" s="2"/>
      <c r="FY49" s="2"/>
      <c r="FZ49" s="2"/>
      <c r="GA49" s="2">
        <f t="shared" ref="GA49:GA55" si="456">FY49+FZ49</f>
        <v>0</v>
      </c>
      <c r="GB49" s="31">
        <f>+FZ49-GC49</f>
        <v>0</v>
      </c>
      <c r="GC49" s="2"/>
      <c r="GD49" s="20"/>
      <c r="GE49" s="2"/>
      <c r="GF49" s="2"/>
      <c r="GG49" s="2"/>
      <c r="GH49" s="2">
        <f t="shared" ref="GH49:GH55" si="457">GF49+GG49</f>
        <v>0</v>
      </c>
      <c r="GI49" s="31">
        <f>+GG49-GJ49</f>
        <v>0</v>
      </c>
      <c r="GJ49" s="2"/>
      <c r="GK49" s="20"/>
      <c r="GL49" s="2"/>
      <c r="GM49" s="2"/>
      <c r="GN49" s="2"/>
      <c r="GO49" s="2">
        <f t="shared" ref="GO49:GO55" si="458">GM49+GN49</f>
        <v>0</v>
      </c>
      <c r="GP49" s="31">
        <f>+GN49-GQ49</f>
        <v>0</v>
      </c>
      <c r="GQ49" s="2"/>
      <c r="GR49" s="20"/>
      <c r="GS49" s="2"/>
      <c r="GT49" s="2"/>
      <c r="GU49" s="2"/>
      <c r="GV49" s="2">
        <f t="shared" ref="GV49:GV55" si="459">GT49+GU49</f>
        <v>0</v>
      </c>
      <c r="GW49" s="31">
        <f>+GU49-GX49</f>
        <v>0</v>
      </c>
      <c r="GX49" s="2"/>
      <c r="GY49" s="20"/>
      <c r="GZ49" s="2"/>
      <c r="HA49" s="2"/>
      <c r="HB49" s="2"/>
      <c r="HC49" s="2">
        <f t="shared" ref="HC49:HC55" si="460">HA49+HB49</f>
        <v>0</v>
      </c>
      <c r="HD49" s="31">
        <f>+HB49-HE49</f>
        <v>0</v>
      </c>
      <c r="HE49" s="2"/>
      <c r="HF49" s="20"/>
      <c r="HG49" s="2"/>
      <c r="HH49" s="2"/>
      <c r="HI49" s="2"/>
      <c r="HJ49" s="2">
        <f t="shared" ref="HJ49:HJ55" si="461">HH49+HI49</f>
        <v>0</v>
      </c>
      <c r="HK49" s="31">
        <f>+HI49-HL49</f>
        <v>0</v>
      </c>
      <c r="HL49" s="2"/>
      <c r="HM49" s="20"/>
      <c r="HN49" s="2"/>
      <c r="HO49" s="2"/>
      <c r="HP49" s="2"/>
      <c r="HQ49" s="2">
        <f t="shared" ref="HQ49:HQ55" si="462">HO49+HP49</f>
        <v>0</v>
      </c>
      <c r="HR49" s="31">
        <f>+HP49-HS49</f>
        <v>0</v>
      </c>
      <c r="HS49" s="2"/>
      <c r="HT49" s="20"/>
      <c r="HU49" s="2"/>
      <c r="HV49" s="2"/>
      <c r="HW49" s="2"/>
      <c r="HX49" s="2">
        <f t="shared" ref="HX49:HX55" si="463">HV49+HW49</f>
        <v>0</v>
      </c>
      <c r="HY49" s="31">
        <f>+HW49-HZ49</f>
        <v>0</v>
      </c>
      <c r="HZ49" s="2"/>
      <c r="IA49" s="20"/>
      <c r="IB49" s="2"/>
      <c r="IC49" s="2"/>
      <c r="ID49" s="2"/>
      <c r="IE49" s="2">
        <f t="shared" ref="IE49:IE55" si="464">IC49+ID49</f>
        <v>0</v>
      </c>
      <c r="IF49" s="31">
        <f>+ID49-IG49</f>
        <v>0</v>
      </c>
      <c r="IG49" s="2"/>
      <c r="IH49" s="20"/>
      <c r="II49" s="2"/>
      <c r="IJ49" s="2"/>
      <c r="IK49" s="2"/>
      <c r="IL49" s="2">
        <f t="shared" ref="IL49:IL55" si="465">IJ49+IK49</f>
        <v>0</v>
      </c>
      <c r="IM49" s="31">
        <f>+IK49-IN49</f>
        <v>0</v>
      </c>
      <c r="IN49" s="2"/>
      <c r="IO49" s="20"/>
      <c r="IP49" s="9"/>
      <c r="IQ49" s="2"/>
      <c r="IR49" s="2"/>
      <c r="IS49" s="2"/>
      <c r="IT49" s="31">
        <f>+IR49-IU49</f>
        <v>0</v>
      </c>
      <c r="IU49" s="2"/>
      <c r="IV49" s="20"/>
    </row>
    <row r="50" spans="1:256" s="57" customFormat="1" x14ac:dyDescent="0.2">
      <c r="A50" s="43"/>
      <c r="B50" s="1" t="s">
        <v>126</v>
      </c>
      <c r="C50" s="36" t="s">
        <v>68</v>
      </c>
      <c r="D50" s="102"/>
      <c r="E50" s="9">
        <f t="shared" si="428"/>
        <v>0</v>
      </c>
      <c r="F50" s="2">
        <f t="shared" ref="F50:G71" si="466">SUM(M50,T50,AA50,AH50,AO50,BC50,BJ50,BQ50,CE50,CL50,CS50,CZ50,DG50,DN50,DU50,EB50)+SUM(EI50,EP50,EW50,FD50,FK50,FR50,FY50,GF50,GM50,GT50,HA50,HH50,HO50,HV50,IC50,IJ50)+IQ50</f>
        <v>0</v>
      </c>
      <c r="G50" s="2">
        <f t="shared" ref="G50:J51" si="467">SUM(N50,U50,AB50,AI50,AP50,BD50,BK50,BR50,CF50,CM50,CT50,DA50,DH50,DO50,DV50,EC50)+SUM(EJ50,EQ50,EX50,FE50,FL50,FS50,FZ50,GG50,GN50,GU50,HB50,HI50,HP50,HW50,ID50,IK50)</f>
        <v>0</v>
      </c>
      <c r="H50" s="2">
        <f t="shared" si="467"/>
        <v>0</v>
      </c>
      <c r="I50" s="2">
        <f t="shared" si="467"/>
        <v>0</v>
      </c>
      <c r="J50" s="2">
        <f t="shared" si="467"/>
        <v>0</v>
      </c>
      <c r="K50" s="10">
        <f t="shared" si="388"/>
        <v>0</v>
      </c>
      <c r="L50" s="283"/>
      <c r="M50" s="2"/>
      <c r="N50" s="2"/>
      <c r="O50" s="2"/>
      <c r="P50" s="31">
        <f t="shared" ref="P50:P55" si="468">O50-Q50-R50</f>
        <v>0</v>
      </c>
      <c r="Q50" s="2"/>
      <c r="R50" s="20"/>
      <c r="S50" s="9"/>
      <c r="T50" s="2"/>
      <c r="U50" s="2"/>
      <c r="V50" s="2">
        <f t="shared" ref="V50:V55" si="469">T50+U50</f>
        <v>0</v>
      </c>
      <c r="W50" s="31">
        <f t="shared" si="48"/>
        <v>0</v>
      </c>
      <c r="X50" s="2"/>
      <c r="Y50" s="20"/>
      <c r="Z50" s="9"/>
      <c r="AA50" s="2"/>
      <c r="AB50" s="2"/>
      <c r="AC50" s="2">
        <f t="shared" ref="AC50:AC55" si="470">AA50+AB50</f>
        <v>0</v>
      </c>
      <c r="AD50" s="31">
        <f t="shared" ref="AD50:AD55" si="471">+AB50-AE50</f>
        <v>0</v>
      </c>
      <c r="AE50" s="2"/>
      <c r="AF50" s="20"/>
      <c r="AG50" s="9"/>
      <c r="AH50" s="2"/>
      <c r="AI50" s="2"/>
      <c r="AJ50" s="2">
        <f t="shared" si="429"/>
        <v>0</v>
      </c>
      <c r="AK50" s="31">
        <f t="shared" si="390"/>
        <v>0</v>
      </c>
      <c r="AL50" s="2"/>
      <c r="AM50" s="20"/>
      <c r="AN50" s="9"/>
      <c r="AO50" s="2"/>
      <c r="AP50" s="2"/>
      <c r="AQ50" s="2">
        <f t="shared" si="430"/>
        <v>0</v>
      </c>
      <c r="AR50" s="31">
        <f t="shared" ref="AR50:AR55" si="472">AQ50-AS50-AT50</f>
        <v>0</v>
      </c>
      <c r="AS50" s="2"/>
      <c r="AT50" s="20"/>
      <c r="AU50" s="24">
        <f t="shared" si="431"/>
        <v>0</v>
      </c>
      <c r="AV50" s="2">
        <f t="shared" si="432"/>
        <v>0</v>
      </c>
      <c r="AW50" s="15">
        <f t="shared" si="387"/>
        <v>0</v>
      </c>
      <c r="AX50" s="2">
        <f t="shared" si="433"/>
        <v>0</v>
      </c>
      <c r="AY50" s="2">
        <f t="shared" si="434"/>
        <v>0</v>
      </c>
      <c r="AZ50" s="2">
        <f t="shared" si="435"/>
        <v>0</v>
      </c>
      <c r="BA50" s="20">
        <f t="shared" si="436"/>
        <v>0</v>
      </c>
      <c r="BB50" s="9"/>
      <c r="BC50" s="2"/>
      <c r="BD50" s="2"/>
      <c r="BE50" s="2">
        <f t="shared" ref="BE50:BE55" si="473">BC50+BD50</f>
        <v>0</v>
      </c>
      <c r="BF50" s="31">
        <f t="shared" si="391"/>
        <v>0</v>
      </c>
      <c r="BG50" s="2"/>
      <c r="BH50" s="20"/>
      <c r="BI50" s="9"/>
      <c r="BJ50" s="2"/>
      <c r="BK50" s="2"/>
      <c r="BL50" s="2">
        <f t="shared" ref="BL50:BL55" si="474">BJ50+BK50</f>
        <v>0</v>
      </c>
      <c r="BM50" s="31">
        <f t="shared" ref="BM50:BM55" si="475">BL50-BN50-BO50</f>
        <v>0</v>
      </c>
      <c r="BN50" s="2"/>
      <c r="BO50" s="20"/>
      <c r="BP50" s="9"/>
      <c r="BQ50" s="2"/>
      <c r="BR50" s="2"/>
      <c r="BS50" s="2">
        <f t="shared" ref="BS50:BS55" si="476">BQ50+BR50</f>
        <v>0</v>
      </c>
      <c r="BT50" s="31">
        <f t="shared" ref="BT50:BT55" si="477">BS50-BU50-BV50</f>
        <v>0</v>
      </c>
      <c r="BU50" s="2"/>
      <c r="BV50" s="20"/>
      <c r="BW50" s="251">
        <f t="shared" si="437"/>
        <v>0</v>
      </c>
      <c r="BX50" s="209">
        <f t="shared" si="437"/>
        <v>0</v>
      </c>
      <c r="BY50" s="209">
        <f t="shared" si="437"/>
        <v>0</v>
      </c>
      <c r="BZ50" s="209">
        <f t="shared" si="438"/>
        <v>0</v>
      </c>
      <c r="CA50" s="208">
        <f t="shared" si="439"/>
        <v>0</v>
      </c>
      <c r="CB50" s="208">
        <f t="shared" si="440"/>
        <v>0</v>
      </c>
      <c r="CC50" s="210">
        <f t="shared" si="441"/>
        <v>0</v>
      </c>
      <c r="CD50" s="114"/>
      <c r="CE50" s="2"/>
      <c r="CF50" s="2"/>
      <c r="CG50" s="2">
        <f t="shared" si="442"/>
        <v>0</v>
      </c>
      <c r="CH50" s="31">
        <f t="shared" ref="CH50:CH55" si="478">+CF50-CI50</f>
        <v>0</v>
      </c>
      <c r="CI50" s="2"/>
      <c r="CJ50" s="20"/>
      <c r="CK50" s="2"/>
      <c r="CL50" s="2"/>
      <c r="CM50" s="2"/>
      <c r="CN50" s="2">
        <f t="shared" si="443"/>
        <v>0</v>
      </c>
      <c r="CO50" s="116">
        <f>+CM50-CP50</f>
        <v>0</v>
      </c>
      <c r="CP50" s="2"/>
      <c r="CQ50" s="20"/>
      <c r="CR50" s="2"/>
      <c r="CS50" s="2"/>
      <c r="CT50" s="2"/>
      <c r="CU50" s="2">
        <f t="shared" si="444"/>
        <v>0</v>
      </c>
      <c r="CV50" s="31">
        <f t="shared" si="393"/>
        <v>0</v>
      </c>
      <c r="CW50" s="2"/>
      <c r="CX50" s="20"/>
      <c r="CY50" s="2"/>
      <c r="CZ50" s="2"/>
      <c r="DA50" s="2"/>
      <c r="DB50" s="2">
        <f t="shared" si="445"/>
        <v>0</v>
      </c>
      <c r="DC50" s="116">
        <f>+DA50-DD50</f>
        <v>0</v>
      </c>
      <c r="DD50" s="2"/>
      <c r="DE50" s="20"/>
      <c r="DF50" s="2"/>
      <c r="DG50" s="2"/>
      <c r="DH50" s="2"/>
      <c r="DI50" s="2">
        <f t="shared" si="446"/>
        <v>0</v>
      </c>
      <c r="DJ50" s="31">
        <f t="shared" si="395"/>
        <v>0</v>
      </c>
      <c r="DK50" s="2"/>
      <c r="DL50" s="20"/>
      <c r="DM50" s="2"/>
      <c r="DN50" s="2"/>
      <c r="DO50" s="2"/>
      <c r="DP50" s="2">
        <f t="shared" si="447"/>
        <v>0</v>
      </c>
      <c r="DQ50" s="31">
        <f t="shared" si="396"/>
        <v>0</v>
      </c>
      <c r="DR50" s="2"/>
      <c r="DS50" s="20"/>
      <c r="DT50" s="2"/>
      <c r="DU50" s="2"/>
      <c r="DV50" s="2"/>
      <c r="DW50" s="2">
        <f t="shared" si="448"/>
        <v>0</v>
      </c>
      <c r="DX50" s="31">
        <f>+DV50-DY50</f>
        <v>0</v>
      </c>
      <c r="DY50" s="2"/>
      <c r="DZ50" s="20"/>
      <c r="EA50" s="2"/>
      <c r="EB50" s="2"/>
      <c r="EC50" s="2"/>
      <c r="ED50" s="2">
        <f t="shared" si="449"/>
        <v>0</v>
      </c>
      <c r="EE50" s="31">
        <f t="shared" si="398"/>
        <v>0</v>
      </c>
      <c r="EF50" s="2"/>
      <c r="EG50" s="20"/>
      <c r="EH50" s="2"/>
      <c r="EI50" s="2"/>
      <c r="EJ50" s="2"/>
      <c r="EK50" s="2">
        <f t="shared" si="450"/>
        <v>0</v>
      </c>
      <c r="EL50" s="31">
        <f t="shared" si="399"/>
        <v>0</v>
      </c>
      <c r="EM50" s="2"/>
      <c r="EN50" s="20"/>
      <c r="EO50" s="2"/>
      <c r="EP50" s="2"/>
      <c r="EQ50" s="2"/>
      <c r="ER50" s="2">
        <f t="shared" si="451"/>
        <v>0</v>
      </c>
      <c r="ES50" s="31">
        <f>+EQ50-ET50</f>
        <v>0</v>
      </c>
      <c r="ET50" s="2"/>
      <c r="EU50" s="20"/>
      <c r="EV50" s="2"/>
      <c r="EW50" s="2"/>
      <c r="EX50" s="2"/>
      <c r="EY50" s="2">
        <f t="shared" si="452"/>
        <v>0</v>
      </c>
      <c r="EZ50" s="31">
        <f t="shared" si="401"/>
        <v>0</v>
      </c>
      <c r="FA50" s="2"/>
      <c r="FB50" s="20"/>
      <c r="FC50" s="2"/>
      <c r="FD50" s="2"/>
      <c r="FE50" s="2"/>
      <c r="FF50" s="2">
        <f t="shared" si="453"/>
        <v>0</v>
      </c>
      <c r="FG50" s="31">
        <f>+FE50-FH50</f>
        <v>0</v>
      </c>
      <c r="FH50" s="2"/>
      <c r="FI50" s="20"/>
      <c r="FJ50" s="2"/>
      <c r="FK50" s="2"/>
      <c r="FL50" s="2"/>
      <c r="FM50" s="2">
        <f t="shared" si="454"/>
        <v>0</v>
      </c>
      <c r="FN50" s="31">
        <f>+FL50-FO50</f>
        <v>0</v>
      </c>
      <c r="FO50" s="2"/>
      <c r="FP50" s="20"/>
      <c r="FQ50" s="2"/>
      <c r="FR50" s="2"/>
      <c r="FS50" s="2"/>
      <c r="FT50" s="2">
        <f t="shared" si="455"/>
        <v>0</v>
      </c>
      <c r="FU50" s="31">
        <f>+FS50-FV50</f>
        <v>0</v>
      </c>
      <c r="FV50" s="2"/>
      <c r="FW50" s="20"/>
      <c r="FX50" s="2"/>
      <c r="FY50" s="2"/>
      <c r="FZ50" s="2"/>
      <c r="GA50" s="2">
        <f t="shared" si="456"/>
        <v>0</v>
      </c>
      <c r="GB50" s="31">
        <f>+FZ50-GC50</f>
        <v>0</v>
      </c>
      <c r="GC50" s="2"/>
      <c r="GD50" s="20"/>
      <c r="GE50" s="2"/>
      <c r="GF50" s="2"/>
      <c r="GG50" s="2"/>
      <c r="GH50" s="2">
        <f t="shared" si="457"/>
        <v>0</v>
      </c>
      <c r="GI50" s="31">
        <f t="shared" si="406"/>
        <v>0</v>
      </c>
      <c r="GJ50" s="2"/>
      <c r="GK50" s="20"/>
      <c r="GL50" s="2"/>
      <c r="GM50" s="2"/>
      <c r="GN50" s="2"/>
      <c r="GO50" s="2">
        <f t="shared" si="458"/>
        <v>0</v>
      </c>
      <c r="GP50" s="31">
        <f t="shared" si="407"/>
        <v>0</v>
      </c>
      <c r="GQ50" s="2"/>
      <c r="GR50" s="20"/>
      <c r="GS50" s="2"/>
      <c r="GT50" s="2"/>
      <c r="GU50" s="2"/>
      <c r="GV50" s="2">
        <f t="shared" si="459"/>
        <v>0</v>
      </c>
      <c r="GW50" s="31">
        <f>+GU50-GX50</f>
        <v>0</v>
      </c>
      <c r="GX50" s="2"/>
      <c r="GY50" s="20"/>
      <c r="GZ50" s="2"/>
      <c r="HA50" s="2"/>
      <c r="HB50" s="2"/>
      <c r="HC50" s="2">
        <f t="shared" si="460"/>
        <v>0</v>
      </c>
      <c r="HD50" s="31">
        <f>+HB50-HE50</f>
        <v>0</v>
      </c>
      <c r="HE50" s="2"/>
      <c r="HF50" s="20"/>
      <c r="HG50" s="2"/>
      <c r="HH50" s="2"/>
      <c r="HI50" s="2"/>
      <c r="HJ50" s="2">
        <f t="shared" si="461"/>
        <v>0</v>
      </c>
      <c r="HK50" s="31">
        <f>+HI50-HL50</f>
        <v>0</v>
      </c>
      <c r="HL50" s="2"/>
      <c r="HM50" s="20"/>
      <c r="HN50" s="2"/>
      <c r="HO50" s="2"/>
      <c r="HP50" s="2"/>
      <c r="HQ50" s="2">
        <f t="shared" si="462"/>
        <v>0</v>
      </c>
      <c r="HR50" s="31">
        <f>+HP50-HS50</f>
        <v>0</v>
      </c>
      <c r="HS50" s="2"/>
      <c r="HT50" s="20"/>
      <c r="HU50" s="2"/>
      <c r="HV50" s="2"/>
      <c r="HW50" s="2"/>
      <c r="HX50" s="2">
        <f t="shared" si="463"/>
        <v>0</v>
      </c>
      <c r="HY50" s="31">
        <f t="shared" si="412"/>
        <v>0</v>
      </c>
      <c r="HZ50" s="2"/>
      <c r="IA50" s="20"/>
      <c r="IB50" s="2"/>
      <c r="IC50" s="2"/>
      <c r="ID50" s="2"/>
      <c r="IE50" s="2">
        <f t="shared" si="464"/>
        <v>0</v>
      </c>
      <c r="IF50" s="31">
        <f>+ID50-IG50</f>
        <v>0</v>
      </c>
      <c r="IG50" s="2"/>
      <c r="IH50" s="20"/>
      <c r="II50" s="2"/>
      <c r="IJ50" s="2"/>
      <c r="IK50" s="2"/>
      <c r="IL50" s="2">
        <f t="shared" si="465"/>
        <v>0</v>
      </c>
      <c r="IM50" s="31">
        <f>+IK50-IN50</f>
        <v>0</v>
      </c>
      <c r="IN50" s="2"/>
      <c r="IO50" s="20"/>
      <c r="IP50" s="9"/>
      <c r="IQ50" s="2"/>
      <c r="IR50" s="2"/>
      <c r="IS50" s="2">
        <f t="shared" ref="IS50:IS55" si="479">IQ50+IR50</f>
        <v>0</v>
      </c>
      <c r="IT50" s="31">
        <f t="shared" ref="IT50:IT55" si="480">IS50-IU50-IV50</f>
        <v>0</v>
      </c>
      <c r="IU50" s="2"/>
      <c r="IV50" s="20"/>
    </row>
    <row r="51" spans="1:256" s="57" customFormat="1" x14ac:dyDescent="0.2">
      <c r="A51" s="43"/>
      <c r="B51" s="1" t="s">
        <v>126</v>
      </c>
      <c r="C51" s="36" t="s">
        <v>162</v>
      </c>
      <c r="D51" s="102"/>
      <c r="E51" s="9">
        <f t="shared" si="428"/>
        <v>0</v>
      </c>
      <c r="F51" s="2">
        <f t="shared" si="466"/>
        <v>0</v>
      </c>
      <c r="G51" s="2">
        <f t="shared" si="467"/>
        <v>0</v>
      </c>
      <c r="H51" s="2">
        <f t="shared" si="467"/>
        <v>0</v>
      </c>
      <c r="I51" s="2">
        <f t="shared" si="467"/>
        <v>0</v>
      </c>
      <c r="J51" s="2">
        <f t="shared" si="467"/>
        <v>0</v>
      </c>
      <c r="K51" s="10">
        <f t="shared" si="388"/>
        <v>0</v>
      </c>
      <c r="L51" s="283"/>
      <c r="M51" s="2"/>
      <c r="N51" s="2"/>
      <c r="O51" s="2"/>
      <c r="P51" s="31">
        <f t="shared" si="468"/>
        <v>0</v>
      </c>
      <c r="Q51" s="2"/>
      <c r="R51" s="20"/>
      <c r="S51" s="9"/>
      <c r="T51" s="2"/>
      <c r="U51" s="2"/>
      <c r="V51" s="2">
        <f t="shared" si="469"/>
        <v>0</v>
      </c>
      <c r="W51" s="31">
        <f t="shared" si="48"/>
        <v>0</v>
      </c>
      <c r="X51" s="2"/>
      <c r="Y51" s="20"/>
      <c r="Z51" s="9"/>
      <c r="AA51" s="2"/>
      <c r="AB51" s="2"/>
      <c r="AC51" s="2">
        <f t="shared" si="470"/>
        <v>0</v>
      </c>
      <c r="AD51" s="31">
        <f t="shared" si="471"/>
        <v>0</v>
      </c>
      <c r="AE51" s="2"/>
      <c r="AF51" s="20"/>
      <c r="AG51" s="9"/>
      <c r="AH51" s="2"/>
      <c r="AI51" s="2"/>
      <c r="AJ51" s="2">
        <f t="shared" si="429"/>
        <v>0</v>
      </c>
      <c r="AK51" s="31">
        <f t="shared" si="390"/>
        <v>0</v>
      </c>
      <c r="AL51" s="2"/>
      <c r="AM51" s="20"/>
      <c r="AN51" s="9"/>
      <c r="AO51" s="2"/>
      <c r="AP51" s="2"/>
      <c r="AQ51" s="2">
        <f t="shared" si="430"/>
        <v>0</v>
      </c>
      <c r="AR51" s="31">
        <f t="shared" si="472"/>
        <v>0</v>
      </c>
      <c r="AS51" s="2"/>
      <c r="AT51" s="20"/>
      <c r="AU51" s="24">
        <f t="shared" si="431"/>
        <v>0</v>
      </c>
      <c r="AV51" s="2">
        <f t="shared" si="432"/>
        <v>0</v>
      </c>
      <c r="AW51" s="15">
        <f t="shared" si="387"/>
        <v>0</v>
      </c>
      <c r="AX51" s="2">
        <f t="shared" si="433"/>
        <v>0</v>
      </c>
      <c r="AY51" s="2">
        <f t="shared" si="434"/>
        <v>0</v>
      </c>
      <c r="AZ51" s="2">
        <f t="shared" si="435"/>
        <v>0</v>
      </c>
      <c r="BA51" s="20">
        <f t="shared" si="436"/>
        <v>0</v>
      </c>
      <c r="BB51" s="9"/>
      <c r="BC51" s="2"/>
      <c r="BD51" s="2"/>
      <c r="BE51" s="2">
        <f t="shared" si="473"/>
        <v>0</v>
      </c>
      <c r="BF51" s="31">
        <f t="shared" si="391"/>
        <v>0</v>
      </c>
      <c r="BG51" s="2"/>
      <c r="BH51" s="20"/>
      <c r="BI51" s="9"/>
      <c r="BJ51" s="2"/>
      <c r="BK51" s="2"/>
      <c r="BL51" s="2">
        <f t="shared" si="474"/>
        <v>0</v>
      </c>
      <c r="BM51" s="31">
        <f t="shared" si="475"/>
        <v>0</v>
      </c>
      <c r="BN51" s="2"/>
      <c r="BO51" s="20"/>
      <c r="BP51" s="9"/>
      <c r="BQ51" s="2"/>
      <c r="BR51" s="2"/>
      <c r="BS51" s="2">
        <f t="shared" si="476"/>
        <v>0</v>
      </c>
      <c r="BT51" s="31">
        <f t="shared" si="477"/>
        <v>0</v>
      </c>
      <c r="BU51" s="2"/>
      <c r="BV51" s="20"/>
      <c r="BW51" s="251">
        <f t="shared" si="437"/>
        <v>0</v>
      </c>
      <c r="BX51" s="209">
        <f t="shared" si="437"/>
        <v>0</v>
      </c>
      <c r="BY51" s="209">
        <f t="shared" si="437"/>
        <v>0</v>
      </c>
      <c r="BZ51" s="209">
        <f t="shared" si="438"/>
        <v>0</v>
      </c>
      <c r="CA51" s="208">
        <f t="shared" si="439"/>
        <v>0</v>
      </c>
      <c r="CB51" s="208">
        <f t="shared" si="440"/>
        <v>0</v>
      </c>
      <c r="CC51" s="210">
        <f t="shared" si="441"/>
        <v>0</v>
      </c>
      <c r="CD51" s="114"/>
      <c r="CE51" s="2"/>
      <c r="CF51" s="2"/>
      <c r="CG51" s="2">
        <f t="shared" si="442"/>
        <v>0</v>
      </c>
      <c r="CH51" s="31">
        <f t="shared" si="478"/>
        <v>0</v>
      </c>
      <c r="CI51" s="2"/>
      <c r="CJ51" s="20"/>
      <c r="CK51" s="2"/>
      <c r="CL51" s="2"/>
      <c r="CM51" s="2"/>
      <c r="CN51" s="2">
        <f t="shared" si="443"/>
        <v>0</v>
      </c>
      <c r="CO51" s="116">
        <f>+CM51-CP51</f>
        <v>0</v>
      </c>
      <c r="CP51" s="2"/>
      <c r="CQ51" s="20"/>
      <c r="CR51" s="2"/>
      <c r="CS51" s="2"/>
      <c r="CT51" s="2"/>
      <c r="CU51" s="2">
        <f t="shared" si="444"/>
        <v>0</v>
      </c>
      <c r="CV51" s="31">
        <f t="shared" si="393"/>
        <v>0</v>
      </c>
      <c r="CW51" s="2"/>
      <c r="CX51" s="20"/>
      <c r="CY51" s="2"/>
      <c r="CZ51" s="2"/>
      <c r="DA51" s="2"/>
      <c r="DB51" s="2">
        <f t="shared" si="445"/>
        <v>0</v>
      </c>
      <c r="DC51" s="116">
        <f>+DA51-DD51</f>
        <v>0</v>
      </c>
      <c r="DD51" s="2"/>
      <c r="DE51" s="20"/>
      <c r="DF51" s="2"/>
      <c r="DG51" s="2"/>
      <c r="DH51" s="2"/>
      <c r="DI51" s="2">
        <f t="shared" si="446"/>
        <v>0</v>
      </c>
      <c r="DJ51" s="31">
        <f t="shared" si="395"/>
        <v>0</v>
      </c>
      <c r="DK51" s="2"/>
      <c r="DL51" s="20"/>
      <c r="DM51" s="2"/>
      <c r="DN51" s="2"/>
      <c r="DO51" s="2"/>
      <c r="DP51" s="2">
        <f t="shared" si="447"/>
        <v>0</v>
      </c>
      <c r="DQ51" s="31">
        <f t="shared" si="396"/>
        <v>0</v>
      </c>
      <c r="DR51" s="2"/>
      <c r="DS51" s="20"/>
      <c r="DT51" s="2"/>
      <c r="DU51" s="2"/>
      <c r="DV51" s="2"/>
      <c r="DW51" s="2">
        <f t="shared" si="448"/>
        <v>0</v>
      </c>
      <c r="DX51" s="31">
        <f>+DV51-DY51</f>
        <v>0</v>
      </c>
      <c r="DY51" s="2"/>
      <c r="DZ51" s="20"/>
      <c r="EA51" s="2"/>
      <c r="EB51" s="2"/>
      <c r="EC51" s="2"/>
      <c r="ED51" s="2">
        <f t="shared" si="449"/>
        <v>0</v>
      </c>
      <c r="EE51" s="31">
        <f t="shared" si="398"/>
        <v>0</v>
      </c>
      <c r="EF51" s="2"/>
      <c r="EG51" s="20"/>
      <c r="EH51" s="2"/>
      <c r="EI51" s="2"/>
      <c r="EJ51" s="2"/>
      <c r="EK51" s="2">
        <f t="shared" si="450"/>
        <v>0</v>
      </c>
      <c r="EL51" s="31">
        <f t="shared" si="399"/>
        <v>0</v>
      </c>
      <c r="EM51" s="2"/>
      <c r="EN51" s="20"/>
      <c r="EO51" s="2"/>
      <c r="EP51" s="2"/>
      <c r="EQ51" s="2"/>
      <c r="ER51" s="2">
        <f t="shared" si="451"/>
        <v>0</v>
      </c>
      <c r="ES51" s="31">
        <f>+EQ51-ET51</f>
        <v>0</v>
      </c>
      <c r="ET51" s="2"/>
      <c r="EU51" s="20"/>
      <c r="EV51" s="2"/>
      <c r="EW51" s="2"/>
      <c r="EX51" s="2"/>
      <c r="EY51" s="2">
        <f t="shared" si="452"/>
        <v>0</v>
      </c>
      <c r="EZ51" s="31">
        <f t="shared" si="401"/>
        <v>0</v>
      </c>
      <c r="FA51" s="2"/>
      <c r="FB51" s="20"/>
      <c r="FC51" s="2"/>
      <c r="FD51" s="2"/>
      <c r="FE51" s="2"/>
      <c r="FF51" s="2">
        <f t="shared" si="453"/>
        <v>0</v>
      </c>
      <c r="FG51" s="31">
        <f>+FE51-FH51</f>
        <v>0</v>
      </c>
      <c r="FH51" s="2"/>
      <c r="FI51" s="20"/>
      <c r="FJ51" s="2"/>
      <c r="FK51" s="2"/>
      <c r="FL51" s="2"/>
      <c r="FM51" s="2">
        <f t="shared" si="454"/>
        <v>0</v>
      </c>
      <c r="FN51" s="31">
        <f>+FL51-FO51</f>
        <v>0</v>
      </c>
      <c r="FO51" s="2"/>
      <c r="FP51" s="20"/>
      <c r="FQ51" s="2"/>
      <c r="FR51" s="2"/>
      <c r="FS51" s="2"/>
      <c r="FT51" s="2">
        <f t="shared" si="455"/>
        <v>0</v>
      </c>
      <c r="FU51" s="31">
        <f>+FS51-FV51</f>
        <v>0</v>
      </c>
      <c r="FV51" s="2"/>
      <c r="FW51" s="20"/>
      <c r="FX51" s="2"/>
      <c r="FY51" s="2"/>
      <c r="FZ51" s="2"/>
      <c r="GA51" s="2">
        <f t="shared" si="456"/>
        <v>0</v>
      </c>
      <c r="GB51" s="31">
        <f>+FZ51-GC51</f>
        <v>0</v>
      </c>
      <c r="GC51" s="2"/>
      <c r="GD51" s="20"/>
      <c r="GE51" s="2"/>
      <c r="GF51" s="2"/>
      <c r="GG51" s="2"/>
      <c r="GH51" s="2">
        <f t="shared" si="457"/>
        <v>0</v>
      </c>
      <c r="GI51" s="31">
        <f t="shared" si="406"/>
        <v>0</v>
      </c>
      <c r="GJ51" s="2"/>
      <c r="GK51" s="20"/>
      <c r="GL51" s="2"/>
      <c r="GM51" s="2"/>
      <c r="GN51" s="2"/>
      <c r="GO51" s="2">
        <f t="shared" si="458"/>
        <v>0</v>
      </c>
      <c r="GP51" s="31">
        <f t="shared" si="407"/>
        <v>0</v>
      </c>
      <c r="GQ51" s="2"/>
      <c r="GR51" s="20"/>
      <c r="GS51" s="2"/>
      <c r="GT51" s="2"/>
      <c r="GU51" s="2"/>
      <c r="GV51" s="2">
        <f t="shared" si="459"/>
        <v>0</v>
      </c>
      <c r="GW51" s="31">
        <f>+GU51-GX51</f>
        <v>0</v>
      </c>
      <c r="GX51" s="2"/>
      <c r="GY51" s="20"/>
      <c r="GZ51" s="2"/>
      <c r="HA51" s="2"/>
      <c r="HB51" s="2"/>
      <c r="HC51" s="2">
        <f t="shared" si="460"/>
        <v>0</v>
      </c>
      <c r="HD51" s="31">
        <f>+HB51-HE51</f>
        <v>0</v>
      </c>
      <c r="HE51" s="2"/>
      <c r="HF51" s="20"/>
      <c r="HG51" s="2"/>
      <c r="HH51" s="2"/>
      <c r="HI51" s="2"/>
      <c r="HJ51" s="2">
        <f t="shared" si="461"/>
        <v>0</v>
      </c>
      <c r="HK51" s="31">
        <f>+HI51-HL51</f>
        <v>0</v>
      </c>
      <c r="HL51" s="2"/>
      <c r="HM51" s="20"/>
      <c r="HN51" s="2"/>
      <c r="HO51" s="2"/>
      <c r="HP51" s="2"/>
      <c r="HQ51" s="2">
        <f t="shared" si="462"/>
        <v>0</v>
      </c>
      <c r="HR51" s="31">
        <f>+HP51-HS51</f>
        <v>0</v>
      </c>
      <c r="HS51" s="2"/>
      <c r="HT51" s="20"/>
      <c r="HU51" s="2"/>
      <c r="HV51" s="2"/>
      <c r="HW51" s="2"/>
      <c r="HX51" s="2">
        <f t="shared" si="463"/>
        <v>0</v>
      </c>
      <c r="HY51" s="31">
        <f t="shared" si="412"/>
        <v>0</v>
      </c>
      <c r="HZ51" s="2"/>
      <c r="IA51" s="20"/>
      <c r="IB51" s="2"/>
      <c r="IC51" s="2"/>
      <c r="ID51" s="2"/>
      <c r="IE51" s="2">
        <f t="shared" si="464"/>
        <v>0</v>
      </c>
      <c r="IF51" s="31">
        <f>+ID51-IG51</f>
        <v>0</v>
      </c>
      <c r="IG51" s="2"/>
      <c r="IH51" s="20"/>
      <c r="II51" s="2"/>
      <c r="IJ51" s="2"/>
      <c r="IK51" s="2"/>
      <c r="IL51" s="2">
        <f t="shared" si="465"/>
        <v>0</v>
      </c>
      <c r="IM51" s="31">
        <f>+IK51-IN51</f>
        <v>0</v>
      </c>
      <c r="IN51" s="2"/>
      <c r="IO51" s="20"/>
      <c r="IP51" s="9"/>
      <c r="IQ51" s="2"/>
      <c r="IR51" s="2"/>
      <c r="IS51" s="2">
        <f t="shared" si="479"/>
        <v>0</v>
      </c>
      <c r="IT51" s="31">
        <f t="shared" si="480"/>
        <v>0</v>
      </c>
      <c r="IU51" s="2"/>
      <c r="IV51" s="20"/>
    </row>
    <row r="52" spans="1:256" s="57" customFormat="1" x14ac:dyDescent="0.2">
      <c r="A52" s="43"/>
      <c r="B52" s="1" t="s">
        <v>127</v>
      </c>
      <c r="C52" s="36" t="s">
        <v>160</v>
      </c>
      <c r="D52" s="102"/>
      <c r="E52" s="9">
        <f t="shared" si="428"/>
        <v>102978</v>
      </c>
      <c r="F52" s="2">
        <f t="shared" si="466"/>
        <v>124885</v>
      </c>
      <c r="G52" s="2">
        <f t="shared" ref="G52:J59" si="481">SUM(N52,U52,AB52,AI52,AP52,BD52,BK52,BR52,CF52,CM52,CT52,DA52,DH52,DO52,DV52,EC52)+SUM(EJ52,EQ52,EX52,FE52,FL52,FS52,FZ52,GG52,GN52,GU52,HB52,HI52,HP52,HW52,ID52,IK52)+IR52</f>
        <v>83203</v>
      </c>
      <c r="H52" s="2">
        <f t="shared" si="481"/>
        <v>404</v>
      </c>
      <c r="I52" s="2">
        <f t="shared" si="481"/>
        <v>202</v>
      </c>
      <c r="J52" s="2">
        <f t="shared" si="481"/>
        <v>83001</v>
      </c>
      <c r="K52" s="10">
        <f t="shared" si="388"/>
        <v>0</v>
      </c>
      <c r="L52" s="283">
        <v>102978</v>
      </c>
      <c r="M52" s="2">
        <v>124683</v>
      </c>
      <c r="N52" s="2">
        <v>83001</v>
      </c>
      <c r="O52" s="2"/>
      <c r="P52" s="31">
        <f>+N52-Q52</f>
        <v>0</v>
      </c>
      <c r="Q52" s="2">
        <v>83001</v>
      </c>
      <c r="R52" s="20"/>
      <c r="S52" s="9"/>
      <c r="T52" s="2"/>
      <c r="U52" s="2"/>
      <c r="V52" s="2"/>
      <c r="W52" s="31">
        <f t="shared" si="48"/>
        <v>0</v>
      </c>
      <c r="X52" s="2"/>
      <c r="Y52" s="20"/>
      <c r="Z52" s="9"/>
      <c r="AA52" s="2">
        <v>202</v>
      </c>
      <c r="AB52" s="2">
        <v>202</v>
      </c>
      <c r="AC52" s="2">
        <f t="shared" si="470"/>
        <v>404</v>
      </c>
      <c r="AD52" s="31">
        <f t="shared" si="471"/>
        <v>202</v>
      </c>
      <c r="AE52" s="2"/>
      <c r="AF52" s="20"/>
      <c r="AG52" s="9"/>
      <c r="AH52" s="2"/>
      <c r="AI52" s="2"/>
      <c r="AJ52" s="2"/>
      <c r="AK52" s="31"/>
      <c r="AL52" s="2"/>
      <c r="AM52" s="20"/>
      <c r="AN52" s="9"/>
      <c r="AO52" s="2"/>
      <c r="AP52" s="2"/>
      <c r="AQ52" s="2">
        <f t="shared" si="430"/>
        <v>0</v>
      </c>
      <c r="AR52" s="31">
        <f t="shared" si="472"/>
        <v>0</v>
      </c>
      <c r="AS52" s="2"/>
      <c r="AT52" s="20"/>
      <c r="AU52" s="24">
        <f t="shared" si="431"/>
        <v>0</v>
      </c>
      <c r="AV52" s="2">
        <f t="shared" si="432"/>
        <v>0</v>
      </c>
      <c r="AW52" s="15">
        <f t="shared" si="387"/>
        <v>0</v>
      </c>
      <c r="AX52" s="2">
        <f t="shared" si="433"/>
        <v>0</v>
      </c>
      <c r="AY52" s="2">
        <f t="shared" si="434"/>
        <v>0</v>
      </c>
      <c r="AZ52" s="2">
        <f t="shared" si="435"/>
        <v>0</v>
      </c>
      <c r="BA52" s="20">
        <f t="shared" si="436"/>
        <v>0</v>
      </c>
      <c r="BB52" s="9"/>
      <c r="BC52" s="2"/>
      <c r="BD52" s="2"/>
      <c r="BE52" s="2">
        <f t="shared" si="473"/>
        <v>0</v>
      </c>
      <c r="BF52" s="31">
        <f t="shared" si="391"/>
        <v>0</v>
      </c>
      <c r="BG52" s="2"/>
      <c r="BH52" s="20"/>
      <c r="BI52" s="9"/>
      <c r="BJ52" s="2"/>
      <c r="BK52" s="2"/>
      <c r="BL52" s="2">
        <f t="shared" si="474"/>
        <v>0</v>
      </c>
      <c r="BM52" s="31">
        <f t="shared" si="475"/>
        <v>0</v>
      </c>
      <c r="BN52" s="2"/>
      <c r="BO52" s="20"/>
      <c r="BP52" s="9"/>
      <c r="BQ52" s="2"/>
      <c r="BR52" s="2"/>
      <c r="BS52" s="2">
        <f t="shared" si="476"/>
        <v>0</v>
      </c>
      <c r="BT52" s="31">
        <f t="shared" si="477"/>
        <v>0</v>
      </c>
      <c r="BU52" s="2"/>
      <c r="BV52" s="20"/>
      <c r="BW52" s="251">
        <f t="shared" si="437"/>
        <v>0</v>
      </c>
      <c r="BX52" s="209">
        <f t="shared" si="437"/>
        <v>0</v>
      </c>
      <c r="BY52" s="209">
        <f t="shared" si="437"/>
        <v>0</v>
      </c>
      <c r="BZ52" s="209">
        <f t="shared" si="438"/>
        <v>0</v>
      </c>
      <c r="CA52" s="208">
        <f t="shared" si="439"/>
        <v>0</v>
      </c>
      <c r="CB52" s="208">
        <f t="shared" si="440"/>
        <v>0</v>
      </c>
      <c r="CC52" s="210">
        <f t="shared" si="441"/>
        <v>0</v>
      </c>
      <c r="CD52" s="114"/>
      <c r="CE52" s="2"/>
      <c r="CF52" s="2"/>
      <c r="CG52" s="2">
        <f t="shared" si="442"/>
        <v>0</v>
      </c>
      <c r="CH52" s="31">
        <f t="shared" si="478"/>
        <v>0</v>
      </c>
      <c r="CI52" s="2"/>
      <c r="CJ52" s="20"/>
      <c r="CK52" s="2"/>
      <c r="CL52" s="2"/>
      <c r="CM52" s="2"/>
      <c r="CN52" s="2">
        <f t="shared" si="443"/>
        <v>0</v>
      </c>
      <c r="CO52" s="116">
        <f>+CM52-CP52</f>
        <v>0</v>
      </c>
      <c r="CP52" s="2"/>
      <c r="CQ52" s="20"/>
      <c r="CR52" s="2"/>
      <c r="CS52" s="2"/>
      <c r="CT52" s="2"/>
      <c r="CU52" s="2">
        <f t="shared" si="444"/>
        <v>0</v>
      </c>
      <c r="CV52" s="31">
        <f t="shared" si="393"/>
        <v>0</v>
      </c>
      <c r="CW52" s="2"/>
      <c r="CX52" s="20"/>
      <c r="CY52" s="2"/>
      <c r="CZ52" s="2"/>
      <c r="DA52" s="2"/>
      <c r="DB52" s="2">
        <f t="shared" si="445"/>
        <v>0</v>
      </c>
      <c r="DC52" s="116">
        <f>+DA52-DD52</f>
        <v>0</v>
      </c>
      <c r="DD52" s="2"/>
      <c r="DE52" s="20"/>
      <c r="DF52" s="2"/>
      <c r="DG52" s="2"/>
      <c r="DH52" s="2"/>
      <c r="DI52" s="2">
        <f t="shared" si="446"/>
        <v>0</v>
      </c>
      <c r="DJ52" s="31">
        <f t="shared" si="395"/>
        <v>0</v>
      </c>
      <c r="DK52" s="2"/>
      <c r="DL52" s="20"/>
      <c r="DM52" s="2"/>
      <c r="DN52" s="2"/>
      <c r="DO52" s="2"/>
      <c r="DP52" s="2">
        <f t="shared" si="447"/>
        <v>0</v>
      </c>
      <c r="DQ52" s="31">
        <f t="shared" si="396"/>
        <v>0</v>
      </c>
      <c r="DR52" s="2"/>
      <c r="DS52" s="20"/>
      <c r="DT52" s="2"/>
      <c r="DU52" s="2"/>
      <c r="DV52" s="2"/>
      <c r="DW52" s="2">
        <f t="shared" si="448"/>
        <v>0</v>
      </c>
      <c r="DX52" s="31">
        <f>+DV52-DY52</f>
        <v>0</v>
      </c>
      <c r="DY52" s="2"/>
      <c r="DZ52" s="20"/>
      <c r="EA52" s="2"/>
      <c r="EB52" s="2"/>
      <c r="EC52" s="2"/>
      <c r="ED52" s="2">
        <f t="shared" si="449"/>
        <v>0</v>
      </c>
      <c r="EE52" s="31">
        <f t="shared" si="398"/>
        <v>0</v>
      </c>
      <c r="EF52" s="2"/>
      <c r="EG52" s="20"/>
      <c r="EH52" s="2"/>
      <c r="EI52" s="2"/>
      <c r="EJ52" s="2"/>
      <c r="EK52" s="2">
        <f t="shared" si="450"/>
        <v>0</v>
      </c>
      <c r="EL52" s="31">
        <f t="shared" si="399"/>
        <v>0</v>
      </c>
      <c r="EM52" s="2"/>
      <c r="EN52" s="20"/>
      <c r="EO52" s="2"/>
      <c r="EP52" s="2"/>
      <c r="EQ52" s="2"/>
      <c r="ER52" s="2">
        <f t="shared" si="451"/>
        <v>0</v>
      </c>
      <c r="ES52" s="31">
        <f>+EQ52-ET52</f>
        <v>0</v>
      </c>
      <c r="ET52" s="2"/>
      <c r="EU52" s="20"/>
      <c r="EV52" s="2"/>
      <c r="EW52" s="2"/>
      <c r="EX52" s="2"/>
      <c r="EY52" s="2">
        <f t="shared" si="452"/>
        <v>0</v>
      </c>
      <c r="EZ52" s="31">
        <f t="shared" si="401"/>
        <v>0</v>
      </c>
      <c r="FA52" s="2"/>
      <c r="FB52" s="20"/>
      <c r="FC52" s="2"/>
      <c r="FD52" s="2"/>
      <c r="FE52" s="2"/>
      <c r="FF52" s="2">
        <f t="shared" si="453"/>
        <v>0</v>
      </c>
      <c r="FG52" s="31">
        <f>+FE52-FH52</f>
        <v>0</v>
      </c>
      <c r="FH52" s="2"/>
      <c r="FI52" s="20"/>
      <c r="FJ52" s="2"/>
      <c r="FK52" s="2"/>
      <c r="FL52" s="2"/>
      <c r="FM52" s="2">
        <f t="shared" si="454"/>
        <v>0</v>
      </c>
      <c r="FN52" s="31">
        <f>+FL52-FO52</f>
        <v>0</v>
      </c>
      <c r="FO52" s="2"/>
      <c r="FP52" s="20"/>
      <c r="FQ52" s="2"/>
      <c r="FR52" s="2"/>
      <c r="FS52" s="2"/>
      <c r="FT52" s="2">
        <f t="shared" si="455"/>
        <v>0</v>
      </c>
      <c r="FU52" s="31">
        <f>+FS52-FV52</f>
        <v>0</v>
      </c>
      <c r="FV52" s="2"/>
      <c r="FW52" s="20"/>
      <c r="FX52" s="2"/>
      <c r="FY52" s="2"/>
      <c r="FZ52" s="2"/>
      <c r="GA52" s="2">
        <f t="shared" si="456"/>
        <v>0</v>
      </c>
      <c r="GB52" s="31">
        <f>+FZ52-GC52</f>
        <v>0</v>
      </c>
      <c r="GC52" s="2"/>
      <c r="GD52" s="20"/>
      <c r="GE52" s="2"/>
      <c r="GF52" s="2"/>
      <c r="GG52" s="2"/>
      <c r="GH52" s="2">
        <f t="shared" si="457"/>
        <v>0</v>
      </c>
      <c r="GI52" s="31">
        <f t="shared" si="406"/>
        <v>0</v>
      </c>
      <c r="GJ52" s="2"/>
      <c r="GK52" s="20"/>
      <c r="GL52" s="2"/>
      <c r="GM52" s="2"/>
      <c r="GN52" s="2"/>
      <c r="GO52" s="2">
        <f t="shared" si="458"/>
        <v>0</v>
      </c>
      <c r="GP52" s="31">
        <f t="shared" si="407"/>
        <v>0</v>
      </c>
      <c r="GQ52" s="2"/>
      <c r="GR52" s="20"/>
      <c r="GS52" s="2"/>
      <c r="GT52" s="2"/>
      <c r="GU52" s="2"/>
      <c r="GV52" s="2">
        <f t="shared" si="459"/>
        <v>0</v>
      </c>
      <c r="GW52" s="31">
        <f>+GU52-GX52</f>
        <v>0</v>
      </c>
      <c r="GX52" s="2"/>
      <c r="GY52" s="20"/>
      <c r="GZ52" s="2"/>
      <c r="HA52" s="2"/>
      <c r="HB52" s="2"/>
      <c r="HC52" s="2">
        <f t="shared" si="460"/>
        <v>0</v>
      </c>
      <c r="HD52" s="31">
        <f>+HB52-HE52</f>
        <v>0</v>
      </c>
      <c r="HE52" s="2"/>
      <c r="HF52" s="20"/>
      <c r="HG52" s="2"/>
      <c r="HH52" s="2"/>
      <c r="HI52" s="2"/>
      <c r="HJ52" s="2">
        <f t="shared" si="461"/>
        <v>0</v>
      </c>
      <c r="HK52" s="31">
        <f>+HI52-HL52</f>
        <v>0</v>
      </c>
      <c r="HL52" s="2"/>
      <c r="HM52" s="20"/>
      <c r="HN52" s="2"/>
      <c r="HO52" s="2"/>
      <c r="HP52" s="2"/>
      <c r="HQ52" s="2">
        <f t="shared" si="462"/>
        <v>0</v>
      </c>
      <c r="HR52" s="31">
        <f>+HP52-HS52</f>
        <v>0</v>
      </c>
      <c r="HS52" s="2"/>
      <c r="HT52" s="20"/>
      <c r="HU52" s="2"/>
      <c r="HV52" s="2"/>
      <c r="HW52" s="2"/>
      <c r="HX52" s="2">
        <f t="shared" si="463"/>
        <v>0</v>
      </c>
      <c r="HY52" s="31">
        <f t="shared" si="412"/>
        <v>0</v>
      </c>
      <c r="HZ52" s="2"/>
      <c r="IA52" s="20"/>
      <c r="IB52" s="2"/>
      <c r="IC52" s="2"/>
      <c r="ID52" s="2"/>
      <c r="IE52" s="2">
        <f t="shared" si="464"/>
        <v>0</v>
      </c>
      <c r="IF52" s="31">
        <f>+ID52-IG52</f>
        <v>0</v>
      </c>
      <c r="IG52" s="2"/>
      <c r="IH52" s="20"/>
      <c r="II52" s="2"/>
      <c r="IJ52" s="2"/>
      <c r="IK52" s="2"/>
      <c r="IL52" s="2">
        <f t="shared" si="465"/>
        <v>0</v>
      </c>
      <c r="IM52" s="31">
        <f>+IK52-IN52</f>
        <v>0</v>
      </c>
      <c r="IN52" s="2"/>
      <c r="IO52" s="20"/>
      <c r="IP52" s="9"/>
      <c r="IQ52" s="2"/>
      <c r="IR52" s="2"/>
      <c r="IS52" s="2">
        <f t="shared" si="479"/>
        <v>0</v>
      </c>
      <c r="IT52" s="31">
        <f t="shared" si="480"/>
        <v>0</v>
      </c>
      <c r="IU52" s="2"/>
      <c r="IV52" s="20"/>
    </row>
    <row r="53" spans="1:256" s="57" customFormat="1" x14ac:dyDescent="0.2">
      <c r="A53" s="43"/>
      <c r="B53" s="1" t="s">
        <v>128</v>
      </c>
      <c r="C53" s="36" t="s">
        <v>157</v>
      </c>
      <c r="D53" s="102"/>
      <c r="E53" s="9">
        <f t="shared" si="428"/>
        <v>2000</v>
      </c>
      <c r="F53" s="2">
        <f t="shared" si="466"/>
        <v>2000</v>
      </c>
      <c r="G53" s="2">
        <f t="shared" si="481"/>
        <v>0</v>
      </c>
      <c r="H53" s="2">
        <f t="shared" si="481"/>
        <v>0</v>
      </c>
      <c r="I53" s="2">
        <f t="shared" si="481"/>
        <v>0</v>
      </c>
      <c r="J53" s="2">
        <f t="shared" si="481"/>
        <v>0</v>
      </c>
      <c r="K53" s="10">
        <f t="shared" si="388"/>
        <v>0</v>
      </c>
      <c r="L53" s="283">
        <v>2000</v>
      </c>
      <c r="M53" s="2">
        <v>2000</v>
      </c>
      <c r="N53" s="2"/>
      <c r="O53" s="2"/>
      <c r="P53" s="31">
        <f>+N53-Q53</f>
        <v>0</v>
      </c>
      <c r="Q53" s="2"/>
      <c r="R53" s="20"/>
      <c r="S53" s="9"/>
      <c r="T53" s="2"/>
      <c r="U53" s="2"/>
      <c r="V53" s="2">
        <f t="shared" si="469"/>
        <v>0</v>
      </c>
      <c r="W53" s="31">
        <f t="shared" si="48"/>
        <v>0</v>
      </c>
      <c r="X53" s="2"/>
      <c r="Y53" s="20"/>
      <c r="Z53" s="9"/>
      <c r="AA53" s="2"/>
      <c r="AB53" s="2"/>
      <c r="AC53" s="2">
        <f t="shared" si="470"/>
        <v>0</v>
      </c>
      <c r="AD53" s="31">
        <f t="shared" si="471"/>
        <v>0</v>
      </c>
      <c r="AE53" s="2"/>
      <c r="AF53" s="20"/>
      <c r="AG53" s="9"/>
      <c r="AH53" s="2"/>
      <c r="AI53" s="2"/>
      <c r="AJ53" s="2">
        <f t="shared" si="429"/>
        <v>0</v>
      </c>
      <c r="AK53" s="31">
        <f t="shared" si="390"/>
        <v>0</v>
      </c>
      <c r="AL53" s="2"/>
      <c r="AM53" s="20"/>
      <c r="AN53" s="9"/>
      <c r="AO53" s="2"/>
      <c r="AP53" s="2"/>
      <c r="AQ53" s="2">
        <f t="shared" si="430"/>
        <v>0</v>
      </c>
      <c r="AR53" s="31">
        <f t="shared" si="472"/>
        <v>0</v>
      </c>
      <c r="AS53" s="2"/>
      <c r="AT53" s="20"/>
      <c r="AU53" s="24">
        <f t="shared" si="431"/>
        <v>0</v>
      </c>
      <c r="AV53" s="2">
        <f t="shared" si="432"/>
        <v>0</v>
      </c>
      <c r="AW53" s="15">
        <f t="shared" si="387"/>
        <v>0</v>
      </c>
      <c r="AX53" s="2">
        <f t="shared" si="433"/>
        <v>0</v>
      </c>
      <c r="AY53" s="2">
        <f t="shared" si="434"/>
        <v>0</v>
      </c>
      <c r="AZ53" s="2">
        <f t="shared" si="435"/>
        <v>0</v>
      </c>
      <c r="BA53" s="20">
        <f t="shared" si="436"/>
        <v>0</v>
      </c>
      <c r="BB53" s="9"/>
      <c r="BC53" s="2"/>
      <c r="BD53" s="2"/>
      <c r="BE53" s="2">
        <f t="shared" si="473"/>
        <v>0</v>
      </c>
      <c r="BF53" s="31">
        <f t="shared" si="391"/>
        <v>0</v>
      </c>
      <c r="BG53" s="2"/>
      <c r="BH53" s="20"/>
      <c r="BI53" s="9"/>
      <c r="BJ53" s="2"/>
      <c r="BK53" s="2"/>
      <c r="BL53" s="2">
        <f t="shared" si="474"/>
        <v>0</v>
      </c>
      <c r="BM53" s="31">
        <f t="shared" si="475"/>
        <v>0</v>
      </c>
      <c r="BN53" s="2"/>
      <c r="BO53" s="20"/>
      <c r="BP53" s="9"/>
      <c r="BQ53" s="2"/>
      <c r="BR53" s="2"/>
      <c r="BS53" s="2">
        <f t="shared" si="476"/>
        <v>0</v>
      </c>
      <c r="BT53" s="31">
        <f t="shared" si="477"/>
        <v>0</v>
      </c>
      <c r="BU53" s="2"/>
      <c r="BV53" s="20"/>
      <c r="BW53" s="251">
        <f t="shared" si="437"/>
        <v>0</v>
      </c>
      <c r="BX53" s="209">
        <f t="shared" si="437"/>
        <v>0</v>
      </c>
      <c r="BY53" s="209">
        <f t="shared" si="437"/>
        <v>0</v>
      </c>
      <c r="BZ53" s="209">
        <f t="shared" si="438"/>
        <v>0</v>
      </c>
      <c r="CA53" s="208">
        <f t="shared" si="439"/>
        <v>0</v>
      </c>
      <c r="CB53" s="208">
        <f t="shared" si="440"/>
        <v>0</v>
      </c>
      <c r="CC53" s="210">
        <f t="shared" si="441"/>
        <v>0</v>
      </c>
      <c r="CD53" s="114"/>
      <c r="CE53" s="2"/>
      <c r="CF53" s="2"/>
      <c r="CG53" s="2">
        <f t="shared" si="442"/>
        <v>0</v>
      </c>
      <c r="CH53" s="31">
        <f t="shared" si="478"/>
        <v>0</v>
      </c>
      <c r="CI53" s="2"/>
      <c r="CJ53" s="20"/>
      <c r="CK53" s="2"/>
      <c r="CL53" s="2"/>
      <c r="CM53" s="2"/>
      <c r="CN53" s="2">
        <f t="shared" si="443"/>
        <v>0</v>
      </c>
      <c r="CO53" s="31">
        <f t="shared" si="392"/>
        <v>0</v>
      </c>
      <c r="CP53" s="2"/>
      <c r="CQ53" s="20"/>
      <c r="CR53" s="2"/>
      <c r="CS53" s="2"/>
      <c r="CT53" s="2"/>
      <c r="CU53" s="2">
        <f t="shared" si="444"/>
        <v>0</v>
      </c>
      <c r="CV53" s="31">
        <f t="shared" si="393"/>
        <v>0</v>
      </c>
      <c r="CW53" s="2"/>
      <c r="CX53" s="20"/>
      <c r="CY53" s="2"/>
      <c r="CZ53" s="2"/>
      <c r="DA53" s="2"/>
      <c r="DB53" s="2">
        <f t="shared" si="445"/>
        <v>0</v>
      </c>
      <c r="DC53" s="31">
        <f t="shared" si="394"/>
        <v>0</v>
      </c>
      <c r="DD53" s="2"/>
      <c r="DE53" s="20"/>
      <c r="DF53" s="2"/>
      <c r="DG53" s="2"/>
      <c r="DH53" s="2"/>
      <c r="DI53" s="2">
        <f t="shared" si="446"/>
        <v>0</v>
      </c>
      <c r="DJ53" s="31">
        <f t="shared" si="395"/>
        <v>0</v>
      </c>
      <c r="DK53" s="2"/>
      <c r="DL53" s="20"/>
      <c r="DM53" s="2"/>
      <c r="DN53" s="2"/>
      <c r="DO53" s="2"/>
      <c r="DP53" s="2">
        <f t="shared" si="447"/>
        <v>0</v>
      </c>
      <c r="DQ53" s="31">
        <f t="shared" si="396"/>
        <v>0</v>
      </c>
      <c r="DR53" s="2"/>
      <c r="DS53" s="20"/>
      <c r="DT53" s="2"/>
      <c r="DU53" s="2"/>
      <c r="DV53" s="2"/>
      <c r="DW53" s="2">
        <f t="shared" si="448"/>
        <v>0</v>
      </c>
      <c r="DX53" s="31">
        <f t="shared" si="397"/>
        <v>0</v>
      </c>
      <c r="DY53" s="2"/>
      <c r="DZ53" s="20"/>
      <c r="EA53" s="2"/>
      <c r="EB53" s="2"/>
      <c r="EC53" s="2"/>
      <c r="ED53" s="2">
        <f t="shared" si="449"/>
        <v>0</v>
      </c>
      <c r="EE53" s="31">
        <f t="shared" si="398"/>
        <v>0</v>
      </c>
      <c r="EF53" s="2"/>
      <c r="EG53" s="20"/>
      <c r="EH53" s="2"/>
      <c r="EI53" s="2"/>
      <c r="EJ53" s="2"/>
      <c r="EK53" s="2">
        <f t="shared" si="450"/>
        <v>0</v>
      </c>
      <c r="EL53" s="31">
        <f t="shared" si="399"/>
        <v>0</v>
      </c>
      <c r="EM53" s="2"/>
      <c r="EN53" s="20"/>
      <c r="EO53" s="2"/>
      <c r="EP53" s="2"/>
      <c r="EQ53" s="2"/>
      <c r="ER53" s="2">
        <f t="shared" si="451"/>
        <v>0</v>
      </c>
      <c r="ES53" s="31">
        <f t="shared" si="400"/>
        <v>0</v>
      </c>
      <c r="ET53" s="2"/>
      <c r="EU53" s="20"/>
      <c r="EV53" s="2"/>
      <c r="EW53" s="2"/>
      <c r="EX53" s="2"/>
      <c r="EY53" s="2">
        <f t="shared" si="452"/>
        <v>0</v>
      </c>
      <c r="EZ53" s="31">
        <f t="shared" si="401"/>
        <v>0</v>
      </c>
      <c r="FA53" s="2"/>
      <c r="FB53" s="20"/>
      <c r="FC53" s="2"/>
      <c r="FD53" s="2"/>
      <c r="FE53" s="2"/>
      <c r="FF53" s="2">
        <f t="shared" si="453"/>
        <v>0</v>
      </c>
      <c r="FG53" s="31">
        <f t="shared" si="402"/>
        <v>0</v>
      </c>
      <c r="FH53" s="2"/>
      <c r="FI53" s="20"/>
      <c r="FJ53" s="2"/>
      <c r="FK53" s="2"/>
      <c r="FL53" s="2"/>
      <c r="FM53" s="2">
        <f t="shared" si="454"/>
        <v>0</v>
      </c>
      <c r="FN53" s="31">
        <f t="shared" si="403"/>
        <v>0</v>
      </c>
      <c r="FO53" s="2"/>
      <c r="FP53" s="20"/>
      <c r="FQ53" s="2"/>
      <c r="FR53" s="2"/>
      <c r="FS53" s="2"/>
      <c r="FT53" s="2">
        <f t="shared" si="455"/>
        <v>0</v>
      </c>
      <c r="FU53" s="31">
        <f t="shared" si="404"/>
        <v>0</v>
      </c>
      <c r="FV53" s="2"/>
      <c r="FW53" s="20"/>
      <c r="FX53" s="2"/>
      <c r="FY53" s="2"/>
      <c r="FZ53" s="2"/>
      <c r="GA53" s="2">
        <f t="shared" si="456"/>
        <v>0</v>
      </c>
      <c r="GB53" s="31">
        <f t="shared" si="405"/>
        <v>0</v>
      </c>
      <c r="GC53" s="2"/>
      <c r="GD53" s="20"/>
      <c r="GE53" s="2"/>
      <c r="GF53" s="2"/>
      <c r="GG53" s="2"/>
      <c r="GH53" s="2">
        <f t="shared" si="457"/>
        <v>0</v>
      </c>
      <c r="GI53" s="31">
        <f t="shared" si="406"/>
        <v>0</v>
      </c>
      <c r="GJ53" s="2"/>
      <c r="GK53" s="20"/>
      <c r="GL53" s="2"/>
      <c r="GM53" s="2"/>
      <c r="GN53" s="2"/>
      <c r="GO53" s="2">
        <f t="shared" si="458"/>
        <v>0</v>
      </c>
      <c r="GP53" s="31">
        <f t="shared" si="407"/>
        <v>0</v>
      </c>
      <c r="GQ53" s="2"/>
      <c r="GR53" s="20"/>
      <c r="GS53" s="2"/>
      <c r="GT53" s="2"/>
      <c r="GU53" s="2"/>
      <c r="GV53" s="2">
        <f t="shared" si="459"/>
        <v>0</v>
      </c>
      <c r="GW53" s="31">
        <f t="shared" si="408"/>
        <v>0</v>
      </c>
      <c r="GX53" s="2"/>
      <c r="GY53" s="20"/>
      <c r="GZ53" s="2"/>
      <c r="HA53" s="2"/>
      <c r="HB53" s="2"/>
      <c r="HC53" s="2">
        <f t="shared" si="460"/>
        <v>0</v>
      </c>
      <c r="HD53" s="31">
        <f t="shared" si="409"/>
        <v>0</v>
      </c>
      <c r="HE53" s="2"/>
      <c r="HF53" s="20"/>
      <c r="HG53" s="2"/>
      <c r="HH53" s="2"/>
      <c r="HI53" s="2"/>
      <c r="HJ53" s="2">
        <f t="shared" si="461"/>
        <v>0</v>
      </c>
      <c r="HK53" s="31">
        <f t="shared" si="410"/>
        <v>0</v>
      </c>
      <c r="HL53" s="2"/>
      <c r="HM53" s="20"/>
      <c r="HN53" s="2"/>
      <c r="HO53" s="2"/>
      <c r="HP53" s="2"/>
      <c r="HQ53" s="2">
        <f t="shared" si="462"/>
        <v>0</v>
      </c>
      <c r="HR53" s="31">
        <f t="shared" si="411"/>
        <v>0</v>
      </c>
      <c r="HS53" s="2"/>
      <c r="HT53" s="20"/>
      <c r="HU53" s="2"/>
      <c r="HV53" s="2"/>
      <c r="HW53" s="2"/>
      <c r="HX53" s="2">
        <f t="shared" si="463"/>
        <v>0</v>
      </c>
      <c r="HY53" s="31">
        <f t="shared" si="412"/>
        <v>0</v>
      </c>
      <c r="HZ53" s="2"/>
      <c r="IA53" s="20"/>
      <c r="IB53" s="2"/>
      <c r="IC53" s="2"/>
      <c r="ID53" s="2"/>
      <c r="IE53" s="2">
        <f t="shared" si="464"/>
        <v>0</v>
      </c>
      <c r="IF53" s="31">
        <f t="shared" si="413"/>
        <v>0</v>
      </c>
      <c r="IG53" s="2"/>
      <c r="IH53" s="20"/>
      <c r="II53" s="2"/>
      <c r="IJ53" s="2"/>
      <c r="IK53" s="2"/>
      <c r="IL53" s="2">
        <f t="shared" si="465"/>
        <v>0</v>
      </c>
      <c r="IM53" s="31">
        <f t="shared" si="414"/>
        <v>0</v>
      </c>
      <c r="IN53" s="2"/>
      <c r="IO53" s="20"/>
      <c r="IP53" s="9"/>
      <c r="IQ53" s="2"/>
      <c r="IR53" s="2"/>
      <c r="IS53" s="2">
        <f t="shared" si="479"/>
        <v>0</v>
      </c>
      <c r="IT53" s="31">
        <f t="shared" si="480"/>
        <v>0</v>
      </c>
      <c r="IU53" s="2"/>
      <c r="IV53" s="20"/>
    </row>
    <row r="54" spans="1:256" s="57" customFormat="1" x14ac:dyDescent="0.2">
      <c r="A54" s="43"/>
      <c r="B54" s="1" t="s">
        <v>129</v>
      </c>
      <c r="C54" s="36" t="s">
        <v>158</v>
      </c>
      <c r="D54" s="102"/>
      <c r="E54" s="9">
        <f t="shared" si="428"/>
        <v>3701388</v>
      </c>
      <c r="F54" s="2">
        <f t="shared" si="466"/>
        <v>3682437</v>
      </c>
      <c r="G54" s="2">
        <f t="shared" si="481"/>
        <v>3407298</v>
      </c>
      <c r="H54" s="2">
        <f t="shared" si="481"/>
        <v>0</v>
      </c>
      <c r="I54" s="2">
        <f t="shared" si="481"/>
        <v>3102856</v>
      </c>
      <c r="J54" s="2">
        <f t="shared" si="481"/>
        <v>304442</v>
      </c>
      <c r="K54" s="10">
        <f t="shared" si="388"/>
        <v>0</v>
      </c>
      <c r="L54" s="283">
        <v>3701388</v>
      </c>
      <c r="M54" s="2">
        <v>3678750</v>
      </c>
      <c r="N54" s="2">
        <v>3403611</v>
      </c>
      <c r="O54" s="2"/>
      <c r="P54" s="31">
        <f>+N54-Q54</f>
        <v>3099490</v>
      </c>
      <c r="Q54" s="2">
        <v>304121</v>
      </c>
      <c r="R54" s="20"/>
      <c r="S54" s="9"/>
      <c r="T54" s="2">
        <v>3687</v>
      </c>
      <c r="U54" s="2">
        <v>3687</v>
      </c>
      <c r="V54" s="2"/>
      <c r="W54" s="31">
        <f t="shared" si="48"/>
        <v>3366</v>
      </c>
      <c r="X54" s="2">
        <v>321</v>
      </c>
      <c r="Y54" s="20"/>
      <c r="Z54" s="9"/>
      <c r="AA54" s="2"/>
      <c r="AB54" s="2"/>
      <c r="AC54" s="2">
        <f t="shared" si="470"/>
        <v>0</v>
      </c>
      <c r="AD54" s="31">
        <f t="shared" si="471"/>
        <v>0</v>
      </c>
      <c r="AE54" s="2"/>
      <c r="AF54" s="20"/>
      <c r="AG54" s="9"/>
      <c r="AH54" s="2"/>
      <c r="AI54" s="2"/>
      <c r="AJ54" s="2">
        <f t="shared" si="429"/>
        <v>0</v>
      </c>
      <c r="AK54" s="31">
        <f t="shared" si="390"/>
        <v>0</v>
      </c>
      <c r="AL54" s="2"/>
      <c r="AM54" s="20"/>
      <c r="AN54" s="9"/>
      <c r="AO54" s="2"/>
      <c r="AP54" s="2"/>
      <c r="AQ54" s="2">
        <f t="shared" si="430"/>
        <v>0</v>
      </c>
      <c r="AR54" s="31">
        <f t="shared" si="472"/>
        <v>0</v>
      </c>
      <c r="AS54" s="2"/>
      <c r="AT54" s="20"/>
      <c r="AU54" s="24">
        <f t="shared" si="431"/>
        <v>0</v>
      </c>
      <c r="AV54" s="2">
        <f t="shared" si="432"/>
        <v>0</v>
      </c>
      <c r="AW54" s="15">
        <f t="shared" si="387"/>
        <v>0</v>
      </c>
      <c r="AX54" s="2">
        <f t="shared" si="433"/>
        <v>0</v>
      </c>
      <c r="AY54" s="2">
        <f t="shared" si="434"/>
        <v>0</v>
      </c>
      <c r="AZ54" s="2">
        <f t="shared" si="435"/>
        <v>0</v>
      </c>
      <c r="BA54" s="20">
        <f t="shared" si="436"/>
        <v>0</v>
      </c>
      <c r="BB54" s="9"/>
      <c r="BC54" s="2"/>
      <c r="BD54" s="2"/>
      <c r="BE54" s="2">
        <f t="shared" si="473"/>
        <v>0</v>
      </c>
      <c r="BF54" s="31">
        <f t="shared" si="391"/>
        <v>0</v>
      </c>
      <c r="BG54" s="2"/>
      <c r="BH54" s="20"/>
      <c r="BI54" s="9"/>
      <c r="BJ54" s="2"/>
      <c r="BK54" s="2"/>
      <c r="BL54" s="2">
        <f t="shared" si="474"/>
        <v>0</v>
      </c>
      <c r="BM54" s="31">
        <f t="shared" si="475"/>
        <v>0</v>
      </c>
      <c r="BN54" s="2"/>
      <c r="BO54" s="20"/>
      <c r="BP54" s="9"/>
      <c r="BQ54" s="2"/>
      <c r="BR54" s="2"/>
      <c r="BS54" s="2">
        <f t="shared" si="476"/>
        <v>0</v>
      </c>
      <c r="BT54" s="31">
        <f t="shared" si="477"/>
        <v>0</v>
      </c>
      <c r="BU54" s="2"/>
      <c r="BV54" s="20"/>
      <c r="BW54" s="251">
        <f t="shared" si="437"/>
        <v>0</v>
      </c>
      <c r="BX54" s="209">
        <f t="shared" si="437"/>
        <v>0</v>
      </c>
      <c r="BY54" s="209">
        <f t="shared" si="437"/>
        <v>0</v>
      </c>
      <c r="BZ54" s="209">
        <f t="shared" si="438"/>
        <v>0</v>
      </c>
      <c r="CA54" s="208">
        <f t="shared" si="439"/>
        <v>0</v>
      </c>
      <c r="CB54" s="208">
        <f t="shared" si="440"/>
        <v>0</v>
      </c>
      <c r="CC54" s="210">
        <f t="shared" si="441"/>
        <v>0</v>
      </c>
      <c r="CD54" s="114"/>
      <c r="CE54" s="2"/>
      <c r="CF54" s="2"/>
      <c r="CG54" s="2">
        <f t="shared" si="442"/>
        <v>0</v>
      </c>
      <c r="CH54" s="31">
        <f t="shared" si="478"/>
        <v>0</v>
      </c>
      <c r="CI54" s="2"/>
      <c r="CJ54" s="20"/>
      <c r="CK54" s="2"/>
      <c r="CL54" s="2"/>
      <c r="CM54" s="2"/>
      <c r="CN54" s="2">
        <f t="shared" si="443"/>
        <v>0</v>
      </c>
      <c r="CO54" s="31">
        <f t="shared" si="392"/>
        <v>0</v>
      </c>
      <c r="CP54" s="2"/>
      <c r="CQ54" s="20"/>
      <c r="CR54" s="2"/>
      <c r="CS54" s="2"/>
      <c r="CT54" s="2"/>
      <c r="CU54" s="2">
        <f t="shared" si="444"/>
        <v>0</v>
      </c>
      <c r="CV54" s="31">
        <f t="shared" si="393"/>
        <v>0</v>
      </c>
      <c r="CW54" s="2"/>
      <c r="CX54" s="20"/>
      <c r="CY54" s="2"/>
      <c r="CZ54" s="2"/>
      <c r="DA54" s="2"/>
      <c r="DB54" s="2">
        <f t="shared" si="445"/>
        <v>0</v>
      </c>
      <c r="DC54" s="31">
        <f t="shared" si="394"/>
        <v>0</v>
      </c>
      <c r="DD54" s="2"/>
      <c r="DE54" s="20"/>
      <c r="DF54" s="2"/>
      <c r="DG54" s="2"/>
      <c r="DH54" s="2"/>
      <c r="DI54" s="2">
        <f t="shared" si="446"/>
        <v>0</v>
      </c>
      <c r="DJ54" s="31">
        <f t="shared" si="395"/>
        <v>0</v>
      </c>
      <c r="DK54" s="2"/>
      <c r="DL54" s="20"/>
      <c r="DM54" s="2"/>
      <c r="DN54" s="2"/>
      <c r="DO54" s="2"/>
      <c r="DP54" s="2">
        <f t="shared" si="447"/>
        <v>0</v>
      </c>
      <c r="DQ54" s="31">
        <f t="shared" si="396"/>
        <v>0</v>
      </c>
      <c r="DR54" s="2"/>
      <c r="DS54" s="20"/>
      <c r="DT54" s="2"/>
      <c r="DU54" s="2"/>
      <c r="DV54" s="2"/>
      <c r="DW54" s="2">
        <f t="shared" si="448"/>
        <v>0</v>
      </c>
      <c r="DX54" s="31">
        <f t="shared" si="397"/>
        <v>0</v>
      </c>
      <c r="DY54" s="2"/>
      <c r="DZ54" s="20"/>
      <c r="EA54" s="2"/>
      <c r="EB54" s="2"/>
      <c r="EC54" s="2"/>
      <c r="ED54" s="2">
        <f t="shared" si="449"/>
        <v>0</v>
      </c>
      <c r="EE54" s="31">
        <f t="shared" si="398"/>
        <v>0</v>
      </c>
      <c r="EF54" s="2"/>
      <c r="EG54" s="20"/>
      <c r="EH54" s="2"/>
      <c r="EI54" s="2"/>
      <c r="EJ54" s="2"/>
      <c r="EK54" s="2">
        <f t="shared" si="450"/>
        <v>0</v>
      </c>
      <c r="EL54" s="31">
        <f t="shared" si="399"/>
        <v>0</v>
      </c>
      <c r="EM54" s="2"/>
      <c r="EN54" s="20"/>
      <c r="EO54" s="2"/>
      <c r="EP54" s="2"/>
      <c r="EQ54" s="2"/>
      <c r="ER54" s="2">
        <f t="shared" si="451"/>
        <v>0</v>
      </c>
      <c r="ES54" s="31">
        <f t="shared" si="400"/>
        <v>0</v>
      </c>
      <c r="ET54" s="2"/>
      <c r="EU54" s="20"/>
      <c r="EV54" s="2"/>
      <c r="EW54" s="2"/>
      <c r="EX54" s="2"/>
      <c r="EY54" s="2">
        <f t="shared" si="452"/>
        <v>0</v>
      </c>
      <c r="EZ54" s="31">
        <f t="shared" si="401"/>
        <v>0</v>
      </c>
      <c r="FA54" s="2"/>
      <c r="FB54" s="20"/>
      <c r="FC54" s="2"/>
      <c r="FD54" s="2"/>
      <c r="FE54" s="2"/>
      <c r="FF54" s="2">
        <f t="shared" si="453"/>
        <v>0</v>
      </c>
      <c r="FG54" s="31">
        <f t="shared" si="402"/>
        <v>0</v>
      </c>
      <c r="FH54" s="2"/>
      <c r="FI54" s="20"/>
      <c r="FJ54" s="2"/>
      <c r="FK54" s="2"/>
      <c r="FL54" s="2"/>
      <c r="FM54" s="2">
        <f t="shared" si="454"/>
        <v>0</v>
      </c>
      <c r="FN54" s="31">
        <f t="shared" si="403"/>
        <v>0</v>
      </c>
      <c r="FO54" s="2"/>
      <c r="FP54" s="20"/>
      <c r="FQ54" s="2"/>
      <c r="FR54" s="2"/>
      <c r="FS54" s="2"/>
      <c r="FT54" s="2">
        <f t="shared" si="455"/>
        <v>0</v>
      </c>
      <c r="FU54" s="31">
        <f t="shared" si="404"/>
        <v>0</v>
      </c>
      <c r="FV54" s="2"/>
      <c r="FW54" s="20"/>
      <c r="FX54" s="2"/>
      <c r="FY54" s="2"/>
      <c r="FZ54" s="2"/>
      <c r="GA54" s="2">
        <f t="shared" si="456"/>
        <v>0</v>
      </c>
      <c r="GB54" s="31">
        <f t="shared" si="405"/>
        <v>0</v>
      </c>
      <c r="GC54" s="2"/>
      <c r="GD54" s="20"/>
      <c r="GE54" s="2"/>
      <c r="GF54" s="2"/>
      <c r="GG54" s="2"/>
      <c r="GH54" s="2">
        <f t="shared" si="457"/>
        <v>0</v>
      </c>
      <c r="GI54" s="31">
        <f t="shared" si="406"/>
        <v>0</v>
      </c>
      <c r="GJ54" s="2"/>
      <c r="GK54" s="20"/>
      <c r="GL54" s="2"/>
      <c r="GM54" s="2"/>
      <c r="GN54" s="2"/>
      <c r="GO54" s="2">
        <f t="shared" si="458"/>
        <v>0</v>
      </c>
      <c r="GP54" s="31">
        <f t="shared" si="407"/>
        <v>0</v>
      </c>
      <c r="GQ54" s="2"/>
      <c r="GR54" s="20"/>
      <c r="GS54" s="2"/>
      <c r="GT54" s="2"/>
      <c r="GU54" s="2"/>
      <c r="GV54" s="2">
        <f t="shared" si="459"/>
        <v>0</v>
      </c>
      <c r="GW54" s="31">
        <f t="shared" si="408"/>
        <v>0</v>
      </c>
      <c r="GX54" s="2"/>
      <c r="GY54" s="20"/>
      <c r="GZ54" s="2"/>
      <c r="HA54" s="2"/>
      <c r="HB54" s="2"/>
      <c r="HC54" s="2">
        <f t="shared" si="460"/>
        <v>0</v>
      </c>
      <c r="HD54" s="31">
        <f t="shared" si="409"/>
        <v>0</v>
      </c>
      <c r="HE54" s="2"/>
      <c r="HF54" s="20"/>
      <c r="HG54" s="2"/>
      <c r="HH54" s="2"/>
      <c r="HI54" s="2"/>
      <c r="HJ54" s="2">
        <f t="shared" si="461"/>
        <v>0</v>
      </c>
      <c r="HK54" s="31">
        <f t="shared" si="410"/>
        <v>0</v>
      </c>
      <c r="HL54" s="2"/>
      <c r="HM54" s="20"/>
      <c r="HN54" s="2"/>
      <c r="HO54" s="2"/>
      <c r="HP54" s="2"/>
      <c r="HQ54" s="2">
        <f t="shared" si="462"/>
        <v>0</v>
      </c>
      <c r="HR54" s="31">
        <f t="shared" si="411"/>
        <v>0</v>
      </c>
      <c r="HS54" s="2"/>
      <c r="HT54" s="20"/>
      <c r="HU54" s="2"/>
      <c r="HV54" s="2"/>
      <c r="HW54" s="2"/>
      <c r="HX54" s="2">
        <f t="shared" si="463"/>
        <v>0</v>
      </c>
      <c r="HY54" s="31">
        <f t="shared" si="412"/>
        <v>0</v>
      </c>
      <c r="HZ54" s="2"/>
      <c r="IA54" s="20"/>
      <c r="IB54" s="2"/>
      <c r="IC54" s="2"/>
      <c r="ID54" s="2"/>
      <c r="IE54" s="2">
        <f t="shared" si="464"/>
        <v>0</v>
      </c>
      <c r="IF54" s="31">
        <f t="shared" si="413"/>
        <v>0</v>
      </c>
      <c r="IG54" s="2"/>
      <c r="IH54" s="20"/>
      <c r="II54" s="2"/>
      <c r="IJ54" s="2"/>
      <c r="IK54" s="2"/>
      <c r="IL54" s="2">
        <f t="shared" si="465"/>
        <v>0</v>
      </c>
      <c r="IM54" s="31">
        <f t="shared" si="414"/>
        <v>0</v>
      </c>
      <c r="IN54" s="2"/>
      <c r="IO54" s="20"/>
      <c r="IP54" s="9"/>
      <c r="IQ54" s="2"/>
      <c r="IR54" s="2"/>
      <c r="IS54" s="2">
        <f t="shared" si="479"/>
        <v>0</v>
      </c>
      <c r="IT54" s="31">
        <f t="shared" si="480"/>
        <v>0</v>
      </c>
      <c r="IU54" s="2"/>
      <c r="IV54" s="20"/>
    </row>
    <row r="55" spans="1:256" s="57" customFormat="1" x14ac:dyDescent="0.2">
      <c r="A55" s="43"/>
      <c r="B55" s="1" t="s">
        <v>130</v>
      </c>
      <c r="C55" s="36" t="s">
        <v>9</v>
      </c>
      <c r="D55" s="102"/>
      <c r="E55" s="9">
        <f t="shared" si="428"/>
        <v>2292007</v>
      </c>
      <c r="F55" s="2">
        <f t="shared" si="466"/>
        <v>7969898</v>
      </c>
      <c r="G55" s="2">
        <f t="shared" si="481"/>
        <v>0</v>
      </c>
      <c r="H55" s="2">
        <f t="shared" si="481"/>
        <v>0</v>
      </c>
      <c r="I55" s="2">
        <f t="shared" si="481"/>
        <v>0</v>
      </c>
      <c r="J55" s="2">
        <f t="shared" si="481"/>
        <v>0</v>
      </c>
      <c r="K55" s="10">
        <f t="shared" si="388"/>
        <v>0</v>
      </c>
      <c r="L55" s="283">
        <v>2292007</v>
      </c>
      <c r="M55" s="2">
        <v>7969898</v>
      </c>
      <c r="N55" s="2"/>
      <c r="O55" s="2"/>
      <c r="P55" s="31">
        <f t="shared" si="468"/>
        <v>0</v>
      </c>
      <c r="Q55" s="2"/>
      <c r="R55" s="20"/>
      <c r="S55" s="9"/>
      <c r="T55" s="2"/>
      <c r="U55" s="2"/>
      <c r="V55" s="2">
        <f t="shared" si="469"/>
        <v>0</v>
      </c>
      <c r="W55" s="31">
        <f t="shared" si="48"/>
        <v>0</v>
      </c>
      <c r="X55" s="2"/>
      <c r="Y55" s="20"/>
      <c r="Z55" s="9"/>
      <c r="AA55" s="2"/>
      <c r="AB55" s="2"/>
      <c r="AC55" s="2">
        <f t="shared" si="470"/>
        <v>0</v>
      </c>
      <c r="AD55" s="31">
        <f t="shared" si="471"/>
        <v>0</v>
      </c>
      <c r="AE55" s="2"/>
      <c r="AF55" s="20"/>
      <c r="AG55" s="9"/>
      <c r="AH55" s="2"/>
      <c r="AI55" s="2"/>
      <c r="AJ55" s="2">
        <f t="shared" si="429"/>
        <v>0</v>
      </c>
      <c r="AK55" s="31">
        <f t="shared" si="390"/>
        <v>0</v>
      </c>
      <c r="AL55" s="2"/>
      <c r="AM55" s="20"/>
      <c r="AN55" s="9"/>
      <c r="AO55" s="2"/>
      <c r="AP55" s="2"/>
      <c r="AQ55" s="2">
        <f t="shared" si="430"/>
        <v>0</v>
      </c>
      <c r="AR55" s="31">
        <f t="shared" si="472"/>
        <v>0</v>
      </c>
      <c r="AS55" s="2"/>
      <c r="AT55" s="20"/>
      <c r="AU55" s="24">
        <f t="shared" si="431"/>
        <v>0</v>
      </c>
      <c r="AV55" s="2">
        <f t="shared" si="432"/>
        <v>0</v>
      </c>
      <c r="AW55" s="15">
        <f t="shared" si="387"/>
        <v>0</v>
      </c>
      <c r="AX55" s="2">
        <f t="shared" si="433"/>
        <v>0</v>
      </c>
      <c r="AY55" s="2">
        <f t="shared" si="434"/>
        <v>0</v>
      </c>
      <c r="AZ55" s="2">
        <f t="shared" si="435"/>
        <v>0</v>
      </c>
      <c r="BA55" s="20">
        <f t="shared" si="436"/>
        <v>0</v>
      </c>
      <c r="BB55" s="9"/>
      <c r="BC55" s="2"/>
      <c r="BD55" s="2"/>
      <c r="BE55" s="2">
        <f t="shared" si="473"/>
        <v>0</v>
      </c>
      <c r="BF55" s="31">
        <f t="shared" si="391"/>
        <v>0</v>
      </c>
      <c r="BG55" s="2"/>
      <c r="BH55" s="20"/>
      <c r="BI55" s="9"/>
      <c r="BJ55" s="2"/>
      <c r="BK55" s="2"/>
      <c r="BL55" s="2">
        <f t="shared" si="474"/>
        <v>0</v>
      </c>
      <c r="BM55" s="31">
        <f t="shared" si="475"/>
        <v>0</v>
      </c>
      <c r="BN55" s="2"/>
      <c r="BO55" s="20"/>
      <c r="BP55" s="9"/>
      <c r="BQ55" s="2"/>
      <c r="BR55" s="2"/>
      <c r="BS55" s="2">
        <f t="shared" si="476"/>
        <v>0</v>
      </c>
      <c r="BT55" s="31">
        <f t="shared" si="477"/>
        <v>0</v>
      </c>
      <c r="BU55" s="2"/>
      <c r="BV55" s="20"/>
      <c r="BW55" s="251">
        <f t="shared" si="437"/>
        <v>0</v>
      </c>
      <c r="BX55" s="209">
        <f t="shared" si="437"/>
        <v>0</v>
      </c>
      <c r="BY55" s="209">
        <f t="shared" si="437"/>
        <v>0</v>
      </c>
      <c r="BZ55" s="209">
        <f t="shared" si="438"/>
        <v>0</v>
      </c>
      <c r="CA55" s="208">
        <f t="shared" si="439"/>
        <v>0</v>
      </c>
      <c r="CB55" s="208">
        <f t="shared" si="440"/>
        <v>0</v>
      </c>
      <c r="CC55" s="210">
        <f t="shared" si="441"/>
        <v>0</v>
      </c>
      <c r="CD55" s="114"/>
      <c r="CE55" s="2"/>
      <c r="CF55" s="2"/>
      <c r="CG55" s="2">
        <f t="shared" si="442"/>
        <v>0</v>
      </c>
      <c r="CH55" s="31">
        <f t="shared" si="478"/>
        <v>0</v>
      </c>
      <c r="CI55" s="2"/>
      <c r="CJ55" s="20"/>
      <c r="CK55" s="2"/>
      <c r="CL55" s="2"/>
      <c r="CM55" s="2"/>
      <c r="CN55" s="2">
        <f t="shared" si="443"/>
        <v>0</v>
      </c>
      <c r="CO55" s="31">
        <f t="shared" si="392"/>
        <v>0</v>
      </c>
      <c r="CP55" s="2"/>
      <c r="CQ55" s="20"/>
      <c r="CR55" s="2"/>
      <c r="CS55" s="2"/>
      <c r="CT55" s="2"/>
      <c r="CU55" s="2">
        <f t="shared" si="444"/>
        <v>0</v>
      </c>
      <c r="CV55" s="31">
        <f t="shared" si="393"/>
        <v>0</v>
      </c>
      <c r="CW55" s="2"/>
      <c r="CX55" s="20"/>
      <c r="CY55" s="2"/>
      <c r="CZ55" s="2"/>
      <c r="DA55" s="2"/>
      <c r="DB55" s="2">
        <f t="shared" si="445"/>
        <v>0</v>
      </c>
      <c r="DC55" s="31">
        <f t="shared" si="394"/>
        <v>0</v>
      </c>
      <c r="DD55" s="2"/>
      <c r="DE55" s="20"/>
      <c r="DF55" s="2"/>
      <c r="DG55" s="2"/>
      <c r="DH55" s="2"/>
      <c r="DI55" s="2">
        <f t="shared" si="446"/>
        <v>0</v>
      </c>
      <c r="DJ55" s="31">
        <f t="shared" si="395"/>
        <v>0</v>
      </c>
      <c r="DK55" s="2"/>
      <c r="DL55" s="20"/>
      <c r="DM55" s="2"/>
      <c r="DN55" s="2"/>
      <c r="DO55" s="2"/>
      <c r="DP55" s="2">
        <f t="shared" si="447"/>
        <v>0</v>
      </c>
      <c r="DQ55" s="31">
        <f t="shared" si="396"/>
        <v>0</v>
      </c>
      <c r="DR55" s="2"/>
      <c r="DS55" s="20"/>
      <c r="DT55" s="2"/>
      <c r="DU55" s="2"/>
      <c r="DV55" s="2"/>
      <c r="DW55" s="2">
        <f t="shared" si="448"/>
        <v>0</v>
      </c>
      <c r="DX55" s="31">
        <f t="shared" si="397"/>
        <v>0</v>
      </c>
      <c r="DY55" s="2"/>
      <c r="DZ55" s="20"/>
      <c r="EA55" s="2"/>
      <c r="EB55" s="2"/>
      <c r="EC55" s="2"/>
      <c r="ED55" s="2">
        <f t="shared" si="449"/>
        <v>0</v>
      </c>
      <c r="EE55" s="31">
        <f t="shared" si="398"/>
        <v>0</v>
      </c>
      <c r="EF55" s="2"/>
      <c r="EG55" s="20"/>
      <c r="EH55" s="2"/>
      <c r="EI55" s="2"/>
      <c r="EJ55" s="2"/>
      <c r="EK55" s="2">
        <f t="shared" si="450"/>
        <v>0</v>
      </c>
      <c r="EL55" s="31">
        <f t="shared" si="399"/>
        <v>0</v>
      </c>
      <c r="EM55" s="2"/>
      <c r="EN55" s="20"/>
      <c r="EO55" s="2"/>
      <c r="EP55" s="2"/>
      <c r="EQ55" s="2"/>
      <c r="ER55" s="2">
        <f t="shared" si="451"/>
        <v>0</v>
      </c>
      <c r="ES55" s="31">
        <f t="shared" si="400"/>
        <v>0</v>
      </c>
      <c r="ET55" s="2"/>
      <c r="EU55" s="20"/>
      <c r="EV55" s="2"/>
      <c r="EW55" s="2"/>
      <c r="EX55" s="2"/>
      <c r="EY55" s="2">
        <f t="shared" si="452"/>
        <v>0</v>
      </c>
      <c r="EZ55" s="31">
        <f t="shared" si="401"/>
        <v>0</v>
      </c>
      <c r="FA55" s="2"/>
      <c r="FB55" s="20"/>
      <c r="FC55" s="2"/>
      <c r="FD55" s="2"/>
      <c r="FE55" s="2"/>
      <c r="FF55" s="2">
        <f t="shared" si="453"/>
        <v>0</v>
      </c>
      <c r="FG55" s="31">
        <f t="shared" si="402"/>
        <v>0</v>
      </c>
      <c r="FH55" s="2"/>
      <c r="FI55" s="20"/>
      <c r="FJ55" s="2"/>
      <c r="FK55" s="2"/>
      <c r="FL55" s="2"/>
      <c r="FM55" s="2">
        <f t="shared" si="454"/>
        <v>0</v>
      </c>
      <c r="FN55" s="31">
        <f t="shared" si="403"/>
        <v>0</v>
      </c>
      <c r="FO55" s="2"/>
      <c r="FP55" s="20"/>
      <c r="FQ55" s="2"/>
      <c r="FR55" s="2"/>
      <c r="FS55" s="2"/>
      <c r="FT55" s="2">
        <f t="shared" si="455"/>
        <v>0</v>
      </c>
      <c r="FU55" s="31">
        <f t="shared" si="404"/>
        <v>0</v>
      </c>
      <c r="FV55" s="2"/>
      <c r="FW55" s="20"/>
      <c r="FX55" s="2"/>
      <c r="FY55" s="2"/>
      <c r="FZ55" s="2"/>
      <c r="GA55" s="2">
        <f t="shared" si="456"/>
        <v>0</v>
      </c>
      <c r="GB55" s="31">
        <f t="shared" si="405"/>
        <v>0</v>
      </c>
      <c r="GC55" s="2"/>
      <c r="GD55" s="20"/>
      <c r="GE55" s="2"/>
      <c r="GF55" s="2"/>
      <c r="GG55" s="2"/>
      <c r="GH55" s="2">
        <f t="shared" si="457"/>
        <v>0</v>
      </c>
      <c r="GI55" s="31">
        <f t="shared" si="406"/>
        <v>0</v>
      </c>
      <c r="GJ55" s="2"/>
      <c r="GK55" s="20"/>
      <c r="GL55" s="2"/>
      <c r="GM55" s="2"/>
      <c r="GN55" s="2"/>
      <c r="GO55" s="2">
        <f t="shared" si="458"/>
        <v>0</v>
      </c>
      <c r="GP55" s="31">
        <f t="shared" si="407"/>
        <v>0</v>
      </c>
      <c r="GQ55" s="2"/>
      <c r="GR55" s="20"/>
      <c r="GS55" s="2"/>
      <c r="GT55" s="2"/>
      <c r="GU55" s="2"/>
      <c r="GV55" s="2">
        <f t="shared" si="459"/>
        <v>0</v>
      </c>
      <c r="GW55" s="31">
        <f t="shared" si="408"/>
        <v>0</v>
      </c>
      <c r="GX55" s="2"/>
      <c r="GY55" s="20"/>
      <c r="GZ55" s="2"/>
      <c r="HA55" s="2"/>
      <c r="HB55" s="2"/>
      <c r="HC55" s="2">
        <f t="shared" si="460"/>
        <v>0</v>
      </c>
      <c r="HD55" s="31">
        <f t="shared" si="409"/>
        <v>0</v>
      </c>
      <c r="HE55" s="2"/>
      <c r="HF55" s="20"/>
      <c r="HG55" s="2"/>
      <c r="HH55" s="2"/>
      <c r="HI55" s="2"/>
      <c r="HJ55" s="2">
        <f t="shared" si="461"/>
        <v>0</v>
      </c>
      <c r="HK55" s="31">
        <f t="shared" si="410"/>
        <v>0</v>
      </c>
      <c r="HL55" s="2"/>
      <c r="HM55" s="20"/>
      <c r="HN55" s="2"/>
      <c r="HO55" s="2"/>
      <c r="HP55" s="2"/>
      <c r="HQ55" s="2">
        <f t="shared" si="462"/>
        <v>0</v>
      </c>
      <c r="HR55" s="31">
        <f t="shared" si="411"/>
        <v>0</v>
      </c>
      <c r="HS55" s="2"/>
      <c r="HT55" s="20"/>
      <c r="HU55" s="2"/>
      <c r="HV55" s="2"/>
      <c r="HW55" s="2"/>
      <c r="HX55" s="2">
        <f t="shared" si="463"/>
        <v>0</v>
      </c>
      <c r="HY55" s="31">
        <f t="shared" si="412"/>
        <v>0</v>
      </c>
      <c r="HZ55" s="2"/>
      <c r="IA55" s="20"/>
      <c r="IB55" s="2"/>
      <c r="IC55" s="2"/>
      <c r="ID55" s="2"/>
      <c r="IE55" s="2">
        <f t="shared" si="464"/>
        <v>0</v>
      </c>
      <c r="IF55" s="31">
        <f t="shared" si="413"/>
        <v>0</v>
      </c>
      <c r="IG55" s="2"/>
      <c r="IH55" s="20"/>
      <c r="II55" s="2"/>
      <c r="IJ55" s="2"/>
      <c r="IK55" s="2"/>
      <c r="IL55" s="2">
        <f t="shared" si="465"/>
        <v>0</v>
      </c>
      <c r="IM55" s="31">
        <f t="shared" si="414"/>
        <v>0</v>
      </c>
      <c r="IN55" s="2"/>
      <c r="IO55" s="20"/>
      <c r="IP55" s="9"/>
      <c r="IQ55" s="2"/>
      <c r="IR55" s="2"/>
      <c r="IS55" s="2">
        <f t="shared" si="479"/>
        <v>0</v>
      </c>
      <c r="IT55" s="31">
        <f t="shared" si="480"/>
        <v>0</v>
      </c>
      <c r="IU55" s="2"/>
      <c r="IV55" s="20"/>
    </row>
    <row r="56" spans="1:256" s="61" customFormat="1" ht="12" x14ac:dyDescent="0.2">
      <c r="A56" s="46" t="s">
        <v>119</v>
      </c>
      <c r="B56" s="332" t="s">
        <v>21</v>
      </c>
      <c r="C56" s="333"/>
      <c r="D56" s="105"/>
      <c r="E56" s="11">
        <f t="shared" ref="E56:Q56" si="482">E44+E45+E46+E47+E48</f>
        <v>46842075</v>
      </c>
      <c r="F56" s="4">
        <f t="shared" si="466"/>
        <v>54524481</v>
      </c>
      <c r="G56" s="4">
        <f t="shared" si="481"/>
        <v>43905958</v>
      </c>
      <c r="H56" s="4">
        <f t="shared" si="481"/>
        <v>2166</v>
      </c>
      <c r="I56" s="4">
        <f t="shared" si="481"/>
        <v>37132551</v>
      </c>
      <c r="J56" s="4">
        <f t="shared" si="481"/>
        <v>6771322</v>
      </c>
      <c r="K56" s="4">
        <f>SUM(R56,Y56,AF56,AM56,AT56,BH56,BO56,BV56,CJ56,CQ56,CX56,DE56,DL56,DS56,DZ56,EG56)+SUM(EN56,EU56,FB56,FI56,FP56,FW56,GD56,GK56,GR56,GY56,HF56,HM56,HT56,IA56,IH56,IO56)+IV56</f>
        <v>2085</v>
      </c>
      <c r="L56" s="115">
        <f t="shared" si="482"/>
        <v>22144195</v>
      </c>
      <c r="M56" s="6">
        <f>M44+M45+M46+M47+M48</f>
        <v>29383739</v>
      </c>
      <c r="N56" s="6">
        <f t="shared" si="482"/>
        <v>19453257</v>
      </c>
      <c r="O56" s="6">
        <f t="shared" si="482"/>
        <v>0</v>
      </c>
      <c r="P56" s="32">
        <f t="shared" si="482"/>
        <v>16251459</v>
      </c>
      <c r="Q56" s="6">
        <f t="shared" si="482"/>
        <v>3201798</v>
      </c>
      <c r="R56" s="22">
        <f t="shared" ref="R56:AF56" si="483">R44+R45+R46+R47+R48</f>
        <v>0</v>
      </c>
      <c r="S56" s="11">
        <f t="shared" si="483"/>
        <v>6566073</v>
      </c>
      <c r="T56" s="6">
        <f>T44+T45+T46+T47+T48</f>
        <v>6621832</v>
      </c>
      <c r="U56" s="6">
        <f t="shared" si="483"/>
        <v>6320906</v>
      </c>
      <c r="V56" s="6">
        <f t="shared" si="483"/>
        <v>0</v>
      </c>
      <c r="W56" s="32">
        <f t="shared" si="48"/>
        <v>5601918</v>
      </c>
      <c r="X56" s="6">
        <f t="shared" si="483"/>
        <v>716903</v>
      </c>
      <c r="Y56" s="22">
        <f t="shared" si="483"/>
        <v>2085</v>
      </c>
      <c r="Z56" s="11">
        <f t="shared" si="483"/>
        <v>6518989</v>
      </c>
      <c r="AA56" s="6">
        <f>AA44+AA45+AA46+AA47+AA48</f>
        <v>6615722</v>
      </c>
      <c r="AB56" s="6">
        <f t="shared" si="483"/>
        <v>6545588</v>
      </c>
      <c r="AC56" s="6">
        <f t="shared" si="483"/>
        <v>404</v>
      </c>
      <c r="AD56" s="32">
        <f>AD44+AD45+AD46+AD47+AD48</f>
        <v>6545588</v>
      </c>
      <c r="AE56" s="6">
        <f t="shared" si="483"/>
        <v>0</v>
      </c>
      <c r="AF56" s="22">
        <f t="shared" si="483"/>
        <v>0</v>
      </c>
      <c r="AG56" s="11">
        <f>AG44+AG45+AG46+AG47+AG48</f>
        <v>0</v>
      </c>
      <c r="AH56" s="6">
        <f>AH44+AH45+AH46+AH47+AH48</f>
        <v>0</v>
      </c>
      <c r="AI56" s="6">
        <f t="shared" ref="AI56:AU56" si="484">AI44+AI45+AI46+AI47+AI48</f>
        <v>0</v>
      </c>
      <c r="AJ56" s="6">
        <f t="shared" si="484"/>
        <v>0</v>
      </c>
      <c r="AK56" s="32">
        <f t="shared" si="484"/>
        <v>0</v>
      </c>
      <c r="AL56" s="6">
        <f t="shared" si="484"/>
        <v>0</v>
      </c>
      <c r="AM56" s="22">
        <f t="shared" si="484"/>
        <v>0</v>
      </c>
      <c r="AN56" s="11">
        <f>AN44+AN45+AN46+AN47+AN48</f>
        <v>604301</v>
      </c>
      <c r="AO56" s="6">
        <f>AO44+AO45+AO46+AO47+AO48</f>
        <v>616359</v>
      </c>
      <c r="AP56" s="6">
        <f t="shared" si="484"/>
        <v>607264</v>
      </c>
      <c r="AQ56" s="6">
        <f t="shared" si="484"/>
        <v>1762</v>
      </c>
      <c r="AR56" s="32">
        <f t="shared" si="484"/>
        <v>539058</v>
      </c>
      <c r="AS56" s="6">
        <f t="shared" si="484"/>
        <v>68206</v>
      </c>
      <c r="AT56" s="22">
        <f t="shared" si="484"/>
        <v>0</v>
      </c>
      <c r="AU56" s="28">
        <f t="shared" si="484"/>
        <v>5364639</v>
      </c>
      <c r="AV56" s="6">
        <f t="shared" ref="AV56:BD56" si="485">AV44+AV45+AV46+AV47+AV48</f>
        <v>5470674</v>
      </c>
      <c r="AW56" s="15">
        <f t="shared" si="387"/>
        <v>5263513</v>
      </c>
      <c r="AX56" s="6">
        <f>AX44+AX45+AX46+AX47+AX48</f>
        <v>0</v>
      </c>
      <c r="AY56" s="6">
        <f>AY44+AY45+AY46+AY47+AY48</f>
        <v>4127497</v>
      </c>
      <c r="AZ56" s="6">
        <f>AZ44+AZ45+AZ46+AZ47+AZ48</f>
        <v>1136016</v>
      </c>
      <c r="BA56" s="22">
        <f t="shared" si="485"/>
        <v>0</v>
      </c>
      <c r="BB56" s="11">
        <f t="shared" si="485"/>
        <v>3425368</v>
      </c>
      <c r="BC56" s="6">
        <f>BC44+BC45+BC46+BC47+BC48</f>
        <v>3359524</v>
      </c>
      <c r="BD56" s="6">
        <f t="shared" si="485"/>
        <v>3231438</v>
      </c>
      <c r="BE56" s="6">
        <f t="shared" ref="BE56:BW56" si="486">BE44+BE45+BE46+BE47+BE48</f>
        <v>0</v>
      </c>
      <c r="BF56" s="32">
        <f>BF44+BF45+BF46+BF47+BF48</f>
        <v>2663888</v>
      </c>
      <c r="BG56" s="6">
        <f t="shared" si="486"/>
        <v>567550</v>
      </c>
      <c r="BH56" s="22">
        <f t="shared" si="486"/>
        <v>0</v>
      </c>
      <c r="BI56" s="11">
        <f t="shared" si="486"/>
        <v>658636</v>
      </c>
      <c r="BJ56" s="6">
        <f>BJ44+BJ45+BJ46+BJ47+BJ48</f>
        <v>816741</v>
      </c>
      <c r="BK56" s="6">
        <f t="shared" si="486"/>
        <v>794278</v>
      </c>
      <c r="BL56" s="6">
        <f t="shared" si="486"/>
        <v>0</v>
      </c>
      <c r="BM56" s="32">
        <f>BM44+BM45+BM46+BM47+BM48</f>
        <v>591033</v>
      </c>
      <c r="BN56" s="6">
        <f t="shared" si="486"/>
        <v>203245</v>
      </c>
      <c r="BO56" s="22">
        <f t="shared" si="486"/>
        <v>0</v>
      </c>
      <c r="BP56" s="11">
        <f t="shared" si="486"/>
        <v>1280635</v>
      </c>
      <c r="BQ56" s="6">
        <f t="shared" si="486"/>
        <v>1294409</v>
      </c>
      <c r="BR56" s="6">
        <f t="shared" si="486"/>
        <v>1237797</v>
      </c>
      <c r="BS56" s="6">
        <f t="shared" si="486"/>
        <v>0</v>
      </c>
      <c r="BT56" s="32">
        <f>BT44+BT45+BT46+BT47+BT48</f>
        <v>872576</v>
      </c>
      <c r="BU56" s="6">
        <f t="shared" si="486"/>
        <v>365221</v>
      </c>
      <c r="BV56" s="22">
        <f t="shared" si="486"/>
        <v>0</v>
      </c>
      <c r="BW56" s="252">
        <f t="shared" si="486"/>
        <v>5643878</v>
      </c>
      <c r="BX56" s="216">
        <f t="shared" ref="BX56:CF56" si="487">BX44+BX45+BX46+BX47+BX48</f>
        <v>5816155</v>
      </c>
      <c r="BY56" s="216">
        <f>BY44+BY45+BY46+BY47+BY48</f>
        <v>5715430</v>
      </c>
      <c r="BZ56" s="216">
        <f>BZ44+BZ45+BZ46+BZ47+BZ48</f>
        <v>0</v>
      </c>
      <c r="CA56" s="215">
        <f>CA44+CA45+CA46+CA47+CA48</f>
        <v>4067031</v>
      </c>
      <c r="CB56" s="216">
        <f>CB44+CB45+CB46+CB47+CB48</f>
        <v>1648399</v>
      </c>
      <c r="CC56" s="259">
        <f t="shared" si="487"/>
        <v>0</v>
      </c>
      <c r="CD56" s="115">
        <f t="shared" si="487"/>
        <v>0</v>
      </c>
      <c r="CE56" s="6">
        <f>CE44+CE45+CE46+CE47+CE48</f>
        <v>0</v>
      </c>
      <c r="CF56" s="6">
        <f t="shared" si="487"/>
        <v>0</v>
      </c>
      <c r="CG56" s="6">
        <f t="shared" ref="CG56:DL56" si="488">CG44+CG45+CG46+CG47+CG48</f>
        <v>0</v>
      </c>
      <c r="CH56" s="32">
        <f>CH44+CH45+CH46+CH47+CH48</f>
        <v>0</v>
      </c>
      <c r="CI56" s="6">
        <f t="shared" si="488"/>
        <v>0</v>
      </c>
      <c r="CJ56" s="22">
        <f t="shared" si="488"/>
        <v>0</v>
      </c>
      <c r="CK56" s="6">
        <f t="shared" si="488"/>
        <v>0</v>
      </c>
      <c r="CL56" s="6">
        <f>CL44+CL45+CL46+CL47+CL48</f>
        <v>0</v>
      </c>
      <c r="CM56" s="6">
        <f t="shared" si="488"/>
        <v>0</v>
      </c>
      <c r="CN56" s="6">
        <f t="shared" si="488"/>
        <v>0</v>
      </c>
      <c r="CO56" s="32">
        <f>CO44+CO45+CO46+CO47+CO48</f>
        <v>0</v>
      </c>
      <c r="CP56" s="6">
        <f t="shared" si="488"/>
        <v>0</v>
      </c>
      <c r="CQ56" s="22">
        <f t="shared" si="488"/>
        <v>0</v>
      </c>
      <c r="CR56" s="6">
        <f t="shared" si="488"/>
        <v>0</v>
      </c>
      <c r="CS56" s="6">
        <f>CS44+CS45+CS46+CS47+CS48</f>
        <v>0</v>
      </c>
      <c r="CT56" s="6">
        <f t="shared" si="488"/>
        <v>0</v>
      </c>
      <c r="CU56" s="6">
        <f t="shared" si="488"/>
        <v>0</v>
      </c>
      <c r="CV56" s="32">
        <f>CV44+CV45+CV46+CV47+CV48</f>
        <v>0</v>
      </c>
      <c r="CW56" s="6">
        <f t="shared" si="488"/>
        <v>0</v>
      </c>
      <c r="CX56" s="22">
        <f t="shared" si="488"/>
        <v>0</v>
      </c>
      <c r="CY56" s="6">
        <f t="shared" si="488"/>
        <v>0</v>
      </c>
      <c r="CZ56" s="6">
        <f>CZ44+CZ45+CZ46+CZ47+CZ48</f>
        <v>0</v>
      </c>
      <c r="DA56" s="6">
        <f t="shared" si="488"/>
        <v>0</v>
      </c>
      <c r="DB56" s="6">
        <f t="shared" si="488"/>
        <v>0</v>
      </c>
      <c r="DC56" s="32">
        <f>DC44+DC45+DC46+DC47+DC48</f>
        <v>0</v>
      </c>
      <c r="DD56" s="6">
        <f t="shared" si="488"/>
        <v>0</v>
      </c>
      <c r="DE56" s="22">
        <f t="shared" si="488"/>
        <v>0</v>
      </c>
      <c r="DF56" s="6">
        <f t="shared" si="488"/>
        <v>0</v>
      </c>
      <c r="DG56" s="6">
        <f>DG44+DG45+DG46+DG47+DG48</f>
        <v>0</v>
      </c>
      <c r="DH56" s="6">
        <f t="shared" si="488"/>
        <v>0</v>
      </c>
      <c r="DI56" s="6">
        <f t="shared" si="488"/>
        <v>0</v>
      </c>
      <c r="DJ56" s="32">
        <f>DJ44+DJ45+DJ46+DJ47+DJ48</f>
        <v>0</v>
      </c>
      <c r="DK56" s="6">
        <f t="shared" si="488"/>
        <v>0</v>
      </c>
      <c r="DL56" s="22">
        <f t="shared" si="488"/>
        <v>0</v>
      </c>
      <c r="DM56" s="6">
        <f t="shared" ref="DM56:EQ56" si="489">DM44+DM45+DM46+DM47+DM48</f>
        <v>0</v>
      </c>
      <c r="DN56" s="6">
        <f>DN44+DN45+DN46+DN47+DN48</f>
        <v>0</v>
      </c>
      <c r="DO56" s="6">
        <f t="shared" si="489"/>
        <v>0</v>
      </c>
      <c r="DP56" s="6">
        <f t="shared" si="489"/>
        <v>0</v>
      </c>
      <c r="DQ56" s="32">
        <f>DQ44+DQ45+DQ46+DQ47+DQ48</f>
        <v>0</v>
      </c>
      <c r="DR56" s="6">
        <f t="shared" si="489"/>
        <v>0</v>
      </c>
      <c r="DS56" s="22">
        <f t="shared" si="489"/>
        <v>0</v>
      </c>
      <c r="DT56" s="6">
        <f t="shared" si="489"/>
        <v>0</v>
      </c>
      <c r="DU56" s="6">
        <f>DU44+DU45+DU46+DU47+DU48</f>
        <v>0</v>
      </c>
      <c r="DV56" s="6">
        <f t="shared" si="489"/>
        <v>0</v>
      </c>
      <c r="DW56" s="6">
        <f t="shared" si="489"/>
        <v>0</v>
      </c>
      <c r="DX56" s="32">
        <f>DX44+DX45+DX46+DX47+DX48</f>
        <v>0</v>
      </c>
      <c r="DY56" s="6">
        <f t="shared" si="489"/>
        <v>0</v>
      </c>
      <c r="DZ56" s="22">
        <f t="shared" si="489"/>
        <v>0</v>
      </c>
      <c r="EA56" s="6">
        <f t="shared" si="489"/>
        <v>0</v>
      </c>
      <c r="EB56" s="6">
        <f>EB44+EB45+EB46+EB47+EB48</f>
        <v>0</v>
      </c>
      <c r="EC56" s="6">
        <f t="shared" si="489"/>
        <v>0</v>
      </c>
      <c r="ED56" s="6">
        <f t="shared" si="489"/>
        <v>0</v>
      </c>
      <c r="EE56" s="32">
        <f>EE44+EE45+EE46+EE47+EE48</f>
        <v>0</v>
      </c>
      <c r="EF56" s="6">
        <f t="shared" si="489"/>
        <v>0</v>
      </c>
      <c r="EG56" s="22">
        <f t="shared" si="489"/>
        <v>0</v>
      </c>
      <c r="EH56" s="6">
        <f t="shared" si="489"/>
        <v>0</v>
      </c>
      <c r="EI56" s="6">
        <f>EI44+EI45+EI46+EI47+EI48</f>
        <v>0</v>
      </c>
      <c r="EJ56" s="6">
        <f t="shared" si="489"/>
        <v>0</v>
      </c>
      <c r="EK56" s="6">
        <f t="shared" si="489"/>
        <v>0</v>
      </c>
      <c r="EL56" s="32">
        <f>EL44+EL45+EL46+EL47+EL48</f>
        <v>0</v>
      </c>
      <c r="EM56" s="6">
        <f t="shared" si="489"/>
        <v>0</v>
      </c>
      <c r="EN56" s="22">
        <f t="shared" si="489"/>
        <v>0</v>
      </c>
      <c r="EO56" s="6">
        <f t="shared" si="489"/>
        <v>0</v>
      </c>
      <c r="EP56" s="6">
        <f>EP44+EP45+EP46+EP47+EP48</f>
        <v>0</v>
      </c>
      <c r="EQ56" s="6">
        <f t="shared" si="489"/>
        <v>0</v>
      </c>
      <c r="ER56" s="6">
        <f t="shared" ref="ER56:FW56" si="490">ER44+ER45+ER46+ER47+ER48</f>
        <v>0</v>
      </c>
      <c r="ES56" s="32">
        <f>ES44+ES45+ES46+ES47+ES48</f>
        <v>0</v>
      </c>
      <c r="ET56" s="6">
        <f t="shared" si="490"/>
        <v>0</v>
      </c>
      <c r="EU56" s="22">
        <f t="shared" si="490"/>
        <v>0</v>
      </c>
      <c r="EV56" s="6">
        <f t="shared" si="490"/>
        <v>0</v>
      </c>
      <c r="EW56" s="6">
        <f t="shared" si="490"/>
        <v>0</v>
      </c>
      <c r="EX56" s="6">
        <f t="shared" si="490"/>
        <v>0</v>
      </c>
      <c r="EY56" s="6">
        <f t="shared" si="490"/>
        <v>0</v>
      </c>
      <c r="EZ56" s="32">
        <f>EZ44+EZ45+EZ46+EZ47+EZ48</f>
        <v>0</v>
      </c>
      <c r="FA56" s="6">
        <f t="shared" si="490"/>
        <v>0</v>
      </c>
      <c r="FB56" s="22">
        <f t="shared" si="490"/>
        <v>0</v>
      </c>
      <c r="FC56" s="6">
        <f t="shared" si="490"/>
        <v>0</v>
      </c>
      <c r="FD56" s="6">
        <f>FD44+FD45+FD46+FD47+FD48</f>
        <v>0</v>
      </c>
      <c r="FE56" s="6">
        <f t="shared" si="490"/>
        <v>0</v>
      </c>
      <c r="FF56" s="6">
        <f t="shared" si="490"/>
        <v>0</v>
      </c>
      <c r="FG56" s="32">
        <f>FG44+FG45+FG46+FG47+FG48</f>
        <v>0</v>
      </c>
      <c r="FH56" s="6">
        <f t="shared" si="490"/>
        <v>0</v>
      </c>
      <c r="FI56" s="22">
        <f t="shared" si="490"/>
        <v>0</v>
      </c>
      <c r="FJ56" s="6">
        <f t="shared" si="490"/>
        <v>0</v>
      </c>
      <c r="FK56" s="6">
        <f t="shared" si="490"/>
        <v>0</v>
      </c>
      <c r="FL56" s="6">
        <f t="shared" si="490"/>
        <v>0</v>
      </c>
      <c r="FM56" s="6">
        <f t="shared" si="490"/>
        <v>0</v>
      </c>
      <c r="FN56" s="32">
        <f>FN44+FN45+FN46+FN47+FN48</f>
        <v>0</v>
      </c>
      <c r="FO56" s="6">
        <f t="shared" si="490"/>
        <v>0</v>
      </c>
      <c r="FP56" s="22">
        <f t="shared" si="490"/>
        <v>0</v>
      </c>
      <c r="FQ56" s="6">
        <f t="shared" si="490"/>
        <v>0</v>
      </c>
      <c r="FR56" s="6">
        <f>FR44+FR45+FR46+FR47+FR48</f>
        <v>0</v>
      </c>
      <c r="FS56" s="6">
        <f t="shared" si="490"/>
        <v>0</v>
      </c>
      <c r="FT56" s="6">
        <f t="shared" si="490"/>
        <v>0</v>
      </c>
      <c r="FU56" s="32">
        <f>FU44+FU45+FU46+FU47+FU48</f>
        <v>0</v>
      </c>
      <c r="FV56" s="6">
        <f t="shared" si="490"/>
        <v>0</v>
      </c>
      <c r="FW56" s="22">
        <f t="shared" si="490"/>
        <v>0</v>
      </c>
      <c r="FX56" s="6">
        <f t="shared" ref="FX56:HF56" si="491">FX44+FX45+FX46+FX47+FX48</f>
        <v>0</v>
      </c>
      <c r="FY56" s="6">
        <f>FY44+FY45+FY46+FY47+FY48</f>
        <v>0</v>
      </c>
      <c r="FZ56" s="6">
        <f t="shared" si="491"/>
        <v>0</v>
      </c>
      <c r="GA56" s="6">
        <f t="shared" si="491"/>
        <v>0</v>
      </c>
      <c r="GB56" s="32">
        <f>GB44+GB45+GB46+GB47+GB48</f>
        <v>0</v>
      </c>
      <c r="GC56" s="6">
        <f t="shared" si="491"/>
        <v>0</v>
      </c>
      <c r="GD56" s="22">
        <f t="shared" si="491"/>
        <v>0</v>
      </c>
      <c r="GE56" s="6">
        <f t="shared" si="491"/>
        <v>0</v>
      </c>
      <c r="GF56" s="6">
        <f t="shared" si="491"/>
        <v>0</v>
      </c>
      <c r="GG56" s="6">
        <f t="shared" si="491"/>
        <v>0</v>
      </c>
      <c r="GH56" s="6">
        <f t="shared" si="491"/>
        <v>0</v>
      </c>
      <c r="GI56" s="32">
        <f>GI44+GI45+GI46+GI47+GI48</f>
        <v>0</v>
      </c>
      <c r="GJ56" s="6">
        <f t="shared" si="491"/>
        <v>0</v>
      </c>
      <c r="GK56" s="22">
        <f t="shared" si="491"/>
        <v>0</v>
      </c>
      <c r="GL56" s="6">
        <f t="shared" si="491"/>
        <v>0</v>
      </c>
      <c r="GM56" s="6">
        <f t="shared" si="491"/>
        <v>0</v>
      </c>
      <c r="GN56" s="6">
        <f t="shared" si="491"/>
        <v>0</v>
      </c>
      <c r="GO56" s="6">
        <f t="shared" si="491"/>
        <v>0</v>
      </c>
      <c r="GP56" s="32">
        <f>GP44+GP45+GP46+GP47+GP48</f>
        <v>0</v>
      </c>
      <c r="GQ56" s="6">
        <f t="shared" si="491"/>
        <v>0</v>
      </c>
      <c r="GR56" s="22">
        <f t="shared" si="491"/>
        <v>0</v>
      </c>
      <c r="GS56" s="6">
        <f t="shared" si="491"/>
        <v>0</v>
      </c>
      <c r="GT56" s="6">
        <f t="shared" si="491"/>
        <v>0</v>
      </c>
      <c r="GU56" s="6">
        <f t="shared" si="491"/>
        <v>0</v>
      </c>
      <c r="GV56" s="6">
        <f t="shared" si="491"/>
        <v>0</v>
      </c>
      <c r="GW56" s="32">
        <f>GW44+GW45+GW46+GW47+GW48</f>
        <v>0</v>
      </c>
      <c r="GX56" s="6">
        <f t="shared" si="491"/>
        <v>0</v>
      </c>
      <c r="GY56" s="22">
        <f t="shared" si="491"/>
        <v>0</v>
      </c>
      <c r="GZ56" s="6">
        <f t="shared" si="491"/>
        <v>0</v>
      </c>
      <c r="HA56" s="6">
        <f t="shared" si="491"/>
        <v>0</v>
      </c>
      <c r="HB56" s="6">
        <f t="shared" si="491"/>
        <v>0</v>
      </c>
      <c r="HC56" s="6">
        <f t="shared" si="491"/>
        <v>0</v>
      </c>
      <c r="HD56" s="32">
        <f>HD44+HD45+HD46+HD47+HD48</f>
        <v>0</v>
      </c>
      <c r="HE56" s="6">
        <f t="shared" si="491"/>
        <v>0</v>
      </c>
      <c r="HF56" s="22">
        <f t="shared" si="491"/>
        <v>0</v>
      </c>
      <c r="HG56" s="6">
        <f>HG44+HG45+HG46+HG47+HG48</f>
        <v>0</v>
      </c>
      <c r="HH56" s="6">
        <f>HH44+HH45+HH46+HH47+HH48</f>
        <v>0</v>
      </c>
      <c r="HI56" s="6">
        <f>HI44+HI45+HI46+HI47+HI48</f>
        <v>0</v>
      </c>
      <c r="HJ56" s="6">
        <f t="shared" ref="HJ56:IO56" si="492">HJ44+HJ45+HJ46+HJ47+HJ48</f>
        <v>0</v>
      </c>
      <c r="HK56" s="32">
        <f>HK44+HK45+HK46+HK47+HK48</f>
        <v>0</v>
      </c>
      <c r="HL56" s="6">
        <f t="shared" si="492"/>
        <v>0</v>
      </c>
      <c r="HM56" s="22">
        <f t="shared" si="492"/>
        <v>0</v>
      </c>
      <c r="HN56" s="6">
        <f t="shared" si="492"/>
        <v>0</v>
      </c>
      <c r="HO56" s="6">
        <f t="shared" si="492"/>
        <v>0</v>
      </c>
      <c r="HP56" s="6">
        <f t="shared" si="492"/>
        <v>0</v>
      </c>
      <c r="HQ56" s="6">
        <f t="shared" si="492"/>
        <v>0</v>
      </c>
      <c r="HR56" s="32">
        <f>HR44+HR45+HR46+HR47+HR48</f>
        <v>0</v>
      </c>
      <c r="HS56" s="6">
        <f t="shared" si="492"/>
        <v>0</v>
      </c>
      <c r="HT56" s="22">
        <f t="shared" si="492"/>
        <v>0</v>
      </c>
      <c r="HU56" s="6">
        <f t="shared" si="492"/>
        <v>0</v>
      </c>
      <c r="HV56" s="6">
        <f t="shared" si="492"/>
        <v>0</v>
      </c>
      <c r="HW56" s="6">
        <f t="shared" si="492"/>
        <v>0</v>
      </c>
      <c r="HX56" s="6">
        <f t="shared" si="492"/>
        <v>0</v>
      </c>
      <c r="HY56" s="32">
        <f>HY44+HY45+HY46+HY47+HY48</f>
        <v>0</v>
      </c>
      <c r="HZ56" s="6">
        <f t="shared" si="492"/>
        <v>0</v>
      </c>
      <c r="IA56" s="22">
        <f t="shared" si="492"/>
        <v>0</v>
      </c>
      <c r="IB56" s="6">
        <f t="shared" si="492"/>
        <v>0</v>
      </c>
      <c r="IC56" s="6">
        <f>IC44+IC45+IC46+IC47+IC48</f>
        <v>0</v>
      </c>
      <c r="ID56" s="6">
        <f t="shared" si="492"/>
        <v>0</v>
      </c>
      <c r="IE56" s="6">
        <f t="shared" si="492"/>
        <v>0</v>
      </c>
      <c r="IF56" s="32">
        <f>IF44+IF45+IF46+IF47+IF48</f>
        <v>0</v>
      </c>
      <c r="IG56" s="6">
        <f t="shared" si="492"/>
        <v>0</v>
      </c>
      <c r="IH56" s="22">
        <f t="shared" si="492"/>
        <v>0</v>
      </c>
      <c r="II56" s="6">
        <f t="shared" si="492"/>
        <v>0</v>
      </c>
      <c r="IJ56" s="6">
        <f>IJ44+IJ45+IJ46+IJ47+IJ48</f>
        <v>0</v>
      </c>
      <c r="IK56" s="6">
        <f t="shared" si="492"/>
        <v>0</v>
      </c>
      <c r="IL56" s="6">
        <f t="shared" si="492"/>
        <v>0</v>
      </c>
      <c r="IM56" s="32">
        <f>IM44+IM45+IM46+IM47+IM48</f>
        <v>0</v>
      </c>
      <c r="IN56" s="6">
        <f t="shared" si="492"/>
        <v>0</v>
      </c>
      <c r="IO56" s="22">
        <f t="shared" si="492"/>
        <v>0</v>
      </c>
      <c r="IP56" s="11">
        <f t="shared" ref="IP56:IV56" si="493">IP44+IP45+IP46+IP47+IP48</f>
        <v>5643878</v>
      </c>
      <c r="IQ56" s="6">
        <f t="shared" si="493"/>
        <v>5816155</v>
      </c>
      <c r="IR56" s="6">
        <f t="shared" si="493"/>
        <v>5715430</v>
      </c>
      <c r="IS56" s="6">
        <f t="shared" si="493"/>
        <v>0</v>
      </c>
      <c r="IT56" s="32">
        <f t="shared" si="493"/>
        <v>4067031</v>
      </c>
      <c r="IU56" s="6">
        <f t="shared" si="493"/>
        <v>1648399</v>
      </c>
      <c r="IV56" s="22">
        <f t="shared" si="493"/>
        <v>0</v>
      </c>
    </row>
    <row r="57" spans="1:256" s="58" customFormat="1" ht="12" x14ac:dyDescent="0.2">
      <c r="A57" s="44" t="s">
        <v>120</v>
      </c>
      <c r="B57" s="328" t="s">
        <v>10</v>
      </c>
      <c r="C57" s="329"/>
      <c r="D57" s="103"/>
      <c r="E57" s="7">
        <f>SUM(L57,S57,Z57,AG57,AN57,BB57,BI57,BP57,CD57,CK57,CR57,CY57,DF57,DM57,DT57,EA57)+SUM(EH57,EO57,EV57,FC57,FJ57,FQ57,FX57,GE57,GL57,GS57,GZ57,HG57,HN57,HU57,IB57,II57)+IP57</f>
        <v>3417928</v>
      </c>
      <c r="F57" s="4">
        <f t="shared" si="466"/>
        <v>1375461</v>
      </c>
      <c r="G57" s="4">
        <f t="shared" si="481"/>
        <v>880624</v>
      </c>
      <c r="H57" s="4">
        <f t="shared" si="481"/>
        <v>0</v>
      </c>
      <c r="I57" s="4">
        <f t="shared" si="481"/>
        <v>390404</v>
      </c>
      <c r="J57" s="4">
        <f t="shared" si="481"/>
        <v>490220</v>
      </c>
      <c r="K57" s="8">
        <f t="shared" ref="K57:K64" si="494">SUM(R57,Y57,AF57,AM57,AT57,BH57,BO57,BV57,CJ57,CQ57,CX57,DE57,DL57,DS57,DZ57,EG57)+SUM(EN57,EU57,FB57,FI57,FP57,FW57,GD57,GK57,GR57,GY57,HF57,HM57,HT57,IA57,IH57,IO57)</f>
        <v>0</v>
      </c>
      <c r="L57" s="284">
        <v>2901585</v>
      </c>
      <c r="M57" s="4">
        <v>950613</v>
      </c>
      <c r="N57" s="4">
        <v>617997</v>
      </c>
      <c r="O57" s="4"/>
      <c r="P57" s="29">
        <f>+N57-Q57</f>
        <v>132740</v>
      </c>
      <c r="Q57" s="4">
        <v>485257</v>
      </c>
      <c r="R57" s="19"/>
      <c r="S57" s="290">
        <v>116343</v>
      </c>
      <c r="T57" s="4">
        <v>81020</v>
      </c>
      <c r="U57" s="4">
        <v>69120</v>
      </c>
      <c r="V57" s="4"/>
      <c r="W57" s="29">
        <f t="shared" si="48"/>
        <v>64186</v>
      </c>
      <c r="X57" s="4">
        <v>4934</v>
      </c>
      <c r="Y57" s="19"/>
      <c r="Z57" s="295">
        <v>400000</v>
      </c>
      <c r="AA57" s="4">
        <v>263033</v>
      </c>
      <c r="AB57" s="122">
        <v>113629</v>
      </c>
      <c r="AC57" s="4"/>
      <c r="AD57" s="29">
        <f>+AB57-AE57</f>
        <v>113629</v>
      </c>
      <c r="AE57" s="122"/>
      <c r="AF57" s="19"/>
      <c r="AG57" s="7"/>
      <c r="AH57" s="4"/>
      <c r="AI57" s="4"/>
      <c r="AJ57" s="4"/>
      <c r="AK57" s="29">
        <v>0</v>
      </c>
      <c r="AL57" s="4">
        <f>+AI57</f>
        <v>0</v>
      </c>
      <c r="AM57" s="19"/>
      <c r="AN57" s="7"/>
      <c r="AO57" s="4">
        <v>31015</v>
      </c>
      <c r="AP57" s="4">
        <v>30639</v>
      </c>
      <c r="AQ57" s="4"/>
      <c r="AR57" s="29">
        <f>+AP57</f>
        <v>30639</v>
      </c>
      <c r="AS57" s="4"/>
      <c r="AT57" s="19"/>
      <c r="AU57" s="25">
        <f t="shared" ref="AU57:AX58" si="495">SUM(BI57,BP57,BB57)</f>
        <v>0</v>
      </c>
      <c r="AV57" s="4">
        <f t="shared" si="495"/>
        <v>33148</v>
      </c>
      <c r="AW57" s="15">
        <f t="shared" si="387"/>
        <v>33062</v>
      </c>
      <c r="AX57" s="4">
        <f t="shared" si="495"/>
        <v>0</v>
      </c>
      <c r="AY57" s="4">
        <f t="shared" ref="AY57:BA58" si="496">SUM(BM57,BT57,BF57)</f>
        <v>33062</v>
      </c>
      <c r="AZ57" s="4">
        <f t="shared" si="496"/>
        <v>0</v>
      </c>
      <c r="BA57" s="19">
        <f t="shared" si="496"/>
        <v>0</v>
      </c>
      <c r="BB57" s="7"/>
      <c r="BC57" s="4">
        <v>27315</v>
      </c>
      <c r="BD57" s="6">
        <v>27229</v>
      </c>
      <c r="BE57" s="4"/>
      <c r="BF57" s="29">
        <f>+BD57-BG57</f>
        <v>27229</v>
      </c>
      <c r="BG57" s="4"/>
      <c r="BH57" s="19"/>
      <c r="BI57" s="7"/>
      <c r="BJ57" s="4">
        <v>4423</v>
      </c>
      <c r="BK57" s="6">
        <v>4423</v>
      </c>
      <c r="BL57" s="4"/>
      <c r="BM57" s="29">
        <f>+BK57</f>
        <v>4423</v>
      </c>
      <c r="BN57" s="4"/>
      <c r="BO57" s="19"/>
      <c r="BP57" s="7"/>
      <c r="BQ57" s="4">
        <v>1410</v>
      </c>
      <c r="BR57" s="4">
        <v>1410</v>
      </c>
      <c r="BS57" s="4"/>
      <c r="BT57" s="29">
        <f>+BR57-BU57</f>
        <v>1410</v>
      </c>
      <c r="BU57" s="4"/>
      <c r="BV57" s="19"/>
      <c r="BW57" s="212">
        <f t="shared" ref="BW57:BY58" si="497">SUM(CD57,CK57,CR57,CY57,DF57,DM57,DT57,EA57,EH57,EO57,EV57,FC57,FJ57,FQ57,FX57,GE57,GL57,GS57,GZ57,HG57,HN57,HU57,IB57,II57)+IP57</f>
        <v>0</v>
      </c>
      <c r="BX57" s="213">
        <f t="shared" si="497"/>
        <v>16632</v>
      </c>
      <c r="BY57" s="213">
        <f t="shared" si="497"/>
        <v>16177</v>
      </c>
      <c r="BZ57" s="213">
        <f>SUM(CG57,CN57,CU57,DB57,DI57,DP57,DW57,ED57,EK57,ER57,EY57,FF57,FM57,FT57,GA57,GH57,GO57,GV57,HC57,HJ57,HQ57,HX57,IE57,IL57)</f>
        <v>0</v>
      </c>
      <c r="CA57" s="211">
        <f t="shared" ref="CA57:CC58" si="498">SUM(CH57,CO57,CV57,DC57,DJ57,DQ57,DX57,EE57,EL57,ES57,EZ57,FG57,FN57,FU57,GB57,GI57,GP57,GW57,HD57,HK57,HR57,HY57,IF57,IM57)+IT57</f>
        <v>16148</v>
      </c>
      <c r="CB57" s="211">
        <f t="shared" si="498"/>
        <v>29</v>
      </c>
      <c r="CC57" s="214">
        <f t="shared" si="498"/>
        <v>0</v>
      </c>
      <c r="CD57" s="108"/>
      <c r="CE57" s="4"/>
      <c r="CF57" s="4"/>
      <c r="CG57" s="4"/>
      <c r="CH57" s="29">
        <f>+CF57-CI57</f>
        <v>0</v>
      </c>
      <c r="CI57" s="4"/>
      <c r="CJ57" s="19"/>
      <c r="CK57" s="4"/>
      <c r="CL57" s="4"/>
      <c r="CM57" s="4"/>
      <c r="CN57" s="4"/>
      <c r="CO57" s="29">
        <f>+CM57-CP57</f>
        <v>0</v>
      </c>
      <c r="CP57" s="4"/>
      <c r="CQ57" s="19"/>
      <c r="CR57" s="4"/>
      <c r="CS57" s="4"/>
      <c r="CT57" s="4"/>
      <c r="CU57" s="4"/>
      <c r="CV57" s="29">
        <f>+CT57-CW57</f>
        <v>0</v>
      </c>
      <c r="CW57" s="4"/>
      <c r="CX57" s="19"/>
      <c r="CY57" s="4"/>
      <c r="CZ57" s="4"/>
      <c r="DA57" s="4"/>
      <c r="DB57" s="4"/>
      <c r="DC57" s="29">
        <f>+DA57-DD57</f>
        <v>0</v>
      </c>
      <c r="DD57" s="4"/>
      <c r="DE57" s="19"/>
      <c r="DF57" s="4"/>
      <c r="DG57" s="4"/>
      <c r="DH57" s="4"/>
      <c r="DI57" s="4"/>
      <c r="DJ57" s="29">
        <f>+DH57-DK57</f>
        <v>0</v>
      </c>
      <c r="DK57" s="4"/>
      <c r="DL57" s="19"/>
      <c r="DM57" s="4"/>
      <c r="DN57" s="4"/>
      <c r="DO57" s="4"/>
      <c r="DP57" s="4"/>
      <c r="DQ57" s="29">
        <f>+DO57-DR57</f>
        <v>0</v>
      </c>
      <c r="DR57" s="4"/>
      <c r="DS57" s="19"/>
      <c r="DT57" s="4"/>
      <c r="DU57" s="4"/>
      <c r="DV57" s="4"/>
      <c r="DW57" s="4"/>
      <c r="DX57" s="29">
        <f>+DV57-DY57</f>
        <v>0</v>
      </c>
      <c r="DY57" s="4"/>
      <c r="DZ57" s="19"/>
      <c r="EA57" s="4"/>
      <c r="EB57" s="4"/>
      <c r="EC57" s="4"/>
      <c r="ED57" s="4"/>
      <c r="EE57" s="29">
        <f>+EC57-EF57</f>
        <v>0</v>
      </c>
      <c r="EF57" s="4"/>
      <c r="EG57" s="19"/>
      <c r="EH57" s="4"/>
      <c r="EI57" s="4"/>
      <c r="EJ57" s="4"/>
      <c r="EK57" s="4"/>
      <c r="EL57" s="29">
        <f>+EJ57-EM57</f>
        <v>0</v>
      </c>
      <c r="EM57" s="4"/>
      <c r="EN57" s="19"/>
      <c r="EO57" s="4"/>
      <c r="EP57" s="4"/>
      <c r="EQ57" s="4"/>
      <c r="ER57" s="4"/>
      <c r="ES57" s="29">
        <f>+EQ57</f>
        <v>0</v>
      </c>
      <c r="ET57" s="4"/>
      <c r="EU57" s="19"/>
      <c r="EV57" s="4"/>
      <c r="EW57" s="4"/>
      <c r="EX57" s="4"/>
      <c r="EY57" s="4"/>
      <c r="EZ57" s="29">
        <f>+EX57-FA57</f>
        <v>0</v>
      </c>
      <c r="FA57" s="4"/>
      <c r="FB57" s="19"/>
      <c r="FC57" s="4"/>
      <c r="FD57" s="4"/>
      <c r="FE57" s="4"/>
      <c r="FF57" s="4">
        <f>FD57+FE57</f>
        <v>0</v>
      </c>
      <c r="FG57" s="29">
        <f>+FE57</f>
        <v>0</v>
      </c>
      <c r="FH57" s="4"/>
      <c r="FI57" s="19"/>
      <c r="FJ57" s="4"/>
      <c r="FK57" s="4"/>
      <c r="FL57" s="4"/>
      <c r="FM57" s="4"/>
      <c r="FN57" s="29">
        <f>+FL57-FO57</f>
        <v>0</v>
      </c>
      <c r="FO57" s="4"/>
      <c r="FP57" s="19"/>
      <c r="FQ57" s="4"/>
      <c r="FR57" s="4"/>
      <c r="FS57" s="4"/>
      <c r="FT57" s="4"/>
      <c r="FU57" s="29">
        <f>+FS57-FV57</f>
        <v>0</v>
      </c>
      <c r="FV57" s="4"/>
      <c r="FW57" s="19"/>
      <c r="FX57" s="4"/>
      <c r="FY57" s="4"/>
      <c r="FZ57" s="4"/>
      <c r="GA57" s="4"/>
      <c r="GB57" s="29">
        <f>+FZ57-GC57</f>
        <v>0</v>
      </c>
      <c r="GC57" s="4"/>
      <c r="GD57" s="19"/>
      <c r="GE57" s="4"/>
      <c r="GF57" s="4"/>
      <c r="GG57" s="4"/>
      <c r="GH57" s="4"/>
      <c r="GI57" s="29">
        <f>+GG57-GJ57</f>
        <v>0</v>
      </c>
      <c r="GJ57" s="4"/>
      <c r="GK57" s="19"/>
      <c r="GL57" s="4"/>
      <c r="GM57" s="4"/>
      <c r="GN57" s="4"/>
      <c r="GO57" s="4"/>
      <c r="GP57" s="29">
        <f>+GN57-GQ57</f>
        <v>0</v>
      </c>
      <c r="GQ57" s="4"/>
      <c r="GR57" s="19"/>
      <c r="GS57" s="4"/>
      <c r="GT57" s="4"/>
      <c r="GU57" s="4"/>
      <c r="GV57" s="4"/>
      <c r="GW57" s="29">
        <f>+GU57-GX57</f>
        <v>0</v>
      </c>
      <c r="GX57" s="4"/>
      <c r="GY57" s="19"/>
      <c r="GZ57" s="4"/>
      <c r="HA57" s="4"/>
      <c r="HB57" s="4"/>
      <c r="HC57" s="4"/>
      <c r="HD57" s="29">
        <f>+HB57-HE57</f>
        <v>0</v>
      </c>
      <c r="HE57" s="4"/>
      <c r="HF57" s="19"/>
      <c r="HG57" s="4"/>
      <c r="HH57" s="4"/>
      <c r="HI57" s="4"/>
      <c r="HJ57" s="4"/>
      <c r="HK57" s="29">
        <f>+HI57-HL57</f>
        <v>0</v>
      </c>
      <c r="HL57" s="4"/>
      <c r="HM57" s="19"/>
      <c r="HN57" s="4"/>
      <c r="HO57" s="4"/>
      <c r="HP57" s="4"/>
      <c r="HQ57" s="4"/>
      <c r="HR57" s="29">
        <f>+HP57-HS57</f>
        <v>0</v>
      </c>
      <c r="HS57" s="4"/>
      <c r="HT57" s="19"/>
      <c r="HU57" s="4"/>
      <c r="HV57" s="4"/>
      <c r="HW57" s="4"/>
      <c r="HX57" s="4"/>
      <c r="HY57" s="29">
        <f>+HW57-HZ57</f>
        <v>0</v>
      </c>
      <c r="HZ57" s="4"/>
      <c r="IA57" s="19"/>
      <c r="IB57" s="4"/>
      <c r="IC57" s="4"/>
      <c r="ID57" s="4"/>
      <c r="IE57" s="4"/>
      <c r="IF57" s="29">
        <f>+ID57-IG57</f>
        <v>0</v>
      </c>
      <c r="IG57" s="4"/>
      <c r="IH57" s="19"/>
      <c r="II57" s="4"/>
      <c r="IJ57" s="4"/>
      <c r="IK57" s="4"/>
      <c r="IL57" s="4"/>
      <c r="IM57" s="29">
        <f>+IK57-IN57</f>
        <v>0</v>
      </c>
      <c r="IN57" s="4"/>
      <c r="IO57" s="19"/>
      <c r="IP57" s="7"/>
      <c r="IQ57" s="4">
        <v>16632</v>
      </c>
      <c r="IR57" s="4">
        <v>16177</v>
      </c>
      <c r="IS57" s="4"/>
      <c r="IT57" s="29">
        <f>+IR57-IU57</f>
        <v>16148</v>
      </c>
      <c r="IU57" s="4">
        <v>29</v>
      </c>
      <c r="IV57" s="19"/>
    </row>
    <row r="58" spans="1:256" s="58" customFormat="1" ht="10.5" x14ac:dyDescent="0.2">
      <c r="A58" s="44" t="s">
        <v>121</v>
      </c>
      <c r="B58" s="328" t="s">
        <v>11</v>
      </c>
      <c r="C58" s="329"/>
      <c r="D58" s="103"/>
      <c r="E58" s="7">
        <f>SUM(L58,S58,Z58,AG58,AN58,BB58,BI58,BP58,CD58,CK58,CR58,CY58,DF58,DM58,DT58,EA58)+SUM(EH58,EO58,EV58,FC58,FJ58,FQ58,FX58,GE58,GL58,GS58,GZ58,HG58,HN58,HU58,IB58,II58)+IP58</f>
        <v>2538961</v>
      </c>
      <c r="F58" s="4">
        <f t="shared" si="466"/>
        <v>1294249</v>
      </c>
      <c r="G58" s="4">
        <f t="shared" si="481"/>
        <v>544164</v>
      </c>
      <c r="H58" s="4">
        <f t="shared" si="481"/>
        <v>51346</v>
      </c>
      <c r="I58" s="4">
        <f t="shared" si="481"/>
        <v>373707</v>
      </c>
      <c r="J58" s="4">
        <f t="shared" si="481"/>
        <v>170457</v>
      </c>
      <c r="K58" s="8">
        <f t="shared" si="494"/>
        <v>0</v>
      </c>
      <c r="L58" s="284">
        <v>2490066</v>
      </c>
      <c r="M58" s="4">
        <v>1081429</v>
      </c>
      <c r="N58" s="4">
        <v>436243</v>
      </c>
      <c r="O58" s="4"/>
      <c r="P58" s="29">
        <f>+N58-Q58</f>
        <v>265786</v>
      </c>
      <c r="Q58" s="4">
        <v>170457</v>
      </c>
      <c r="R58" s="19"/>
      <c r="S58" s="290">
        <v>48895</v>
      </c>
      <c r="T58" s="4">
        <v>44284</v>
      </c>
      <c r="U58" s="4">
        <v>34519</v>
      </c>
      <c r="V58" s="4"/>
      <c r="W58" s="29">
        <f t="shared" si="48"/>
        <v>34519</v>
      </c>
      <c r="X58" s="4"/>
      <c r="Y58" s="19"/>
      <c r="Z58" s="7"/>
      <c r="AA58" s="4">
        <v>140003</v>
      </c>
      <c r="AB58" s="122">
        <v>44869</v>
      </c>
      <c r="AC58" s="4"/>
      <c r="AD58" s="29">
        <f>+AB58-AE58</f>
        <v>44869</v>
      </c>
      <c r="AE58" s="4"/>
      <c r="AF58" s="19"/>
      <c r="AG58" s="7"/>
      <c r="AH58" s="4"/>
      <c r="AI58" s="4"/>
      <c r="AJ58" s="4">
        <f>AH58+AI58</f>
        <v>0</v>
      </c>
      <c r="AK58" s="29">
        <f>AJ58-AL58-AM58</f>
        <v>0</v>
      </c>
      <c r="AL58" s="4"/>
      <c r="AM58" s="19"/>
      <c r="AN58" s="7"/>
      <c r="AO58" s="4"/>
      <c r="AP58" s="4"/>
      <c r="AQ58" s="4"/>
      <c r="AR58" s="29">
        <f>+AP58</f>
        <v>0</v>
      </c>
      <c r="AS58" s="4"/>
      <c r="AT58" s="19"/>
      <c r="AU58" s="25">
        <f t="shared" si="495"/>
        <v>0</v>
      </c>
      <c r="AV58" s="4">
        <f>SUM(BJ58,BQ58,BC58)</f>
        <v>2860</v>
      </c>
      <c r="AW58" s="15">
        <f t="shared" si="387"/>
        <v>2860</v>
      </c>
      <c r="AX58" s="4">
        <f t="shared" si="495"/>
        <v>0</v>
      </c>
      <c r="AY58" s="4">
        <f t="shared" si="496"/>
        <v>2860</v>
      </c>
      <c r="AZ58" s="4">
        <f t="shared" si="496"/>
        <v>0</v>
      </c>
      <c r="BA58" s="19">
        <f t="shared" si="496"/>
        <v>0</v>
      </c>
      <c r="BB58" s="7"/>
      <c r="BC58" s="4">
        <v>2860</v>
      </c>
      <c r="BD58" s="4">
        <v>2860</v>
      </c>
      <c r="BE58" s="4"/>
      <c r="BF58" s="29">
        <f>+BD58-BG58</f>
        <v>2860</v>
      </c>
      <c r="BG58" s="4"/>
      <c r="BH58" s="19"/>
      <c r="BI58" s="7"/>
      <c r="BJ58" s="4"/>
      <c r="BK58" s="4"/>
      <c r="BL58" s="4">
        <f>BJ58+BK58</f>
        <v>0</v>
      </c>
      <c r="BM58" s="29">
        <f>BL58-BN58-BO58</f>
        <v>0</v>
      </c>
      <c r="BN58" s="4"/>
      <c r="BO58" s="19"/>
      <c r="BP58" s="7"/>
      <c r="BQ58" s="4"/>
      <c r="BR58" s="4"/>
      <c r="BS58" s="4">
        <f>BQ58+BR58</f>
        <v>0</v>
      </c>
      <c r="BT58" s="29">
        <f>BS58-BU58-BV58</f>
        <v>0</v>
      </c>
      <c r="BU58" s="4"/>
      <c r="BV58" s="19"/>
      <c r="BW58" s="212">
        <f t="shared" si="497"/>
        <v>0</v>
      </c>
      <c r="BX58" s="213">
        <f t="shared" si="497"/>
        <v>25673</v>
      </c>
      <c r="BY58" s="213">
        <f t="shared" si="497"/>
        <v>25673</v>
      </c>
      <c r="BZ58" s="213">
        <f>SUM(CG58,CN58,CU58,DB58,DI58,DP58,DW58,ED58,EK58,ER58,EY58,FF58,FM58,FT58,GA58,GH58,GO58,GV58,HC58,HJ58,HQ58,HX58,IE58,IL58)</f>
        <v>0</v>
      </c>
      <c r="CA58" s="211">
        <f t="shared" si="498"/>
        <v>25673</v>
      </c>
      <c r="CB58" s="211">
        <f t="shared" si="498"/>
        <v>0</v>
      </c>
      <c r="CC58" s="214">
        <f t="shared" si="498"/>
        <v>0</v>
      </c>
      <c r="CD58" s="108"/>
      <c r="CE58" s="4">
        <v>0</v>
      </c>
      <c r="CF58" s="4"/>
      <c r="CG58" s="4">
        <f>CE58+CF58</f>
        <v>0</v>
      </c>
      <c r="CH58" s="29">
        <f>+CF58-CI58</f>
        <v>0</v>
      </c>
      <c r="CI58" s="4"/>
      <c r="CJ58" s="19"/>
      <c r="CK58" s="4"/>
      <c r="CL58" s="4"/>
      <c r="CM58" s="4"/>
      <c r="CN58" s="4">
        <f>CL58+CM58</f>
        <v>0</v>
      </c>
      <c r="CO58" s="29">
        <f>CN58-CP58-CQ58</f>
        <v>0</v>
      </c>
      <c r="CP58" s="4"/>
      <c r="CQ58" s="19"/>
      <c r="CR58" s="4"/>
      <c r="CS58" s="4"/>
      <c r="CT58" s="4"/>
      <c r="CU58" s="4">
        <f>CS58+CT58</f>
        <v>0</v>
      </c>
      <c r="CV58" s="29">
        <f>CU58-CW58-CX58</f>
        <v>0</v>
      </c>
      <c r="CW58" s="4"/>
      <c r="CX58" s="19"/>
      <c r="CY58" s="4"/>
      <c r="CZ58" s="4"/>
      <c r="DA58" s="4"/>
      <c r="DB58" s="4">
        <f>CZ58+DA58</f>
        <v>0</v>
      </c>
      <c r="DC58" s="29">
        <f>DB58-DD58-DE58</f>
        <v>0</v>
      </c>
      <c r="DD58" s="4"/>
      <c r="DE58" s="19"/>
      <c r="DF58" s="4"/>
      <c r="DG58" s="4"/>
      <c r="DH58" s="4"/>
      <c r="DI58" s="4">
        <f>DG58+DH58</f>
        <v>0</v>
      </c>
      <c r="DJ58" s="29">
        <f>DI58-DK58-DL58</f>
        <v>0</v>
      </c>
      <c r="DK58" s="4"/>
      <c r="DL58" s="19"/>
      <c r="DM58" s="4"/>
      <c r="DN58" s="4"/>
      <c r="DO58" s="4"/>
      <c r="DP58" s="4">
        <f>DN58+DO58</f>
        <v>0</v>
      </c>
      <c r="DQ58" s="29">
        <f>DP58-DR58-DS58</f>
        <v>0</v>
      </c>
      <c r="DR58" s="4"/>
      <c r="DS58" s="19"/>
      <c r="DT58" s="4"/>
      <c r="DU58" s="4"/>
      <c r="DV58" s="4"/>
      <c r="DW58" s="4">
        <f>DU58+DV58</f>
        <v>0</v>
      </c>
      <c r="DX58" s="29">
        <f>DW58-DY58-DZ58</f>
        <v>0</v>
      </c>
      <c r="DY58" s="4"/>
      <c r="DZ58" s="19"/>
      <c r="EA58" s="4"/>
      <c r="EB58" s="4"/>
      <c r="EC58" s="4"/>
      <c r="ED58" s="4">
        <f>EB58+EC58</f>
        <v>0</v>
      </c>
      <c r="EE58" s="29">
        <f>ED58-EF58-EG58</f>
        <v>0</v>
      </c>
      <c r="EF58" s="4"/>
      <c r="EG58" s="19"/>
      <c r="EH58" s="4"/>
      <c r="EI58" s="4"/>
      <c r="EJ58" s="4"/>
      <c r="EK58" s="4">
        <f>EI58+EJ58</f>
        <v>0</v>
      </c>
      <c r="EL58" s="29">
        <f>EK58-EM58-EN58</f>
        <v>0</v>
      </c>
      <c r="EM58" s="4"/>
      <c r="EN58" s="19"/>
      <c r="EO58" s="4"/>
      <c r="EP58" s="4"/>
      <c r="EQ58" s="4"/>
      <c r="ER58" s="4"/>
      <c r="ES58" s="29">
        <v>0</v>
      </c>
      <c r="ET58" s="4">
        <f>+EQ58</f>
        <v>0</v>
      </c>
      <c r="EU58" s="19"/>
      <c r="EV58" s="4"/>
      <c r="EW58" s="4"/>
      <c r="EX58" s="4"/>
      <c r="EY58" s="4">
        <f>EW58+EX58</f>
        <v>0</v>
      </c>
      <c r="EZ58" s="29">
        <f>EY58-FA58-FB58</f>
        <v>0</v>
      </c>
      <c r="FA58" s="4"/>
      <c r="FB58" s="19"/>
      <c r="FC58" s="4"/>
      <c r="FD58" s="4"/>
      <c r="FE58" s="4"/>
      <c r="FF58" s="4">
        <f>FD58+FE58</f>
        <v>0</v>
      </c>
      <c r="FG58" s="29">
        <f>FF58-FH58-FI58</f>
        <v>0</v>
      </c>
      <c r="FH58" s="4"/>
      <c r="FI58" s="19"/>
      <c r="FJ58" s="4"/>
      <c r="FK58" s="4"/>
      <c r="FL58" s="4"/>
      <c r="FM58" s="4">
        <f>FK58+FL58</f>
        <v>0</v>
      </c>
      <c r="FN58" s="29">
        <f>FM58-FO58-FP58</f>
        <v>0</v>
      </c>
      <c r="FO58" s="4"/>
      <c r="FP58" s="19"/>
      <c r="FQ58" s="4"/>
      <c r="FR58" s="4"/>
      <c r="FS58" s="4"/>
      <c r="FT58" s="4">
        <f>FR58+FS58</f>
        <v>0</v>
      </c>
      <c r="FU58" s="29">
        <f>FT58-FV58-FW58</f>
        <v>0</v>
      </c>
      <c r="FV58" s="4"/>
      <c r="FW58" s="19"/>
      <c r="FX58" s="4"/>
      <c r="FY58" s="4"/>
      <c r="FZ58" s="4"/>
      <c r="GA58" s="4">
        <f>FY58+FZ58</f>
        <v>0</v>
      </c>
      <c r="GB58" s="29">
        <f>GA58-GC58-GD58</f>
        <v>0</v>
      </c>
      <c r="GC58" s="4"/>
      <c r="GD58" s="19"/>
      <c r="GE58" s="4"/>
      <c r="GF58" s="4"/>
      <c r="GG58" s="4"/>
      <c r="GH58" s="4">
        <f>GF58+GG58</f>
        <v>0</v>
      </c>
      <c r="GI58" s="29">
        <f>GH58-GJ58-GK58</f>
        <v>0</v>
      </c>
      <c r="GJ58" s="4"/>
      <c r="GK58" s="19"/>
      <c r="GL58" s="4"/>
      <c r="GM58" s="4"/>
      <c r="GN58" s="4"/>
      <c r="GO58" s="4">
        <f>GM58+GN58</f>
        <v>0</v>
      </c>
      <c r="GP58" s="29">
        <f>GO58-GQ58-GR58</f>
        <v>0</v>
      </c>
      <c r="GQ58" s="4"/>
      <c r="GR58" s="19"/>
      <c r="GS58" s="4"/>
      <c r="GT58" s="4"/>
      <c r="GU58" s="4"/>
      <c r="GV58" s="4">
        <f>GT58+GU58</f>
        <v>0</v>
      </c>
      <c r="GW58" s="29">
        <f>GV58-GX58-GY58</f>
        <v>0</v>
      </c>
      <c r="GX58" s="4"/>
      <c r="GY58" s="19"/>
      <c r="GZ58" s="4"/>
      <c r="HA58" s="4"/>
      <c r="HB58" s="4"/>
      <c r="HC58" s="4"/>
      <c r="HD58" s="29">
        <f>HC58-HE58-HF58</f>
        <v>0</v>
      </c>
      <c r="HE58" s="4"/>
      <c r="HF58" s="19"/>
      <c r="HG58" s="4"/>
      <c r="HH58" s="4"/>
      <c r="HI58" s="4"/>
      <c r="HJ58" s="4">
        <f>HH58+HI58</f>
        <v>0</v>
      </c>
      <c r="HK58" s="29">
        <f>HJ58-HL58-HM58</f>
        <v>0</v>
      </c>
      <c r="HL58" s="4"/>
      <c r="HM58" s="19"/>
      <c r="HN58" s="4"/>
      <c r="HO58" s="4"/>
      <c r="HP58" s="4"/>
      <c r="HQ58" s="4">
        <f>HO58+HP58</f>
        <v>0</v>
      </c>
      <c r="HR58" s="29">
        <f>HQ58-HS58-HT58</f>
        <v>0</v>
      </c>
      <c r="HS58" s="4"/>
      <c r="HT58" s="19"/>
      <c r="HU58" s="4"/>
      <c r="HV58" s="4"/>
      <c r="HW58" s="4"/>
      <c r="HX58" s="4"/>
      <c r="HY58" s="29"/>
      <c r="HZ58" s="4"/>
      <c r="IA58" s="19"/>
      <c r="IB58" s="4"/>
      <c r="IC58" s="4"/>
      <c r="ID58" s="4"/>
      <c r="IE58" s="4">
        <f>IC58+ID58</f>
        <v>0</v>
      </c>
      <c r="IF58" s="29">
        <f>IE58-IG58-IH58</f>
        <v>0</v>
      </c>
      <c r="IG58" s="4"/>
      <c r="IH58" s="19"/>
      <c r="II58" s="4"/>
      <c r="IJ58" s="4">
        <v>0</v>
      </c>
      <c r="IK58" s="4"/>
      <c r="IL58" s="4">
        <f>IJ58+IK58</f>
        <v>0</v>
      </c>
      <c r="IM58" s="29">
        <f>IL58-IN58-IO58</f>
        <v>0</v>
      </c>
      <c r="IN58" s="4"/>
      <c r="IO58" s="19"/>
      <c r="IP58" s="7"/>
      <c r="IQ58" s="4">
        <v>25673</v>
      </c>
      <c r="IR58" s="4">
        <v>25673</v>
      </c>
      <c r="IS58" s="4">
        <f>IQ58+IR58</f>
        <v>51346</v>
      </c>
      <c r="IT58" s="29">
        <f>+IR58-IU58</f>
        <v>25673</v>
      </c>
      <c r="IU58" s="4"/>
      <c r="IV58" s="19"/>
    </row>
    <row r="59" spans="1:256" s="54" customFormat="1" x14ac:dyDescent="0.15">
      <c r="A59" s="42" t="s">
        <v>122</v>
      </c>
      <c r="B59" s="16" t="s">
        <v>12</v>
      </c>
      <c r="C59" s="39"/>
      <c r="D59" s="101"/>
      <c r="E59" s="17">
        <f>SUM(E60:E63)</f>
        <v>153491</v>
      </c>
      <c r="F59" s="4">
        <f>SUM(M59,T59,AA59,AH59,AO59,BC59,BJ59,BQ59,CE59,CL59,CS59,CZ59,DG59,DN59,DU59,EB59)+SUM(EI59,EP59,EW59,FD59,FK59,FR59,FY59,GF59,GM59,GT59,HA59,HH59,HO59,HV59,IC59,IJ59)+IQ59</f>
        <v>578491</v>
      </c>
      <c r="G59" s="4">
        <f t="shared" si="481"/>
        <v>372809</v>
      </c>
      <c r="H59" s="4">
        <f t="shared" si="481"/>
        <v>0.4</v>
      </c>
      <c r="I59" s="4">
        <f t="shared" si="481"/>
        <v>317165</v>
      </c>
      <c r="J59" s="4">
        <f t="shared" si="481"/>
        <v>55644</v>
      </c>
      <c r="K59" s="8">
        <f t="shared" si="494"/>
        <v>0</v>
      </c>
      <c r="L59" s="113">
        <f>SUM(L60:L63)</f>
        <v>153491</v>
      </c>
      <c r="M59" s="18">
        <f>SUM(M60:M63)</f>
        <v>578491</v>
      </c>
      <c r="N59" s="18">
        <f>SUM(N60:N63)</f>
        <v>372809</v>
      </c>
      <c r="O59" s="18">
        <f>SUM(O60:O63)+0.4</f>
        <v>0.4</v>
      </c>
      <c r="P59" s="30">
        <f>SUM(P60:P63)</f>
        <v>317165</v>
      </c>
      <c r="Q59" s="18">
        <f>SUM(Q60:Q63)</f>
        <v>55644</v>
      </c>
      <c r="R59" s="23">
        <f>SUM(R60:R63)</f>
        <v>0</v>
      </c>
      <c r="S59" s="17">
        <f t="shared" ref="S59:X59" si="499">SUM(S60:S63)</f>
        <v>0</v>
      </c>
      <c r="T59" s="18">
        <f t="shared" si="499"/>
        <v>0</v>
      </c>
      <c r="U59" s="18">
        <f t="shared" si="499"/>
        <v>0</v>
      </c>
      <c r="V59" s="18">
        <f t="shared" si="499"/>
        <v>0</v>
      </c>
      <c r="W59" s="31">
        <f t="shared" si="48"/>
        <v>0</v>
      </c>
      <c r="X59" s="18">
        <f t="shared" si="499"/>
        <v>0</v>
      </c>
      <c r="Y59" s="23">
        <f t="shared" ref="Y59:AD59" si="500">SUM(Y60:Y63)</f>
        <v>0</v>
      </c>
      <c r="Z59" s="17">
        <f t="shared" si="500"/>
        <v>0</v>
      </c>
      <c r="AA59" s="18">
        <f t="shared" si="500"/>
        <v>0</v>
      </c>
      <c r="AB59" s="18">
        <f t="shared" si="500"/>
        <v>0</v>
      </c>
      <c r="AC59" s="18">
        <f t="shared" si="500"/>
        <v>0</v>
      </c>
      <c r="AD59" s="30">
        <f t="shared" si="500"/>
        <v>0</v>
      </c>
      <c r="AE59" s="18">
        <f>SUM(AE60:AE63)</f>
        <v>0</v>
      </c>
      <c r="AF59" s="23">
        <f>SUM(AF60:AF63)</f>
        <v>0</v>
      </c>
      <c r="AG59" s="17">
        <f t="shared" ref="AG59:AL59" si="501">SUM(AG60:AG63)</f>
        <v>0</v>
      </c>
      <c r="AH59" s="18">
        <f t="shared" si="501"/>
        <v>0</v>
      </c>
      <c r="AI59" s="18">
        <f t="shared" si="501"/>
        <v>0</v>
      </c>
      <c r="AJ59" s="18">
        <f t="shared" si="501"/>
        <v>0</v>
      </c>
      <c r="AK59" s="30">
        <f t="shared" si="501"/>
        <v>0</v>
      </c>
      <c r="AL59" s="18">
        <f t="shared" si="501"/>
        <v>0</v>
      </c>
      <c r="AM59" s="23">
        <f>SUM(AM60:AM63)</f>
        <v>0</v>
      </c>
      <c r="AN59" s="17">
        <f t="shared" ref="AN59:AS59" si="502">SUM(AN60:AN63)</f>
        <v>0</v>
      </c>
      <c r="AO59" s="18">
        <f t="shared" si="502"/>
        <v>0</v>
      </c>
      <c r="AP59" s="18">
        <f t="shared" si="502"/>
        <v>0</v>
      </c>
      <c r="AQ59" s="18">
        <f t="shared" si="502"/>
        <v>0</v>
      </c>
      <c r="AR59" s="30">
        <f t="shared" si="502"/>
        <v>0</v>
      </c>
      <c r="AS59" s="18">
        <f t="shared" si="502"/>
        <v>0</v>
      </c>
      <c r="AT59" s="23">
        <f>SUM(AT60:AT63)</f>
        <v>0</v>
      </c>
      <c r="AU59" s="27">
        <f t="shared" ref="AU59:BG59" si="503">SUM(AU60:AU63)</f>
        <v>0</v>
      </c>
      <c r="AV59" s="18">
        <f t="shared" si="503"/>
        <v>0</v>
      </c>
      <c r="AW59" s="15">
        <f t="shared" si="387"/>
        <v>0</v>
      </c>
      <c r="AX59" s="18">
        <f>SUM(AX60:AX63)</f>
        <v>0</v>
      </c>
      <c r="AY59" s="18">
        <f>SUM(AY60:AY63)</f>
        <v>0</v>
      </c>
      <c r="AZ59" s="18">
        <f>SUM(AZ60:AZ63)</f>
        <v>0</v>
      </c>
      <c r="BA59" s="23">
        <f t="shared" si="503"/>
        <v>0</v>
      </c>
      <c r="BB59" s="17">
        <f t="shared" si="503"/>
        <v>0</v>
      </c>
      <c r="BC59" s="18">
        <f t="shared" si="503"/>
        <v>0</v>
      </c>
      <c r="BD59" s="18">
        <f t="shared" si="503"/>
        <v>0</v>
      </c>
      <c r="BE59" s="18">
        <f t="shared" si="503"/>
        <v>0</v>
      </c>
      <c r="BF59" s="30">
        <f t="shared" si="503"/>
        <v>0</v>
      </c>
      <c r="BG59" s="18">
        <f t="shared" si="503"/>
        <v>0</v>
      </c>
      <c r="BH59" s="23">
        <f t="shared" ref="BH59:BO59" si="504">SUM(BH60:BH63)</f>
        <v>0</v>
      </c>
      <c r="BI59" s="17">
        <f t="shared" si="504"/>
        <v>0</v>
      </c>
      <c r="BJ59" s="18">
        <f t="shared" si="504"/>
        <v>0</v>
      </c>
      <c r="BK59" s="18">
        <f t="shared" si="504"/>
        <v>0</v>
      </c>
      <c r="BL59" s="18">
        <f t="shared" si="504"/>
        <v>0</v>
      </c>
      <c r="BM59" s="30">
        <f t="shared" si="504"/>
        <v>0</v>
      </c>
      <c r="BN59" s="18">
        <f t="shared" si="504"/>
        <v>0</v>
      </c>
      <c r="BO59" s="23">
        <f t="shared" si="504"/>
        <v>0</v>
      </c>
      <c r="BP59" s="17">
        <f t="shared" ref="BP59:BU59" si="505">SUM(BP60:BP63)</f>
        <v>0</v>
      </c>
      <c r="BQ59" s="18">
        <f t="shared" si="505"/>
        <v>0</v>
      </c>
      <c r="BR59" s="18">
        <f t="shared" si="505"/>
        <v>0</v>
      </c>
      <c r="BS59" s="18">
        <f t="shared" si="505"/>
        <v>0</v>
      </c>
      <c r="BT59" s="30">
        <f t="shared" si="505"/>
        <v>0</v>
      </c>
      <c r="BU59" s="18">
        <f t="shared" si="505"/>
        <v>0</v>
      </c>
      <c r="BV59" s="23">
        <f t="shared" ref="BV59:CC59" si="506">SUM(BV60:BV63)</f>
        <v>0</v>
      </c>
      <c r="BW59" s="250">
        <f t="shared" si="506"/>
        <v>0</v>
      </c>
      <c r="BX59" s="207">
        <f t="shared" si="506"/>
        <v>0</v>
      </c>
      <c r="BY59" s="207">
        <f t="shared" si="506"/>
        <v>0</v>
      </c>
      <c r="BZ59" s="207">
        <f t="shared" si="506"/>
        <v>0</v>
      </c>
      <c r="CA59" s="206">
        <f t="shared" si="506"/>
        <v>0</v>
      </c>
      <c r="CB59" s="207">
        <f t="shared" si="506"/>
        <v>0</v>
      </c>
      <c r="CC59" s="258">
        <f t="shared" si="506"/>
        <v>0</v>
      </c>
      <c r="CD59" s="113">
        <f t="shared" ref="CD59:CI59" si="507">SUM(CD60:CD63)</f>
        <v>0</v>
      </c>
      <c r="CE59" s="18">
        <f t="shared" si="507"/>
        <v>0</v>
      </c>
      <c r="CF59" s="18">
        <f t="shared" si="507"/>
        <v>0</v>
      </c>
      <c r="CG59" s="18">
        <f t="shared" si="507"/>
        <v>0</v>
      </c>
      <c r="CH59" s="30">
        <f t="shared" si="507"/>
        <v>0</v>
      </c>
      <c r="CI59" s="18">
        <f t="shared" si="507"/>
        <v>0</v>
      </c>
      <c r="CJ59" s="23">
        <f>SUM(CJ60:CJ63)</f>
        <v>0</v>
      </c>
      <c r="CK59" s="18">
        <f t="shared" ref="CK59:CP59" si="508">SUM(CK60:CK63)</f>
        <v>0</v>
      </c>
      <c r="CL59" s="18">
        <f t="shared" si="508"/>
        <v>0</v>
      </c>
      <c r="CM59" s="18">
        <f t="shared" si="508"/>
        <v>0</v>
      </c>
      <c r="CN59" s="18">
        <f t="shared" si="508"/>
        <v>0</v>
      </c>
      <c r="CO59" s="30">
        <f t="shared" si="508"/>
        <v>0</v>
      </c>
      <c r="CP59" s="18">
        <f t="shared" si="508"/>
        <v>0</v>
      </c>
      <c r="CQ59" s="23">
        <f>SUM(CQ60:CQ63)</f>
        <v>0</v>
      </c>
      <c r="CR59" s="18">
        <f t="shared" ref="CR59:CW59" si="509">SUM(CR60:CR63)</f>
        <v>0</v>
      </c>
      <c r="CS59" s="18">
        <f t="shared" si="509"/>
        <v>0</v>
      </c>
      <c r="CT59" s="18">
        <f t="shared" si="509"/>
        <v>0</v>
      </c>
      <c r="CU59" s="18">
        <f t="shared" si="509"/>
        <v>0</v>
      </c>
      <c r="CV59" s="30">
        <f t="shared" si="509"/>
        <v>0</v>
      </c>
      <c r="CW59" s="18">
        <f t="shared" si="509"/>
        <v>0</v>
      </c>
      <c r="CX59" s="23">
        <f>SUM(CX60:CX63)</f>
        <v>0</v>
      </c>
      <c r="CY59" s="18">
        <f t="shared" ref="CY59:DD59" si="510">SUM(CY60:CY63)</f>
        <v>0</v>
      </c>
      <c r="CZ59" s="18">
        <f t="shared" si="510"/>
        <v>0</v>
      </c>
      <c r="DA59" s="18">
        <f t="shared" si="510"/>
        <v>0</v>
      </c>
      <c r="DB59" s="18">
        <f t="shared" si="510"/>
        <v>0</v>
      </c>
      <c r="DC59" s="30">
        <f t="shared" si="510"/>
        <v>0</v>
      </c>
      <c r="DD59" s="18">
        <f t="shared" si="510"/>
        <v>0</v>
      </c>
      <c r="DE59" s="23">
        <f>SUM(DE60:DE63)</f>
        <v>0</v>
      </c>
      <c r="DF59" s="18">
        <f t="shared" ref="DF59:DK59" si="511">SUM(DF60:DF63)</f>
        <v>0</v>
      </c>
      <c r="DG59" s="18">
        <f t="shared" si="511"/>
        <v>0</v>
      </c>
      <c r="DH59" s="18">
        <f t="shared" si="511"/>
        <v>0</v>
      </c>
      <c r="DI59" s="18">
        <f t="shared" si="511"/>
        <v>0</v>
      </c>
      <c r="DJ59" s="30">
        <f t="shared" si="511"/>
        <v>0</v>
      </c>
      <c r="DK59" s="18">
        <f t="shared" si="511"/>
        <v>0</v>
      </c>
      <c r="DL59" s="23">
        <f>SUM(DL60:DL63)</f>
        <v>0</v>
      </c>
      <c r="DM59" s="18">
        <f t="shared" ref="DM59:DR59" si="512">SUM(DM60:DM63)</f>
        <v>0</v>
      </c>
      <c r="DN59" s="18">
        <f t="shared" si="512"/>
        <v>0</v>
      </c>
      <c r="DO59" s="18">
        <f t="shared" si="512"/>
        <v>0</v>
      </c>
      <c r="DP59" s="18">
        <f t="shared" si="512"/>
        <v>0</v>
      </c>
      <c r="DQ59" s="30">
        <f t="shared" si="512"/>
        <v>0</v>
      </c>
      <c r="DR59" s="18">
        <f t="shared" si="512"/>
        <v>0</v>
      </c>
      <c r="DS59" s="23">
        <f t="shared" ref="DS59:DZ59" si="513">SUM(DS60:DS63)</f>
        <v>0</v>
      </c>
      <c r="DT59" s="18">
        <f t="shared" si="513"/>
        <v>0</v>
      </c>
      <c r="DU59" s="18">
        <f t="shared" si="513"/>
        <v>0</v>
      </c>
      <c r="DV59" s="18">
        <f t="shared" si="513"/>
        <v>0</v>
      </c>
      <c r="DW59" s="18">
        <f t="shared" si="513"/>
        <v>0</v>
      </c>
      <c r="DX59" s="30">
        <f t="shared" si="513"/>
        <v>0</v>
      </c>
      <c r="DY59" s="18">
        <f t="shared" si="513"/>
        <v>0</v>
      </c>
      <c r="DZ59" s="23">
        <f t="shared" si="513"/>
        <v>0</v>
      </c>
      <c r="EA59" s="18">
        <f t="shared" ref="EA59:EF59" si="514">SUM(EA60:EA63)</f>
        <v>0</v>
      </c>
      <c r="EB59" s="18">
        <f t="shared" si="514"/>
        <v>0</v>
      </c>
      <c r="EC59" s="18">
        <f t="shared" si="514"/>
        <v>0</v>
      </c>
      <c r="ED59" s="18">
        <f t="shared" si="514"/>
        <v>0</v>
      </c>
      <c r="EE59" s="30">
        <f t="shared" si="514"/>
        <v>0</v>
      </c>
      <c r="EF59" s="18">
        <f t="shared" si="514"/>
        <v>0</v>
      </c>
      <c r="EG59" s="23">
        <f>SUM(EG60:EG63)</f>
        <v>0</v>
      </c>
      <c r="EH59" s="18">
        <f t="shared" ref="EH59:EM59" si="515">SUM(EH60:EH63)</f>
        <v>0</v>
      </c>
      <c r="EI59" s="18">
        <f t="shared" si="515"/>
        <v>0</v>
      </c>
      <c r="EJ59" s="18">
        <f t="shared" si="515"/>
        <v>0</v>
      </c>
      <c r="EK59" s="18">
        <f t="shared" si="515"/>
        <v>0</v>
      </c>
      <c r="EL59" s="30">
        <f t="shared" si="515"/>
        <v>0</v>
      </c>
      <c r="EM59" s="18">
        <f t="shared" si="515"/>
        <v>0</v>
      </c>
      <c r="EN59" s="23">
        <f>SUM(EN60:EN63)</f>
        <v>0</v>
      </c>
      <c r="EO59" s="18">
        <f t="shared" ref="EO59:ET59" si="516">SUM(EO60:EO63)</f>
        <v>0</v>
      </c>
      <c r="EP59" s="18">
        <f t="shared" si="516"/>
        <v>0</v>
      </c>
      <c r="EQ59" s="18">
        <f t="shared" si="516"/>
        <v>0</v>
      </c>
      <c r="ER59" s="18">
        <f t="shared" si="516"/>
        <v>0</v>
      </c>
      <c r="ES59" s="30">
        <f t="shared" si="516"/>
        <v>0</v>
      </c>
      <c r="ET59" s="18">
        <f t="shared" si="516"/>
        <v>0</v>
      </c>
      <c r="EU59" s="23">
        <f>SUM(EU60:EU63)</f>
        <v>0</v>
      </c>
      <c r="EV59" s="18">
        <f t="shared" ref="EV59:FA59" si="517">SUM(EV60:EV63)</f>
        <v>0</v>
      </c>
      <c r="EW59" s="18">
        <f t="shared" si="517"/>
        <v>0</v>
      </c>
      <c r="EX59" s="18">
        <f t="shared" si="517"/>
        <v>0</v>
      </c>
      <c r="EY59" s="18">
        <f t="shared" si="517"/>
        <v>0</v>
      </c>
      <c r="EZ59" s="30">
        <f t="shared" si="517"/>
        <v>0</v>
      </c>
      <c r="FA59" s="18">
        <f t="shared" si="517"/>
        <v>0</v>
      </c>
      <c r="FB59" s="23">
        <f>SUM(FB60:FB63)</f>
        <v>0</v>
      </c>
      <c r="FC59" s="18">
        <f t="shared" ref="FC59:FH59" si="518">SUM(FC60:FC63)</f>
        <v>0</v>
      </c>
      <c r="FD59" s="18">
        <f t="shared" si="518"/>
        <v>0</v>
      </c>
      <c r="FE59" s="18">
        <f t="shared" si="518"/>
        <v>0</v>
      </c>
      <c r="FF59" s="18">
        <f t="shared" si="518"/>
        <v>0</v>
      </c>
      <c r="FG59" s="30">
        <f t="shared" si="518"/>
        <v>0</v>
      </c>
      <c r="FH59" s="18">
        <f t="shared" si="518"/>
        <v>0</v>
      </c>
      <c r="FI59" s="23">
        <f>SUM(FI60:FI63)</f>
        <v>0</v>
      </c>
      <c r="FJ59" s="18">
        <f t="shared" ref="FJ59:FO59" si="519">SUM(FJ60:FJ63)</f>
        <v>0</v>
      </c>
      <c r="FK59" s="18">
        <f t="shared" si="519"/>
        <v>0</v>
      </c>
      <c r="FL59" s="18">
        <f t="shared" si="519"/>
        <v>0</v>
      </c>
      <c r="FM59" s="18">
        <f t="shared" si="519"/>
        <v>0</v>
      </c>
      <c r="FN59" s="30">
        <f t="shared" si="519"/>
        <v>0</v>
      </c>
      <c r="FO59" s="18">
        <f t="shared" si="519"/>
        <v>0</v>
      </c>
      <c r="FP59" s="23">
        <f>SUM(FP60:FP63)</f>
        <v>0</v>
      </c>
      <c r="FQ59" s="18">
        <f t="shared" ref="FQ59:FV59" si="520">SUM(FQ60:FQ63)</f>
        <v>0</v>
      </c>
      <c r="FR59" s="18">
        <f t="shared" si="520"/>
        <v>0</v>
      </c>
      <c r="FS59" s="18">
        <f t="shared" si="520"/>
        <v>0</v>
      </c>
      <c r="FT59" s="18">
        <f t="shared" si="520"/>
        <v>0</v>
      </c>
      <c r="FU59" s="30">
        <f t="shared" si="520"/>
        <v>0</v>
      </c>
      <c r="FV59" s="18">
        <f t="shared" si="520"/>
        <v>0</v>
      </c>
      <c r="FW59" s="23">
        <f>SUM(FW60:FW63)</f>
        <v>0</v>
      </c>
      <c r="FX59" s="18">
        <f t="shared" ref="FX59:GC59" si="521">SUM(FX60:FX63)</f>
        <v>0</v>
      </c>
      <c r="FY59" s="18">
        <f t="shared" si="521"/>
        <v>0</v>
      </c>
      <c r="FZ59" s="18">
        <f t="shared" si="521"/>
        <v>0</v>
      </c>
      <c r="GA59" s="18">
        <f t="shared" si="521"/>
        <v>0</v>
      </c>
      <c r="GB59" s="30">
        <f t="shared" si="521"/>
        <v>0</v>
      </c>
      <c r="GC59" s="18">
        <f t="shared" si="521"/>
        <v>0</v>
      </c>
      <c r="GD59" s="23">
        <f t="shared" ref="GD59:GK59" si="522">SUM(GD60:GD63)</f>
        <v>0</v>
      </c>
      <c r="GE59" s="18">
        <f t="shared" si="522"/>
        <v>0</v>
      </c>
      <c r="GF59" s="18">
        <f t="shared" si="522"/>
        <v>0</v>
      </c>
      <c r="GG59" s="18">
        <f t="shared" si="522"/>
        <v>0</v>
      </c>
      <c r="GH59" s="18">
        <f t="shared" si="522"/>
        <v>0</v>
      </c>
      <c r="GI59" s="30">
        <f t="shared" si="522"/>
        <v>0</v>
      </c>
      <c r="GJ59" s="18">
        <f t="shared" si="522"/>
        <v>0</v>
      </c>
      <c r="GK59" s="23">
        <f t="shared" si="522"/>
        <v>0</v>
      </c>
      <c r="GL59" s="18">
        <f t="shared" ref="GL59:GQ59" si="523">SUM(GL60:GL63)</f>
        <v>0</v>
      </c>
      <c r="GM59" s="18">
        <f t="shared" si="523"/>
        <v>0</v>
      </c>
      <c r="GN59" s="18">
        <f t="shared" si="523"/>
        <v>0</v>
      </c>
      <c r="GO59" s="18">
        <f t="shared" si="523"/>
        <v>0</v>
      </c>
      <c r="GP59" s="30">
        <f t="shared" si="523"/>
        <v>0</v>
      </c>
      <c r="GQ59" s="18">
        <f t="shared" si="523"/>
        <v>0</v>
      </c>
      <c r="GR59" s="23">
        <f>SUM(GR60:GR63)</f>
        <v>0</v>
      </c>
      <c r="GS59" s="18">
        <f t="shared" ref="GS59:GX59" si="524">SUM(GS60:GS63)</f>
        <v>0</v>
      </c>
      <c r="GT59" s="18">
        <f t="shared" si="524"/>
        <v>0</v>
      </c>
      <c r="GU59" s="18">
        <f t="shared" si="524"/>
        <v>0</v>
      </c>
      <c r="GV59" s="18">
        <f t="shared" si="524"/>
        <v>0</v>
      </c>
      <c r="GW59" s="30">
        <f t="shared" si="524"/>
        <v>0</v>
      </c>
      <c r="GX59" s="18">
        <f t="shared" si="524"/>
        <v>0</v>
      </c>
      <c r="GY59" s="23">
        <f>SUM(GY60:GY63)</f>
        <v>0</v>
      </c>
      <c r="GZ59" s="18">
        <f t="shared" ref="GZ59:HE59" si="525">SUM(GZ60:GZ63)</f>
        <v>0</v>
      </c>
      <c r="HA59" s="18">
        <f t="shared" si="525"/>
        <v>0</v>
      </c>
      <c r="HB59" s="18">
        <f t="shared" si="525"/>
        <v>0</v>
      </c>
      <c r="HC59" s="18">
        <f t="shared" si="525"/>
        <v>0</v>
      </c>
      <c r="HD59" s="30">
        <f t="shared" si="525"/>
        <v>0</v>
      </c>
      <c r="HE59" s="18">
        <f t="shared" si="525"/>
        <v>0</v>
      </c>
      <c r="HF59" s="23">
        <f>SUM(HF60:HF63)</f>
        <v>0</v>
      </c>
      <c r="HG59" s="18">
        <f t="shared" ref="HG59:HL59" si="526">SUM(HG60:HG63)</f>
        <v>0</v>
      </c>
      <c r="HH59" s="18">
        <f t="shared" si="526"/>
        <v>0</v>
      </c>
      <c r="HI59" s="18">
        <f t="shared" si="526"/>
        <v>0</v>
      </c>
      <c r="HJ59" s="18">
        <f t="shared" si="526"/>
        <v>0</v>
      </c>
      <c r="HK59" s="30">
        <f t="shared" si="526"/>
        <v>0</v>
      </c>
      <c r="HL59" s="18">
        <f t="shared" si="526"/>
        <v>0</v>
      </c>
      <c r="HM59" s="23">
        <f>SUM(HM60:HM63)</f>
        <v>0</v>
      </c>
      <c r="HN59" s="18">
        <f t="shared" ref="HN59:HS59" si="527">SUM(HN60:HN63)</f>
        <v>0</v>
      </c>
      <c r="HO59" s="18">
        <f t="shared" si="527"/>
        <v>0</v>
      </c>
      <c r="HP59" s="18">
        <f t="shared" si="527"/>
        <v>0</v>
      </c>
      <c r="HQ59" s="18">
        <f t="shared" si="527"/>
        <v>0</v>
      </c>
      <c r="HR59" s="30">
        <f t="shared" si="527"/>
        <v>0</v>
      </c>
      <c r="HS59" s="18">
        <f t="shared" si="527"/>
        <v>0</v>
      </c>
      <c r="HT59" s="23">
        <f>SUM(HT60:HT63)</f>
        <v>0</v>
      </c>
      <c r="HU59" s="18">
        <f t="shared" ref="HU59:HZ59" si="528">SUM(HU60:HU63)</f>
        <v>0</v>
      </c>
      <c r="HV59" s="18">
        <f t="shared" si="528"/>
        <v>0</v>
      </c>
      <c r="HW59" s="18">
        <f t="shared" si="528"/>
        <v>0</v>
      </c>
      <c r="HX59" s="18">
        <f t="shared" si="528"/>
        <v>0</v>
      </c>
      <c r="HY59" s="30">
        <f t="shared" si="528"/>
        <v>0</v>
      </c>
      <c r="HZ59" s="18">
        <f t="shared" si="528"/>
        <v>0</v>
      </c>
      <c r="IA59" s="23">
        <f>SUM(IA60:IA63)</f>
        <v>0</v>
      </c>
      <c r="IB59" s="18">
        <f t="shared" ref="IB59:IG59" si="529">SUM(IB60:IB63)</f>
        <v>0</v>
      </c>
      <c r="IC59" s="18">
        <f t="shared" si="529"/>
        <v>0</v>
      </c>
      <c r="ID59" s="18">
        <f t="shared" si="529"/>
        <v>0</v>
      </c>
      <c r="IE59" s="18">
        <f t="shared" si="529"/>
        <v>0</v>
      </c>
      <c r="IF59" s="30">
        <f t="shared" si="529"/>
        <v>0</v>
      </c>
      <c r="IG59" s="18">
        <f t="shared" si="529"/>
        <v>0</v>
      </c>
      <c r="IH59" s="23">
        <f>SUM(IH60:IH63)</f>
        <v>0</v>
      </c>
      <c r="II59" s="18">
        <f t="shared" ref="II59:IN59" si="530">SUM(II60:II63)</f>
        <v>0</v>
      </c>
      <c r="IJ59" s="18">
        <f t="shared" si="530"/>
        <v>0</v>
      </c>
      <c r="IK59" s="18">
        <f t="shared" si="530"/>
        <v>0</v>
      </c>
      <c r="IL59" s="18">
        <f t="shared" si="530"/>
        <v>0</v>
      </c>
      <c r="IM59" s="30">
        <f t="shared" si="530"/>
        <v>0</v>
      </c>
      <c r="IN59" s="18">
        <f t="shared" si="530"/>
        <v>0</v>
      </c>
      <c r="IO59" s="23">
        <f>SUM(IO60:IO63)</f>
        <v>0</v>
      </c>
      <c r="IP59" s="17">
        <f t="shared" ref="IP59:IU59" si="531">SUM(IP60:IP63)</f>
        <v>0</v>
      </c>
      <c r="IQ59" s="18">
        <f t="shared" si="531"/>
        <v>0</v>
      </c>
      <c r="IR59" s="18">
        <f t="shared" si="531"/>
        <v>0</v>
      </c>
      <c r="IS59" s="18">
        <f t="shared" si="531"/>
        <v>0</v>
      </c>
      <c r="IT59" s="30">
        <f t="shared" si="531"/>
        <v>0</v>
      </c>
      <c r="IU59" s="18">
        <f t="shared" si="531"/>
        <v>0</v>
      </c>
      <c r="IV59" s="23">
        <f>SUM(IV60:IV63)</f>
        <v>0</v>
      </c>
    </row>
    <row r="60" spans="1:256" s="57" customFormat="1" x14ac:dyDescent="0.2">
      <c r="A60" s="43"/>
      <c r="B60" s="1" t="s">
        <v>125</v>
      </c>
      <c r="C60" s="36" t="s">
        <v>159</v>
      </c>
      <c r="D60" s="102"/>
      <c r="E60" s="9">
        <f>SUM(L60,S60,Z60,AG60,AN60,BB60,BI60,BP60,CD60,CK60,CR60,CY60,DF60,DM60,DT60,EA60)+SUM(EH60,EO60,EV60,FC60,FJ60,FQ60,FX60,GE60,GL60,GS60,GZ60,HG60,HN60,HU60,IB60,II60)+IP60</f>
        <v>0</v>
      </c>
      <c r="F60" s="2">
        <f t="shared" si="466"/>
        <v>0</v>
      </c>
      <c r="G60" s="2">
        <f>SUM(N60,U60,AB60,AI60,AP60,BD60,BK60,BR60,CF60,CM60,CT60,DA60,DH60,DO60,DV60,EC60)+SUM(EJ60,EQ60,EX60,FE60,FL60,FS60,FZ60,GG60,GN60,GU60,HB60,HI60,HP60,HW60,ID60,IK60)</f>
        <v>0</v>
      </c>
      <c r="H60" s="2">
        <f>SUM(O60,V60,AC60,AJ60,AQ60,BE60,BL60,BS60,CG60,CN60,CU60,DB60,DI60,DP60,DW60,ED60)+SUM(EK60,ER60,EY60,FF60,FM60,FT60,GA60,GH60,GO60,GV60,HC60,HJ60,HQ60,HX60,IE60,IL60)</f>
        <v>0</v>
      </c>
      <c r="I60" s="2">
        <f>SUM(P60,W60,AD60,AK60,AR60,BF60,BM60,BT60,CH60,CO60,CV60,DC60,DJ60,DQ60,DX60,EE60)+SUM(EL60,ES60,EZ60,FG60,FN60,FU60,GB60,GI60,GP60,GW60,HD60,HK60,HR60,HY60,IF60,IM60)</f>
        <v>0</v>
      </c>
      <c r="J60" s="2">
        <f>SUM(Q60,X60,AE60,AL60,AS60,BG60,BN60,BU60,CI60,CP60,CW60,DD60,DK60,DR60,DY60,EF60)+SUM(EM60,ET60,FA60,FH60,FO60,FV60,GC60,GJ60,GQ60,GX60,HE60,HL60,HS60,HZ60,IG60,IN60)</f>
        <v>0</v>
      </c>
      <c r="K60" s="10">
        <f t="shared" si="494"/>
        <v>0</v>
      </c>
      <c r="L60" s="114"/>
      <c r="M60" s="2"/>
      <c r="N60" s="2"/>
      <c r="O60" s="2"/>
      <c r="P60" s="31">
        <f>O60-Q60-R60</f>
        <v>0</v>
      </c>
      <c r="Q60" s="2"/>
      <c r="R60" s="20"/>
      <c r="S60" s="9"/>
      <c r="T60" s="2"/>
      <c r="U60" s="2"/>
      <c r="V60" s="2">
        <f>T60+U60</f>
        <v>0</v>
      </c>
      <c r="W60" s="31">
        <f t="shared" si="48"/>
        <v>0</v>
      </c>
      <c r="X60" s="2"/>
      <c r="Y60" s="20"/>
      <c r="Z60" s="9"/>
      <c r="AA60" s="2"/>
      <c r="AB60" s="2"/>
      <c r="AC60" s="2">
        <f>AA60+AB60</f>
        <v>0</v>
      </c>
      <c r="AD60" s="31">
        <f>AC60-AE60-AF60</f>
        <v>0</v>
      </c>
      <c r="AE60" s="2"/>
      <c r="AF60" s="20"/>
      <c r="AG60" s="9"/>
      <c r="AH60" s="2"/>
      <c r="AI60" s="2"/>
      <c r="AJ60" s="2">
        <f>AH60+AI60</f>
        <v>0</v>
      </c>
      <c r="AK60" s="31">
        <f>AJ60-AL60-AM60</f>
        <v>0</v>
      </c>
      <c r="AL60" s="2"/>
      <c r="AM60" s="20"/>
      <c r="AN60" s="9"/>
      <c r="AO60" s="2"/>
      <c r="AP60" s="2"/>
      <c r="AQ60" s="2">
        <f>AO60+AP60</f>
        <v>0</v>
      </c>
      <c r="AR60" s="31">
        <f>AQ60-AS60-AT60</f>
        <v>0</v>
      </c>
      <c r="AS60" s="2"/>
      <c r="AT60" s="20"/>
      <c r="AU60" s="24">
        <f t="shared" ref="AU60:AV63" si="532">SUM(BI60,BP60,BB60)</f>
        <v>0</v>
      </c>
      <c r="AV60" s="2">
        <f t="shared" si="532"/>
        <v>0</v>
      </c>
      <c r="AW60" s="15">
        <f t="shared" si="387"/>
        <v>0</v>
      </c>
      <c r="AX60" s="2">
        <f>SUM(BL60,BS60,BE60)</f>
        <v>0</v>
      </c>
      <c r="AY60" s="2">
        <f t="shared" ref="AY60:BA63" si="533">SUM(BM60,BT60,BF60)</f>
        <v>0</v>
      </c>
      <c r="AZ60" s="2">
        <f t="shared" si="533"/>
        <v>0</v>
      </c>
      <c r="BA60" s="20">
        <f t="shared" si="533"/>
        <v>0</v>
      </c>
      <c r="BB60" s="9"/>
      <c r="BC60" s="2"/>
      <c r="BD60" s="2"/>
      <c r="BE60" s="2">
        <f>BC60+BD60</f>
        <v>0</v>
      </c>
      <c r="BF60" s="31">
        <f>BE60-BG60-BH60</f>
        <v>0</v>
      </c>
      <c r="BG60" s="2"/>
      <c r="BH60" s="20"/>
      <c r="BI60" s="9"/>
      <c r="BJ60" s="2"/>
      <c r="BK60" s="2"/>
      <c r="BL60" s="2">
        <f>BJ60+BK60</f>
        <v>0</v>
      </c>
      <c r="BM60" s="31">
        <f>BL60-BN60-BO60</f>
        <v>0</v>
      </c>
      <c r="BN60" s="2"/>
      <c r="BO60" s="20"/>
      <c r="BP60" s="9"/>
      <c r="BQ60" s="2"/>
      <c r="BR60" s="2"/>
      <c r="BS60" s="2">
        <f>BQ60+BR60</f>
        <v>0</v>
      </c>
      <c r="BT60" s="31">
        <f>BS60-BU60-BV60</f>
        <v>0</v>
      </c>
      <c r="BU60" s="2"/>
      <c r="BV60" s="20"/>
      <c r="BW60" s="251">
        <f t="shared" ref="BW60:BY63" si="534">SUM(CD60,CK60,CR60,CY60,DF60,DM60,DT60,EA60,EH60,EO60,EV60,FC60,FJ60,FQ60,FX60,GE60,GL60,GS60,GZ60,HG60,HN60,HU60,IB60,II60)+IP60</f>
        <v>0</v>
      </c>
      <c r="BX60" s="209">
        <f t="shared" si="534"/>
        <v>0</v>
      </c>
      <c r="BY60" s="209">
        <f t="shared" si="534"/>
        <v>0</v>
      </c>
      <c r="BZ60" s="209">
        <f>SUM(CG60,CN60,CU60,DB60,DI60,DP60,DW60,ED60,EK60,ER60,EY60,FF60,FM60,FT60,GA60,GH60,GO60,GV60,HC60,HJ60,HQ60,HX60,IE60,IL60)</f>
        <v>0</v>
      </c>
      <c r="CA60" s="208">
        <f t="shared" ref="CA60:CC63" si="535">SUM(CH60,CO60,CV60,DC60,DJ60,DQ60,DX60,EE60,EL60,ES60,EZ60,FG60,FN60,FU60,GB60,GI60,GP60,GW60,HD60,HK60,HR60,HY60,IF60,IM60)+IT60</f>
        <v>0</v>
      </c>
      <c r="CB60" s="208">
        <f t="shared" si="535"/>
        <v>0</v>
      </c>
      <c r="CC60" s="210">
        <f t="shared" si="535"/>
        <v>0</v>
      </c>
      <c r="CD60" s="114"/>
      <c r="CE60" s="2"/>
      <c r="CF60" s="2"/>
      <c r="CG60" s="2">
        <f>CE60+CF60</f>
        <v>0</v>
      </c>
      <c r="CH60" s="31">
        <f>+CF60-CI60</f>
        <v>0</v>
      </c>
      <c r="CI60" s="2"/>
      <c r="CJ60" s="20"/>
      <c r="CK60" s="2"/>
      <c r="CL60" s="2"/>
      <c r="CM60" s="2"/>
      <c r="CN60" s="2">
        <f>CL60+CM60</f>
        <v>0</v>
      </c>
      <c r="CO60" s="31">
        <f>CN60-CP60-CQ60</f>
        <v>0</v>
      </c>
      <c r="CP60" s="2"/>
      <c r="CQ60" s="20"/>
      <c r="CR60" s="2"/>
      <c r="CS60" s="2"/>
      <c r="CT60" s="2"/>
      <c r="CU60" s="2">
        <f>CS60+CT60</f>
        <v>0</v>
      </c>
      <c r="CV60" s="31">
        <f>CU60-CW60-CX60</f>
        <v>0</v>
      </c>
      <c r="CW60" s="2"/>
      <c r="CX60" s="20"/>
      <c r="CY60" s="2"/>
      <c r="CZ60" s="2"/>
      <c r="DA60" s="2"/>
      <c r="DB60" s="2">
        <f>CZ60+DA60</f>
        <v>0</v>
      </c>
      <c r="DC60" s="31">
        <f>DB60-DD60-DE60</f>
        <v>0</v>
      </c>
      <c r="DD60" s="2"/>
      <c r="DE60" s="20"/>
      <c r="DF60" s="2"/>
      <c r="DG60" s="2"/>
      <c r="DH60" s="2"/>
      <c r="DI60" s="2">
        <f>DG60+DH60</f>
        <v>0</v>
      </c>
      <c r="DJ60" s="31">
        <f>DI60-DK60-DL60</f>
        <v>0</v>
      </c>
      <c r="DK60" s="2"/>
      <c r="DL60" s="20"/>
      <c r="DM60" s="2"/>
      <c r="DN60" s="2"/>
      <c r="DO60" s="2"/>
      <c r="DP60" s="2">
        <f>DN60+DO60</f>
        <v>0</v>
      </c>
      <c r="DQ60" s="31">
        <f>DP60-DR60-DS60</f>
        <v>0</v>
      </c>
      <c r="DR60" s="2"/>
      <c r="DS60" s="20"/>
      <c r="DT60" s="2"/>
      <c r="DU60" s="2"/>
      <c r="DV60" s="2"/>
      <c r="DW60" s="2">
        <f>DU60+DV60</f>
        <v>0</v>
      </c>
      <c r="DX60" s="31">
        <f>DW60-DY60-DZ60</f>
        <v>0</v>
      </c>
      <c r="DY60" s="2"/>
      <c r="DZ60" s="20"/>
      <c r="EA60" s="2"/>
      <c r="EB60" s="2"/>
      <c r="EC60" s="2"/>
      <c r="ED60" s="2">
        <f>EB60+EC60</f>
        <v>0</v>
      </c>
      <c r="EE60" s="31">
        <f>ED60-EF60-EG60</f>
        <v>0</v>
      </c>
      <c r="EF60" s="2"/>
      <c r="EG60" s="20"/>
      <c r="EH60" s="2"/>
      <c r="EI60" s="2"/>
      <c r="EJ60" s="2"/>
      <c r="EK60" s="2">
        <f>EI60+EJ60</f>
        <v>0</v>
      </c>
      <c r="EL60" s="31">
        <f>EK60-EM60-EN60</f>
        <v>0</v>
      </c>
      <c r="EM60" s="2"/>
      <c r="EN60" s="20"/>
      <c r="EO60" s="2"/>
      <c r="EP60" s="2"/>
      <c r="EQ60" s="2"/>
      <c r="ER60" s="2">
        <f>EP60+EQ60</f>
        <v>0</v>
      </c>
      <c r="ES60" s="31">
        <f>ER60-ET60-EU60</f>
        <v>0</v>
      </c>
      <c r="ET60" s="2"/>
      <c r="EU60" s="20"/>
      <c r="EV60" s="2"/>
      <c r="EW60" s="2"/>
      <c r="EX60" s="2"/>
      <c r="EY60" s="2">
        <f>EW60+EX60</f>
        <v>0</v>
      </c>
      <c r="EZ60" s="31">
        <f>EY60-FA60-FB60</f>
        <v>0</v>
      </c>
      <c r="FA60" s="2"/>
      <c r="FB60" s="20"/>
      <c r="FC60" s="2"/>
      <c r="FD60" s="2"/>
      <c r="FE60" s="2"/>
      <c r="FF60" s="2">
        <f>FD60+FE60</f>
        <v>0</v>
      </c>
      <c r="FG60" s="31">
        <f>FF60-FH60-FI60</f>
        <v>0</v>
      </c>
      <c r="FH60" s="2"/>
      <c r="FI60" s="20"/>
      <c r="FJ60" s="2"/>
      <c r="FK60" s="2"/>
      <c r="FL60" s="2"/>
      <c r="FM60" s="2">
        <f>FK60+FL60</f>
        <v>0</v>
      </c>
      <c r="FN60" s="31">
        <f>FM60-FO60-FP60</f>
        <v>0</v>
      </c>
      <c r="FO60" s="2"/>
      <c r="FP60" s="20"/>
      <c r="FQ60" s="2"/>
      <c r="FR60" s="2"/>
      <c r="FS60" s="2"/>
      <c r="FT60" s="2">
        <f>FR60+FS60</f>
        <v>0</v>
      </c>
      <c r="FU60" s="31">
        <f>FT60-FV60-FW60</f>
        <v>0</v>
      </c>
      <c r="FV60" s="2"/>
      <c r="FW60" s="20"/>
      <c r="FX60" s="2"/>
      <c r="FY60" s="2"/>
      <c r="FZ60" s="2"/>
      <c r="GA60" s="2">
        <f>FY60+FZ60</f>
        <v>0</v>
      </c>
      <c r="GB60" s="31">
        <f>GA60-GC60-GD60</f>
        <v>0</v>
      </c>
      <c r="GC60" s="2"/>
      <c r="GD60" s="20"/>
      <c r="GE60" s="2"/>
      <c r="GF60" s="2"/>
      <c r="GG60" s="2"/>
      <c r="GH60" s="2">
        <f>GF60+GG60</f>
        <v>0</v>
      </c>
      <c r="GI60" s="31">
        <f>GH60-GJ60-GK60</f>
        <v>0</v>
      </c>
      <c r="GJ60" s="2"/>
      <c r="GK60" s="20"/>
      <c r="GL60" s="2"/>
      <c r="GM60" s="2"/>
      <c r="GN60" s="2"/>
      <c r="GO60" s="2">
        <f>GM60+GN60</f>
        <v>0</v>
      </c>
      <c r="GP60" s="31">
        <f>GO60-GQ60-GR60</f>
        <v>0</v>
      </c>
      <c r="GQ60" s="2"/>
      <c r="GR60" s="20"/>
      <c r="GS60" s="2"/>
      <c r="GT60" s="2"/>
      <c r="GU60" s="2"/>
      <c r="GV60" s="2">
        <f>GT60+GU60</f>
        <v>0</v>
      </c>
      <c r="GW60" s="31">
        <f>GV60-GX60-GY60</f>
        <v>0</v>
      </c>
      <c r="GX60" s="2"/>
      <c r="GY60" s="20"/>
      <c r="GZ60" s="2"/>
      <c r="HA60" s="2"/>
      <c r="HB60" s="2"/>
      <c r="HC60" s="2">
        <f>HA60+HB60</f>
        <v>0</v>
      </c>
      <c r="HD60" s="31">
        <f>HC60-HE60-HF60</f>
        <v>0</v>
      </c>
      <c r="HE60" s="2"/>
      <c r="HF60" s="20"/>
      <c r="HG60" s="2"/>
      <c r="HH60" s="2"/>
      <c r="HI60" s="2"/>
      <c r="HJ60" s="2">
        <f>HH60+HI60</f>
        <v>0</v>
      </c>
      <c r="HK60" s="31">
        <f>HJ60-HL60-HM60</f>
        <v>0</v>
      </c>
      <c r="HL60" s="2"/>
      <c r="HM60" s="20"/>
      <c r="HN60" s="2"/>
      <c r="HO60" s="2"/>
      <c r="HP60" s="2"/>
      <c r="HQ60" s="2">
        <f>HO60+HP60</f>
        <v>0</v>
      </c>
      <c r="HR60" s="31">
        <f>HQ60-HS60-HT60</f>
        <v>0</v>
      </c>
      <c r="HS60" s="2"/>
      <c r="HT60" s="20"/>
      <c r="HU60" s="2"/>
      <c r="HV60" s="2"/>
      <c r="HW60" s="2"/>
      <c r="HX60" s="2">
        <f>HV60+HW60</f>
        <v>0</v>
      </c>
      <c r="HY60" s="31">
        <f>HX60-HZ60-IA60</f>
        <v>0</v>
      </c>
      <c r="HZ60" s="2"/>
      <c r="IA60" s="20"/>
      <c r="IB60" s="2"/>
      <c r="IC60" s="2"/>
      <c r="ID60" s="2"/>
      <c r="IE60" s="2">
        <f>IC60+ID60</f>
        <v>0</v>
      </c>
      <c r="IF60" s="31">
        <f>IE60-IG60-IH60</f>
        <v>0</v>
      </c>
      <c r="IG60" s="2"/>
      <c r="IH60" s="20"/>
      <c r="II60" s="2"/>
      <c r="IJ60" s="2"/>
      <c r="IK60" s="2"/>
      <c r="IL60" s="2">
        <f>IJ60+IK60</f>
        <v>0</v>
      </c>
      <c r="IM60" s="31">
        <f>IL60-IN60-IO60</f>
        <v>0</v>
      </c>
      <c r="IN60" s="2"/>
      <c r="IO60" s="20"/>
      <c r="IP60" s="9"/>
      <c r="IQ60" s="2"/>
      <c r="IR60" s="2"/>
      <c r="IS60" s="2">
        <f>IQ60+IR60</f>
        <v>0</v>
      </c>
      <c r="IT60" s="31">
        <f>IS60-IU60-IV60</f>
        <v>0</v>
      </c>
      <c r="IU60" s="2"/>
      <c r="IV60" s="20"/>
    </row>
    <row r="61" spans="1:256" s="57" customFormat="1" x14ac:dyDescent="0.2">
      <c r="A61" s="43"/>
      <c r="B61" s="1" t="s">
        <v>126</v>
      </c>
      <c r="C61" s="36" t="s">
        <v>160</v>
      </c>
      <c r="D61" s="102"/>
      <c r="E61" s="9">
        <f>SUM(L61,S61,Z61,AG61,AN61,BB61,BI61,BP61,CD61,CK61,CR61,CY61,DF61,DM61,DT61,EA61)+SUM(EH61,EO61,EV61,FC61,FJ61,FQ61,FX61,GE61,GL61,GS61,GZ61,HG61,HN61,HU61,IB61,II61)+IP61</f>
        <v>500</v>
      </c>
      <c r="F61" s="2">
        <f t="shared" si="466"/>
        <v>165000</v>
      </c>
      <c r="G61" s="2">
        <f t="shared" ref="G61:J65" si="536">SUM(N61,U61,AB61,AI61,AP61,BD61,BK61,BR61,CF61,CM61,CT61,DA61,DH61,DO61,DV61,EC61)+SUM(EJ61,EQ61,EX61,FE61,FL61,FS61,FZ61,GG61,GN61,GU61,HB61,HI61,HP61,HW61,ID61,IK61)+IR61</f>
        <v>164665</v>
      </c>
      <c r="H61" s="2">
        <f t="shared" si="536"/>
        <v>0</v>
      </c>
      <c r="I61" s="2">
        <f t="shared" si="536"/>
        <v>164665</v>
      </c>
      <c r="J61" s="2">
        <f t="shared" si="536"/>
        <v>0</v>
      </c>
      <c r="K61" s="10">
        <f t="shared" si="494"/>
        <v>0</v>
      </c>
      <c r="L61" s="285">
        <v>500</v>
      </c>
      <c r="M61" s="2">
        <v>165000</v>
      </c>
      <c r="N61" s="2">
        <v>164665</v>
      </c>
      <c r="O61" s="2"/>
      <c r="P61" s="31">
        <f>+N61-Q61</f>
        <v>164665</v>
      </c>
      <c r="Q61" s="2"/>
      <c r="R61" s="20"/>
      <c r="S61" s="9"/>
      <c r="T61" s="2"/>
      <c r="U61" s="2"/>
      <c r="V61" s="2">
        <f>T61+U61</f>
        <v>0</v>
      </c>
      <c r="W61" s="31">
        <f t="shared" si="48"/>
        <v>0</v>
      </c>
      <c r="X61" s="2"/>
      <c r="Y61" s="20"/>
      <c r="Z61" s="9"/>
      <c r="AA61" s="2"/>
      <c r="AB61" s="2"/>
      <c r="AC61" s="2">
        <f>AA61+AB61</f>
        <v>0</v>
      </c>
      <c r="AD61" s="31">
        <f>AC61-AE61-AF61</f>
        <v>0</v>
      </c>
      <c r="AE61" s="2"/>
      <c r="AF61" s="20"/>
      <c r="AG61" s="9"/>
      <c r="AH61" s="2"/>
      <c r="AI61" s="2"/>
      <c r="AJ61" s="2">
        <f>AH61+AI61</f>
        <v>0</v>
      </c>
      <c r="AK61" s="31">
        <f>AJ61-AL61-AM61</f>
        <v>0</v>
      </c>
      <c r="AL61" s="2"/>
      <c r="AM61" s="20"/>
      <c r="AN61" s="9"/>
      <c r="AO61" s="2"/>
      <c r="AP61" s="2"/>
      <c r="AQ61" s="2">
        <f>AO61+AP61</f>
        <v>0</v>
      </c>
      <c r="AR61" s="31">
        <f>AQ61-AS61-AT61</f>
        <v>0</v>
      </c>
      <c r="AS61" s="2"/>
      <c r="AT61" s="20"/>
      <c r="AU61" s="24">
        <f t="shared" si="532"/>
        <v>0</v>
      </c>
      <c r="AV61" s="2">
        <f t="shared" si="532"/>
        <v>0</v>
      </c>
      <c r="AW61" s="15">
        <f t="shared" si="387"/>
        <v>0</v>
      </c>
      <c r="AX61" s="2">
        <f>SUM(BL61,BS61,BE61)</f>
        <v>0</v>
      </c>
      <c r="AY61" s="2">
        <f t="shared" si="533"/>
        <v>0</v>
      </c>
      <c r="AZ61" s="2">
        <f t="shared" si="533"/>
        <v>0</v>
      </c>
      <c r="BA61" s="20">
        <f t="shared" si="533"/>
        <v>0</v>
      </c>
      <c r="BB61" s="9"/>
      <c r="BC61" s="2"/>
      <c r="BD61" s="2"/>
      <c r="BE61" s="2">
        <f>BC61+BD61</f>
        <v>0</v>
      </c>
      <c r="BF61" s="31">
        <f>BE61-BG61-BH61</f>
        <v>0</v>
      </c>
      <c r="BG61" s="2"/>
      <c r="BH61" s="20"/>
      <c r="BI61" s="9"/>
      <c r="BJ61" s="2"/>
      <c r="BK61" s="2"/>
      <c r="BL61" s="2">
        <f>BJ61+BK61</f>
        <v>0</v>
      </c>
      <c r="BM61" s="31">
        <f>BL61-BN61-BO61</f>
        <v>0</v>
      </c>
      <c r="BN61" s="2"/>
      <c r="BO61" s="20"/>
      <c r="BP61" s="9"/>
      <c r="BQ61" s="2"/>
      <c r="BR61" s="2"/>
      <c r="BS61" s="2">
        <f>BQ61+BR61</f>
        <v>0</v>
      </c>
      <c r="BT61" s="31">
        <f>BS61-BU61-BV61</f>
        <v>0</v>
      </c>
      <c r="BU61" s="2"/>
      <c r="BV61" s="20"/>
      <c r="BW61" s="251">
        <f t="shared" si="534"/>
        <v>0</v>
      </c>
      <c r="BX61" s="209">
        <f t="shared" si="534"/>
        <v>0</v>
      </c>
      <c r="BY61" s="209">
        <f t="shared" si="534"/>
        <v>0</v>
      </c>
      <c r="BZ61" s="209">
        <f>SUM(CG61,CN61,CU61,DB61,DI61,DP61,DW61,ED61,EK61,ER61,EY61,FF61,FM61,FT61,GA61,GH61,GO61,GV61,HC61,HJ61,HQ61,HX61,IE61,IL61)</f>
        <v>0</v>
      </c>
      <c r="CA61" s="208">
        <f t="shared" si="535"/>
        <v>0</v>
      </c>
      <c r="CB61" s="208">
        <f t="shared" si="535"/>
        <v>0</v>
      </c>
      <c r="CC61" s="210">
        <f t="shared" si="535"/>
        <v>0</v>
      </c>
      <c r="CD61" s="114"/>
      <c r="CE61" s="2"/>
      <c r="CF61" s="2"/>
      <c r="CG61" s="2">
        <f>CE61+CF61</f>
        <v>0</v>
      </c>
      <c r="CH61" s="31">
        <f>+CF61-CI61</f>
        <v>0</v>
      </c>
      <c r="CI61" s="2"/>
      <c r="CJ61" s="20"/>
      <c r="CK61" s="2"/>
      <c r="CL61" s="2"/>
      <c r="CM61" s="2"/>
      <c r="CN61" s="2">
        <f>CL61+CM61</f>
        <v>0</v>
      </c>
      <c r="CO61" s="31">
        <f>CN61-CP61-CQ61</f>
        <v>0</v>
      </c>
      <c r="CP61" s="2"/>
      <c r="CQ61" s="20"/>
      <c r="CR61" s="2"/>
      <c r="CS61" s="2"/>
      <c r="CT61" s="2"/>
      <c r="CU61" s="2">
        <f>CS61+CT61</f>
        <v>0</v>
      </c>
      <c r="CV61" s="31">
        <f>CU61-CW61-CX61</f>
        <v>0</v>
      </c>
      <c r="CW61" s="2"/>
      <c r="CX61" s="20"/>
      <c r="CY61" s="2"/>
      <c r="CZ61" s="2"/>
      <c r="DA61" s="2"/>
      <c r="DB61" s="2">
        <f>CZ61+DA61</f>
        <v>0</v>
      </c>
      <c r="DC61" s="31">
        <f>DB61-DD61-DE61</f>
        <v>0</v>
      </c>
      <c r="DD61" s="2"/>
      <c r="DE61" s="20"/>
      <c r="DF61" s="2"/>
      <c r="DG61" s="2"/>
      <c r="DH61" s="2"/>
      <c r="DI61" s="2">
        <f>DG61+DH61</f>
        <v>0</v>
      </c>
      <c r="DJ61" s="31">
        <f>DI61-DK61-DL61</f>
        <v>0</v>
      </c>
      <c r="DK61" s="2"/>
      <c r="DL61" s="20"/>
      <c r="DM61" s="2"/>
      <c r="DN61" s="2"/>
      <c r="DO61" s="2"/>
      <c r="DP61" s="2">
        <f>DN61+DO61</f>
        <v>0</v>
      </c>
      <c r="DQ61" s="31">
        <f>DP61-DR61-DS61</f>
        <v>0</v>
      </c>
      <c r="DR61" s="2"/>
      <c r="DS61" s="20"/>
      <c r="DT61" s="2"/>
      <c r="DU61" s="2"/>
      <c r="DV61" s="2"/>
      <c r="DW61" s="2">
        <f>DU61+DV61</f>
        <v>0</v>
      </c>
      <c r="DX61" s="31">
        <f>DW61-DY61-DZ61</f>
        <v>0</v>
      </c>
      <c r="DY61" s="2"/>
      <c r="DZ61" s="20"/>
      <c r="EA61" s="2"/>
      <c r="EB61" s="2"/>
      <c r="EC61" s="2"/>
      <c r="ED61" s="2">
        <f>EB61+EC61</f>
        <v>0</v>
      </c>
      <c r="EE61" s="31">
        <f>ED61-EF61-EG61</f>
        <v>0</v>
      </c>
      <c r="EF61" s="2"/>
      <c r="EG61" s="20"/>
      <c r="EH61" s="2"/>
      <c r="EI61" s="2"/>
      <c r="EJ61" s="2"/>
      <c r="EK61" s="2">
        <f>EI61+EJ61</f>
        <v>0</v>
      </c>
      <c r="EL61" s="31">
        <f>EK61-EM61-EN61</f>
        <v>0</v>
      </c>
      <c r="EM61" s="2"/>
      <c r="EN61" s="20"/>
      <c r="EO61" s="2"/>
      <c r="EP61" s="2"/>
      <c r="EQ61" s="2"/>
      <c r="ER61" s="2">
        <f>EP61+EQ61</f>
        <v>0</v>
      </c>
      <c r="ES61" s="31">
        <f>ER61-ET61-EU61</f>
        <v>0</v>
      </c>
      <c r="ET61" s="2"/>
      <c r="EU61" s="20"/>
      <c r="EV61" s="2"/>
      <c r="EW61" s="2"/>
      <c r="EX61" s="2"/>
      <c r="EY61" s="2">
        <f>EW61+EX61</f>
        <v>0</v>
      </c>
      <c r="EZ61" s="31">
        <f>EY61-FA61-FB61</f>
        <v>0</v>
      </c>
      <c r="FA61" s="2"/>
      <c r="FB61" s="20"/>
      <c r="FC61" s="2"/>
      <c r="FD61" s="2"/>
      <c r="FE61" s="2"/>
      <c r="FF61" s="2">
        <f>FD61+FE61</f>
        <v>0</v>
      </c>
      <c r="FG61" s="31">
        <f>FF61-FH61-FI61</f>
        <v>0</v>
      </c>
      <c r="FH61" s="2"/>
      <c r="FI61" s="20"/>
      <c r="FJ61" s="2"/>
      <c r="FK61" s="2"/>
      <c r="FL61" s="2"/>
      <c r="FM61" s="2">
        <f>FK61+FL61</f>
        <v>0</v>
      </c>
      <c r="FN61" s="31">
        <f>FM61-FO61-FP61</f>
        <v>0</v>
      </c>
      <c r="FO61" s="2"/>
      <c r="FP61" s="20"/>
      <c r="FQ61" s="2"/>
      <c r="FR61" s="2"/>
      <c r="FS61" s="2"/>
      <c r="FT61" s="2">
        <f>FR61+FS61</f>
        <v>0</v>
      </c>
      <c r="FU61" s="31">
        <f>FT61-FV61-FW61</f>
        <v>0</v>
      </c>
      <c r="FV61" s="2"/>
      <c r="FW61" s="20"/>
      <c r="FX61" s="2"/>
      <c r="FY61" s="2"/>
      <c r="FZ61" s="2"/>
      <c r="GA61" s="2">
        <f>FY61+FZ61</f>
        <v>0</v>
      </c>
      <c r="GB61" s="31">
        <f>GA61-GC61-GD61</f>
        <v>0</v>
      </c>
      <c r="GC61" s="2"/>
      <c r="GD61" s="20"/>
      <c r="GE61" s="2"/>
      <c r="GF61" s="2"/>
      <c r="GG61" s="2"/>
      <c r="GH61" s="2">
        <f>GF61+GG61</f>
        <v>0</v>
      </c>
      <c r="GI61" s="31">
        <f>GH61-GJ61-GK61</f>
        <v>0</v>
      </c>
      <c r="GJ61" s="2"/>
      <c r="GK61" s="20"/>
      <c r="GL61" s="2"/>
      <c r="GM61" s="2"/>
      <c r="GN61" s="2"/>
      <c r="GO61" s="2">
        <f>GM61+GN61</f>
        <v>0</v>
      </c>
      <c r="GP61" s="31">
        <f>GO61-GQ61-GR61</f>
        <v>0</v>
      </c>
      <c r="GQ61" s="2"/>
      <c r="GR61" s="20"/>
      <c r="GS61" s="2"/>
      <c r="GT61" s="2"/>
      <c r="GU61" s="2"/>
      <c r="GV61" s="2">
        <f>GT61+GU61</f>
        <v>0</v>
      </c>
      <c r="GW61" s="31">
        <f>GV61-GX61-GY61</f>
        <v>0</v>
      </c>
      <c r="GX61" s="2"/>
      <c r="GY61" s="20"/>
      <c r="GZ61" s="2"/>
      <c r="HA61" s="2"/>
      <c r="HB61" s="2"/>
      <c r="HC61" s="2">
        <f>HA61+HB61</f>
        <v>0</v>
      </c>
      <c r="HD61" s="31">
        <f>HC61-HE61-HF61</f>
        <v>0</v>
      </c>
      <c r="HE61" s="2"/>
      <c r="HF61" s="20"/>
      <c r="HG61" s="2"/>
      <c r="HH61" s="2"/>
      <c r="HI61" s="2"/>
      <c r="HJ61" s="2">
        <f>HH61+HI61</f>
        <v>0</v>
      </c>
      <c r="HK61" s="31">
        <f>HJ61-HL61-HM61</f>
        <v>0</v>
      </c>
      <c r="HL61" s="2"/>
      <c r="HM61" s="20"/>
      <c r="HN61" s="2"/>
      <c r="HO61" s="2"/>
      <c r="HP61" s="2"/>
      <c r="HQ61" s="2">
        <f>HO61+HP61</f>
        <v>0</v>
      </c>
      <c r="HR61" s="31">
        <f>HQ61-HS61-HT61</f>
        <v>0</v>
      </c>
      <c r="HS61" s="2"/>
      <c r="HT61" s="20"/>
      <c r="HU61" s="2"/>
      <c r="HV61" s="2"/>
      <c r="HW61" s="2"/>
      <c r="HX61" s="2">
        <f>HV61+HW61</f>
        <v>0</v>
      </c>
      <c r="HY61" s="31">
        <f>HX61-HZ61-IA61</f>
        <v>0</v>
      </c>
      <c r="HZ61" s="2"/>
      <c r="IA61" s="20"/>
      <c r="IB61" s="2"/>
      <c r="IC61" s="2"/>
      <c r="ID61" s="2"/>
      <c r="IE61" s="2">
        <f>IC61+ID61</f>
        <v>0</v>
      </c>
      <c r="IF61" s="31">
        <f>IE61-IG61-IH61</f>
        <v>0</v>
      </c>
      <c r="IG61" s="2"/>
      <c r="IH61" s="20"/>
      <c r="II61" s="2"/>
      <c r="IJ61" s="2"/>
      <c r="IK61" s="2"/>
      <c r="IL61" s="2">
        <f>IJ61+IK61</f>
        <v>0</v>
      </c>
      <c r="IM61" s="31">
        <f>IL61-IN61-IO61</f>
        <v>0</v>
      </c>
      <c r="IN61" s="2"/>
      <c r="IO61" s="20"/>
      <c r="IP61" s="9"/>
      <c r="IQ61" s="2"/>
      <c r="IR61" s="2"/>
      <c r="IS61" s="2">
        <f>IQ61+IR61</f>
        <v>0</v>
      </c>
      <c r="IT61" s="31">
        <f>IS61-IU61-IV61</f>
        <v>0</v>
      </c>
      <c r="IU61" s="2"/>
      <c r="IV61" s="20"/>
    </row>
    <row r="62" spans="1:256" s="57" customFormat="1" x14ac:dyDescent="0.2">
      <c r="A62" s="43"/>
      <c r="B62" s="1" t="s">
        <v>127</v>
      </c>
      <c r="C62" s="36" t="s">
        <v>157</v>
      </c>
      <c r="D62" s="102"/>
      <c r="E62" s="9">
        <f>SUM(L62,S62,Z62,AG62,AN62,BB62,BI62,BP62,CD62,CK62,CR62,CY62,DF62,DM62,DT62,EA62)+SUM(EH62,EO62,EV62,FC62,FJ62,FQ62,FX62,GE62,GL62,GS62,GZ62,HG62,HN62,HU62,IB62,II62)+IP62</f>
        <v>152991</v>
      </c>
      <c r="F62" s="2">
        <f t="shared" si="466"/>
        <v>252991</v>
      </c>
      <c r="G62" s="2">
        <f t="shared" si="536"/>
        <v>55644</v>
      </c>
      <c r="H62" s="2">
        <f t="shared" si="536"/>
        <v>0</v>
      </c>
      <c r="I62" s="2">
        <f t="shared" si="536"/>
        <v>0</v>
      </c>
      <c r="J62" s="2">
        <f t="shared" si="536"/>
        <v>55644</v>
      </c>
      <c r="K62" s="10">
        <f t="shared" si="494"/>
        <v>0</v>
      </c>
      <c r="L62" s="285">
        <v>152991</v>
      </c>
      <c r="M62" s="2">
        <v>252991</v>
      </c>
      <c r="N62" s="2">
        <v>55644</v>
      </c>
      <c r="O62" s="2"/>
      <c r="P62" s="31">
        <f>+N62-Q62</f>
        <v>0</v>
      </c>
      <c r="Q62" s="2">
        <v>55644</v>
      </c>
      <c r="R62" s="20"/>
      <c r="S62" s="9"/>
      <c r="T62" s="2"/>
      <c r="U62" s="2"/>
      <c r="V62" s="2">
        <f>T62+U62</f>
        <v>0</v>
      </c>
      <c r="W62" s="31">
        <f t="shared" si="48"/>
        <v>0</v>
      </c>
      <c r="X62" s="2"/>
      <c r="Y62" s="20"/>
      <c r="Z62" s="9"/>
      <c r="AA62" s="2"/>
      <c r="AB62" s="2"/>
      <c r="AC62" s="2">
        <f>AA62+AB62</f>
        <v>0</v>
      </c>
      <c r="AD62" s="31">
        <f>AC62-AE62-AF62</f>
        <v>0</v>
      </c>
      <c r="AE62" s="2"/>
      <c r="AF62" s="20"/>
      <c r="AG62" s="9"/>
      <c r="AH62" s="2"/>
      <c r="AI62" s="2"/>
      <c r="AJ62" s="2">
        <f>AH62+AI62</f>
        <v>0</v>
      </c>
      <c r="AK62" s="31">
        <f>AJ62-AL62-AM62</f>
        <v>0</v>
      </c>
      <c r="AL62" s="2"/>
      <c r="AM62" s="20"/>
      <c r="AN62" s="9"/>
      <c r="AO62" s="2"/>
      <c r="AP62" s="2"/>
      <c r="AQ62" s="2">
        <f>AO62+AP62</f>
        <v>0</v>
      </c>
      <c r="AR62" s="31">
        <f>AQ62-AS62-AT62</f>
        <v>0</v>
      </c>
      <c r="AS62" s="2"/>
      <c r="AT62" s="20"/>
      <c r="AU62" s="24">
        <f t="shared" si="532"/>
        <v>0</v>
      </c>
      <c r="AV62" s="2">
        <f t="shared" si="532"/>
        <v>0</v>
      </c>
      <c r="AW62" s="15">
        <f t="shared" si="387"/>
        <v>0</v>
      </c>
      <c r="AX62" s="2">
        <f>SUM(BL62,BS62,BE62)</f>
        <v>0</v>
      </c>
      <c r="AY62" s="2">
        <f t="shared" si="533"/>
        <v>0</v>
      </c>
      <c r="AZ62" s="2">
        <f t="shared" si="533"/>
        <v>0</v>
      </c>
      <c r="BA62" s="20">
        <f t="shared" si="533"/>
        <v>0</v>
      </c>
      <c r="BB62" s="9"/>
      <c r="BC62" s="2"/>
      <c r="BD62" s="2"/>
      <c r="BE62" s="2">
        <f>BC62+BD62</f>
        <v>0</v>
      </c>
      <c r="BF62" s="31">
        <f>BE62-BG62-BH62</f>
        <v>0</v>
      </c>
      <c r="BG62" s="2"/>
      <c r="BH62" s="20"/>
      <c r="BI62" s="9"/>
      <c r="BJ62" s="2"/>
      <c r="BK62" s="2"/>
      <c r="BL62" s="2">
        <f>BJ62+BK62</f>
        <v>0</v>
      </c>
      <c r="BM62" s="31">
        <f>BL62-BN62-BO62</f>
        <v>0</v>
      </c>
      <c r="BN62" s="2"/>
      <c r="BO62" s="20"/>
      <c r="BP62" s="9"/>
      <c r="BQ62" s="2"/>
      <c r="BR62" s="2"/>
      <c r="BS62" s="2">
        <f>BQ62+BR62</f>
        <v>0</v>
      </c>
      <c r="BT62" s="31">
        <f>BS62-BU62-BV62</f>
        <v>0</v>
      </c>
      <c r="BU62" s="2"/>
      <c r="BV62" s="20"/>
      <c r="BW62" s="251">
        <f t="shared" si="534"/>
        <v>0</v>
      </c>
      <c r="BX62" s="209">
        <f t="shared" si="534"/>
        <v>0</v>
      </c>
      <c r="BY62" s="209">
        <f t="shared" si="534"/>
        <v>0</v>
      </c>
      <c r="BZ62" s="209">
        <f>SUM(CG62,CN62,CU62,DB62,DI62,DP62,DW62,ED62,EK62,ER62,EY62,FF62,FM62,FT62,GA62,GH62,GO62,GV62,HC62,HJ62,HQ62,HX62,IE62,IL62)</f>
        <v>0</v>
      </c>
      <c r="CA62" s="208">
        <f t="shared" si="535"/>
        <v>0</v>
      </c>
      <c r="CB62" s="208">
        <f t="shared" si="535"/>
        <v>0</v>
      </c>
      <c r="CC62" s="210">
        <f t="shared" si="535"/>
        <v>0</v>
      </c>
      <c r="CD62" s="114"/>
      <c r="CE62" s="2"/>
      <c r="CF62" s="2"/>
      <c r="CG62" s="2">
        <f>CE62+CF62</f>
        <v>0</v>
      </c>
      <c r="CH62" s="31">
        <f>+CF62-CI62</f>
        <v>0</v>
      </c>
      <c r="CI62" s="2"/>
      <c r="CJ62" s="20"/>
      <c r="CK62" s="2"/>
      <c r="CL62" s="2"/>
      <c r="CM62" s="2"/>
      <c r="CN62" s="2">
        <f>CL62+CM62</f>
        <v>0</v>
      </c>
      <c r="CO62" s="31">
        <f>CN62-CP62-CQ62</f>
        <v>0</v>
      </c>
      <c r="CP62" s="2"/>
      <c r="CQ62" s="20"/>
      <c r="CR62" s="2"/>
      <c r="CS62" s="2"/>
      <c r="CT62" s="2"/>
      <c r="CU62" s="2">
        <f>CS62+CT62</f>
        <v>0</v>
      </c>
      <c r="CV62" s="31">
        <f>CU62-CW62-CX62</f>
        <v>0</v>
      </c>
      <c r="CW62" s="2"/>
      <c r="CX62" s="20"/>
      <c r="CY62" s="2"/>
      <c r="CZ62" s="2"/>
      <c r="DA62" s="2"/>
      <c r="DB62" s="2">
        <f>CZ62+DA62</f>
        <v>0</v>
      </c>
      <c r="DC62" s="31">
        <f>DB62-DD62-DE62</f>
        <v>0</v>
      </c>
      <c r="DD62" s="2"/>
      <c r="DE62" s="20"/>
      <c r="DF62" s="2"/>
      <c r="DG62" s="2"/>
      <c r="DH62" s="2"/>
      <c r="DI62" s="2">
        <f>DG62+DH62</f>
        <v>0</v>
      </c>
      <c r="DJ62" s="31">
        <f>DI62-DK62-DL62</f>
        <v>0</v>
      </c>
      <c r="DK62" s="2"/>
      <c r="DL62" s="20"/>
      <c r="DM62" s="2"/>
      <c r="DN62" s="2"/>
      <c r="DO62" s="2"/>
      <c r="DP62" s="2">
        <f>DN62+DO62</f>
        <v>0</v>
      </c>
      <c r="DQ62" s="31">
        <f>DP62-DR62-DS62</f>
        <v>0</v>
      </c>
      <c r="DR62" s="2"/>
      <c r="DS62" s="20"/>
      <c r="DT62" s="2"/>
      <c r="DU62" s="2"/>
      <c r="DV62" s="2"/>
      <c r="DW62" s="2">
        <f>DU62+DV62</f>
        <v>0</v>
      </c>
      <c r="DX62" s="31">
        <f>DW62-DY62-DZ62</f>
        <v>0</v>
      </c>
      <c r="DY62" s="2"/>
      <c r="DZ62" s="20"/>
      <c r="EA62" s="2"/>
      <c r="EB62" s="2"/>
      <c r="EC62" s="2"/>
      <c r="ED62" s="2">
        <f>EB62+EC62</f>
        <v>0</v>
      </c>
      <c r="EE62" s="31">
        <f>ED62-EF62-EG62</f>
        <v>0</v>
      </c>
      <c r="EF62" s="2"/>
      <c r="EG62" s="20"/>
      <c r="EH62" s="2"/>
      <c r="EI62" s="2"/>
      <c r="EJ62" s="2"/>
      <c r="EK62" s="2">
        <f>EI62+EJ62</f>
        <v>0</v>
      </c>
      <c r="EL62" s="31">
        <f>EK62-EM62-EN62</f>
        <v>0</v>
      </c>
      <c r="EM62" s="2"/>
      <c r="EN62" s="20"/>
      <c r="EO62" s="2"/>
      <c r="EP62" s="2"/>
      <c r="EQ62" s="2"/>
      <c r="ER62" s="2">
        <f>EP62+EQ62</f>
        <v>0</v>
      </c>
      <c r="ES62" s="31">
        <f>ER62-ET62-EU62</f>
        <v>0</v>
      </c>
      <c r="ET62" s="2"/>
      <c r="EU62" s="20"/>
      <c r="EV62" s="2"/>
      <c r="EW62" s="2"/>
      <c r="EX62" s="2"/>
      <c r="EY62" s="2">
        <f>EW62+EX62</f>
        <v>0</v>
      </c>
      <c r="EZ62" s="31">
        <f>EY62-FA62-FB62</f>
        <v>0</v>
      </c>
      <c r="FA62" s="2"/>
      <c r="FB62" s="20"/>
      <c r="FC62" s="2"/>
      <c r="FD62" s="2"/>
      <c r="FE62" s="2"/>
      <c r="FF62" s="2">
        <f>FD62+FE62</f>
        <v>0</v>
      </c>
      <c r="FG62" s="31">
        <f>FF62-FH62-FI62</f>
        <v>0</v>
      </c>
      <c r="FH62" s="2"/>
      <c r="FI62" s="20"/>
      <c r="FJ62" s="2"/>
      <c r="FK62" s="2"/>
      <c r="FL62" s="2"/>
      <c r="FM62" s="2">
        <f>FK62+FL62</f>
        <v>0</v>
      </c>
      <c r="FN62" s="31">
        <f>FM62-FO62-FP62</f>
        <v>0</v>
      </c>
      <c r="FO62" s="2"/>
      <c r="FP62" s="20"/>
      <c r="FQ62" s="2"/>
      <c r="FR62" s="2"/>
      <c r="FS62" s="2"/>
      <c r="FT62" s="2">
        <f>FR62+FS62</f>
        <v>0</v>
      </c>
      <c r="FU62" s="31">
        <f>FT62-FV62-FW62</f>
        <v>0</v>
      </c>
      <c r="FV62" s="2"/>
      <c r="FW62" s="20"/>
      <c r="FX62" s="2"/>
      <c r="FY62" s="2"/>
      <c r="FZ62" s="2"/>
      <c r="GA62" s="2">
        <f>FY62+FZ62</f>
        <v>0</v>
      </c>
      <c r="GB62" s="31">
        <f>GA62-GC62-GD62</f>
        <v>0</v>
      </c>
      <c r="GC62" s="2"/>
      <c r="GD62" s="20"/>
      <c r="GE62" s="2"/>
      <c r="GF62" s="2"/>
      <c r="GG62" s="2"/>
      <c r="GH62" s="2">
        <f>GF62+GG62</f>
        <v>0</v>
      </c>
      <c r="GI62" s="31">
        <f>GH62-GJ62-GK62</f>
        <v>0</v>
      </c>
      <c r="GJ62" s="2"/>
      <c r="GK62" s="20"/>
      <c r="GL62" s="2"/>
      <c r="GM62" s="2"/>
      <c r="GN62" s="2"/>
      <c r="GO62" s="2">
        <f>GM62+GN62</f>
        <v>0</v>
      </c>
      <c r="GP62" s="31">
        <f>GO62-GQ62-GR62</f>
        <v>0</v>
      </c>
      <c r="GQ62" s="2"/>
      <c r="GR62" s="20"/>
      <c r="GS62" s="2"/>
      <c r="GT62" s="2"/>
      <c r="GU62" s="2"/>
      <c r="GV62" s="2">
        <f>GT62+GU62</f>
        <v>0</v>
      </c>
      <c r="GW62" s="31">
        <f>GV62-GX62-GY62</f>
        <v>0</v>
      </c>
      <c r="GX62" s="2"/>
      <c r="GY62" s="20"/>
      <c r="GZ62" s="2"/>
      <c r="HA62" s="2"/>
      <c r="HB62" s="2"/>
      <c r="HC62" s="2">
        <f>HA62+HB62</f>
        <v>0</v>
      </c>
      <c r="HD62" s="31">
        <f>HC62-HE62-HF62</f>
        <v>0</v>
      </c>
      <c r="HE62" s="2"/>
      <c r="HF62" s="20"/>
      <c r="HG62" s="2"/>
      <c r="HH62" s="2"/>
      <c r="HI62" s="2"/>
      <c r="HJ62" s="2">
        <f>HH62+HI62</f>
        <v>0</v>
      </c>
      <c r="HK62" s="31">
        <f>HJ62-HL62-HM62</f>
        <v>0</v>
      </c>
      <c r="HL62" s="2"/>
      <c r="HM62" s="20"/>
      <c r="HN62" s="2"/>
      <c r="HO62" s="2"/>
      <c r="HP62" s="2"/>
      <c r="HQ62" s="2">
        <f>HO62+HP62</f>
        <v>0</v>
      </c>
      <c r="HR62" s="31">
        <f>HQ62-HS62-HT62</f>
        <v>0</v>
      </c>
      <c r="HS62" s="2"/>
      <c r="HT62" s="20"/>
      <c r="HU62" s="2"/>
      <c r="HV62" s="2"/>
      <c r="HW62" s="2"/>
      <c r="HX62" s="2">
        <f>HV62+HW62</f>
        <v>0</v>
      </c>
      <c r="HY62" s="31">
        <f>HX62-HZ62-IA62</f>
        <v>0</v>
      </c>
      <c r="HZ62" s="2"/>
      <c r="IA62" s="20"/>
      <c r="IB62" s="2"/>
      <c r="IC62" s="2"/>
      <c r="ID62" s="2"/>
      <c r="IE62" s="2">
        <f>IC62+ID62</f>
        <v>0</v>
      </c>
      <c r="IF62" s="31">
        <f>IE62-IG62-IH62</f>
        <v>0</v>
      </c>
      <c r="IG62" s="2"/>
      <c r="IH62" s="20"/>
      <c r="II62" s="2"/>
      <c r="IJ62" s="2"/>
      <c r="IK62" s="2"/>
      <c r="IL62" s="2">
        <f>IJ62+IK62</f>
        <v>0</v>
      </c>
      <c r="IM62" s="31">
        <f>IL62-IN62-IO62</f>
        <v>0</v>
      </c>
      <c r="IN62" s="2"/>
      <c r="IO62" s="20"/>
      <c r="IP62" s="9"/>
      <c r="IQ62" s="2"/>
      <c r="IR62" s="2"/>
      <c r="IS62" s="2">
        <f>IQ62+IR62</f>
        <v>0</v>
      </c>
      <c r="IT62" s="31">
        <f>IS62-IU62-IV62</f>
        <v>0</v>
      </c>
      <c r="IU62" s="2"/>
      <c r="IV62" s="20"/>
    </row>
    <row r="63" spans="1:256" s="57" customFormat="1" x14ac:dyDescent="0.2">
      <c r="A63" s="43"/>
      <c r="B63" s="1" t="s">
        <v>128</v>
      </c>
      <c r="C63" s="36" t="s">
        <v>158</v>
      </c>
      <c r="D63" s="102"/>
      <c r="E63" s="9">
        <f>SUM(L63,S63,Z63,AG63,AN63,BB63,BI63,BP63,CD63,CK63,CR63,CY63,DF63,DM63,DT63,EA63)+SUM(EH63,EO63,EV63,FC63,FJ63,FQ63,FX63,GE63,GL63,GS63,GZ63,HG63,HN63,HU63,IB63,II63)+IP63</f>
        <v>0</v>
      </c>
      <c r="F63" s="2">
        <f t="shared" si="466"/>
        <v>160500</v>
      </c>
      <c r="G63" s="2">
        <f t="shared" si="536"/>
        <v>152500</v>
      </c>
      <c r="H63" s="2">
        <f t="shared" si="536"/>
        <v>0</v>
      </c>
      <c r="I63" s="2">
        <f t="shared" si="536"/>
        <v>152500</v>
      </c>
      <c r="J63" s="2">
        <f t="shared" si="536"/>
        <v>0</v>
      </c>
      <c r="K63" s="10">
        <f t="shared" si="494"/>
        <v>0</v>
      </c>
      <c r="L63" s="268"/>
      <c r="M63" s="2">
        <v>160500</v>
      </c>
      <c r="N63" s="2">
        <v>152500</v>
      </c>
      <c r="O63" s="2"/>
      <c r="P63" s="31">
        <f>+N63-Q63</f>
        <v>152500</v>
      </c>
      <c r="Q63" s="2"/>
      <c r="R63" s="20"/>
      <c r="S63" s="9"/>
      <c r="T63" s="2"/>
      <c r="U63" s="2"/>
      <c r="V63" s="2">
        <f>T63+U63</f>
        <v>0</v>
      </c>
      <c r="W63" s="31">
        <f t="shared" si="48"/>
        <v>0</v>
      </c>
      <c r="X63" s="2"/>
      <c r="Y63" s="20"/>
      <c r="Z63" s="9"/>
      <c r="AA63" s="2"/>
      <c r="AB63" s="2"/>
      <c r="AC63" s="2">
        <f>AA63+AB63</f>
        <v>0</v>
      </c>
      <c r="AD63" s="31">
        <f>AC63-AE63-AF63</f>
        <v>0</v>
      </c>
      <c r="AE63" s="2"/>
      <c r="AF63" s="20"/>
      <c r="AG63" s="9"/>
      <c r="AH63" s="2"/>
      <c r="AI63" s="2"/>
      <c r="AJ63" s="2">
        <f>AH63+AI63</f>
        <v>0</v>
      </c>
      <c r="AK63" s="31">
        <f>AJ63-AL63-AM63</f>
        <v>0</v>
      </c>
      <c r="AL63" s="2"/>
      <c r="AM63" s="20"/>
      <c r="AN63" s="9"/>
      <c r="AO63" s="2"/>
      <c r="AP63" s="2"/>
      <c r="AQ63" s="2">
        <f>AO63+AP63</f>
        <v>0</v>
      </c>
      <c r="AR63" s="31">
        <f>AQ63-AS63-AT63</f>
        <v>0</v>
      </c>
      <c r="AS63" s="2"/>
      <c r="AT63" s="20"/>
      <c r="AU63" s="24">
        <f t="shared" si="532"/>
        <v>0</v>
      </c>
      <c r="AV63" s="2">
        <f t="shared" si="532"/>
        <v>0</v>
      </c>
      <c r="AW63" s="15">
        <f t="shared" si="387"/>
        <v>0</v>
      </c>
      <c r="AX63" s="2">
        <f>SUM(BL63,BS63,BE63)</f>
        <v>0</v>
      </c>
      <c r="AY63" s="2">
        <f t="shared" si="533"/>
        <v>0</v>
      </c>
      <c r="AZ63" s="2">
        <f t="shared" si="533"/>
        <v>0</v>
      </c>
      <c r="BA63" s="20">
        <f t="shared" si="533"/>
        <v>0</v>
      </c>
      <c r="BB63" s="9"/>
      <c r="BC63" s="2"/>
      <c r="BD63" s="2"/>
      <c r="BE63" s="2">
        <f>BC63+BD63</f>
        <v>0</v>
      </c>
      <c r="BF63" s="31">
        <f>BE63-BG63-BH63</f>
        <v>0</v>
      </c>
      <c r="BG63" s="2"/>
      <c r="BH63" s="20"/>
      <c r="BI63" s="9"/>
      <c r="BJ63" s="2"/>
      <c r="BK63" s="2"/>
      <c r="BL63" s="2">
        <f>BJ63+BK63</f>
        <v>0</v>
      </c>
      <c r="BM63" s="31">
        <f>BL63-BN63-BO63</f>
        <v>0</v>
      </c>
      <c r="BN63" s="2"/>
      <c r="BO63" s="20"/>
      <c r="BP63" s="9"/>
      <c r="BQ63" s="2"/>
      <c r="BR63" s="2"/>
      <c r="BS63" s="2">
        <f>BQ63+BR63</f>
        <v>0</v>
      </c>
      <c r="BT63" s="31">
        <f>BS63-BU63-BV63</f>
        <v>0</v>
      </c>
      <c r="BU63" s="2"/>
      <c r="BV63" s="20"/>
      <c r="BW63" s="251">
        <f t="shared" si="534"/>
        <v>0</v>
      </c>
      <c r="BX63" s="209">
        <f t="shared" si="534"/>
        <v>0</v>
      </c>
      <c r="BY63" s="209">
        <f t="shared" si="534"/>
        <v>0</v>
      </c>
      <c r="BZ63" s="209">
        <f>SUM(CG63,CN63,CU63,DB63,DI63,DP63,DW63,ED63,EK63,ER63,EY63,FF63,FM63,FT63,GA63,GH63,GO63,GV63,HC63,HJ63,HQ63,HX63,IE63,IL63)</f>
        <v>0</v>
      </c>
      <c r="CA63" s="208">
        <f t="shared" si="535"/>
        <v>0</v>
      </c>
      <c r="CB63" s="208">
        <f t="shared" si="535"/>
        <v>0</v>
      </c>
      <c r="CC63" s="210">
        <f t="shared" si="535"/>
        <v>0</v>
      </c>
      <c r="CD63" s="114"/>
      <c r="CE63" s="2"/>
      <c r="CF63" s="2"/>
      <c r="CG63" s="2">
        <f>CE63+CF63</f>
        <v>0</v>
      </c>
      <c r="CH63" s="31">
        <f>+CF63-CI63</f>
        <v>0</v>
      </c>
      <c r="CI63" s="2"/>
      <c r="CJ63" s="20"/>
      <c r="CK63" s="2"/>
      <c r="CL63" s="2"/>
      <c r="CM63" s="2"/>
      <c r="CN63" s="2">
        <f>CL63+CM63</f>
        <v>0</v>
      </c>
      <c r="CO63" s="31">
        <f>CN63-CP63-CQ63</f>
        <v>0</v>
      </c>
      <c r="CP63" s="2"/>
      <c r="CQ63" s="20"/>
      <c r="CR63" s="2"/>
      <c r="CS63" s="2"/>
      <c r="CT63" s="2"/>
      <c r="CU63" s="2">
        <f>CS63+CT63</f>
        <v>0</v>
      </c>
      <c r="CV63" s="31">
        <f>CU63-CW63-CX63</f>
        <v>0</v>
      </c>
      <c r="CW63" s="2"/>
      <c r="CX63" s="20"/>
      <c r="CY63" s="2"/>
      <c r="CZ63" s="2"/>
      <c r="DA63" s="2"/>
      <c r="DB63" s="2">
        <f>CZ63+DA63</f>
        <v>0</v>
      </c>
      <c r="DC63" s="31">
        <f>DB63-DD63-DE63</f>
        <v>0</v>
      </c>
      <c r="DD63" s="2"/>
      <c r="DE63" s="20"/>
      <c r="DF63" s="2"/>
      <c r="DG63" s="2"/>
      <c r="DH63" s="2"/>
      <c r="DI63" s="2">
        <f>DG63+DH63</f>
        <v>0</v>
      </c>
      <c r="DJ63" s="31">
        <f>DI63-DK63-DL63</f>
        <v>0</v>
      </c>
      <c r="DK63" s="2"/>
      <c r="DL63" s="20"/>
      <c r="DM63" s="2"/>
      <c r="DN63" s="2"/>
      <c r="DO63" s="2"/>
      <c r="DP63" s="2">
        <f>DN63+DO63</f>
        <v>0</v>
      </c>
      <c r="DQ63" s="31">
        <f>DP63-DR63-DS63</f>
        <v>0</v>
      </c>
      <c r="DR63" s="2"/>
      <c r="DS63" s="20"/>
      <c r="DT63" s="2"/>
      <c r="DU63" s="2"/>
      <c r="DV63" s="2"/>
      <c r="DW63" s="2">
        <f>DU63+DV63</f>
        <v>0</v>
      </c>
      <c r="DX63" s="31">
        <f>DW63-DY63-DZ63</f>
        <v>0</v>
      </c>
      <c r="DY63" s="2"/>
      <c r="DZ63" s="20"/>
      <c r="EA63" s="2"/>
      <c r="EB63" s="2"/>
      <c r="EC63" s="2"/>
      <c r="ED63" s="2">
        <f>EB63+EC63</f>
        <v>0</v>
      </c>
      <c r="EE63" s="31">
        <f>ED63-EF63-EG63</f>
        <v>0</v>
      </c>
      <c r="EF63" s="2"/>
      <c r="EG63" s="20"/>
      <c r="EH63" s="2"/>
      <c r="EI63" s="2"/>
      <c r="EJ63" s="2"/>
      <c r="EK63" s="2">
        <f>EI63+EJ63</f>
        <v>0</v>
      </c>
      <c r="EL63" s="31">
        <f>EK63-EM63-EN63</f>
        <v>0</v>
      </c>
      <c r="EM63" s="2"/>
      <c r="EN63" s="20"/>
      <c r="EO63" s="2"/>
      <c r="EP63" s="2"/>
      <c r="EQ63" s="2"/>
      <c r="ER63" s="2">
        <f>EP63+EQ63</f>
        <v>0</v>
      </c>
      <c r="ES63" s="31">
        <f>ER63-ET63-EU63</f>
        <v>0</v>
      </c>
      <c r="ET63" s="2"/>
      <c r="EU63" s="20"/>
      <c r="EV63" s="2"/>
      <c r="EW63" s="2"/>
      <c r="EX63" s="2"/>
      <c r="EY63" s="2">
        <f>EW63+EX63</f>
        <v>0</v>
      </c>
      <c r="EZ63" s="31">
        <f>EY63-FA63-FB63</f>
        <v>0</v>
      </c>
      <c r="FA63" s="2"/>
      <c r="FB63" s="20"/>
      <c r="FC63" s="2"/>
      <c r="FD63" s="2"/>
      <c r="FE63" s="2"/>
      <c r="FF63" s="2">
        <f>FD63+FE63</f>
        <v>0</v>
      </c>
      <c r="FG63" s="31">
        <f>FF63-FH63-FI63</f>
        <v>0</v>
      </c>
      <c r="FH63" s="2"/>
      <c r="FI63" s="20"/>
      <c r="FJ63" s="2"/>
      <c r="FK63" s="2"/>
      <c r="FL63" s="2"/>
      <c r="FM63" s="2">
        <f>FK63+FL63</f>
        <v>0</v>
      </c>
      <c r="FN63" s="31">
        <f>FM63-FO63-FP63</f>
        <v>0</v>
      </c>
      <c r="FO63" s="2"/>
      <c r="FP63" s="20"/>
      <c r="FQ63" s="2"/>
      <c r="FR63" s="2"/>
      <c r="FS63" s="2"/>
      <c r="FT63" s="2">
        <f>FR63+FS63</f>
        <v>0</v>
      </c>
      <c r="FU63" s="31">
        <f>FT63-FV63-FW63</f>
        <v>0</v>
      </c>
      <c r="FV63" s="2"/>
      <c r="FW63" s="20"/>
      <c r="FX63" s="2"/>
      <c r="FY63" s="2"/>
      <c r="FZ63" s="2"/>
      <c r="GA63" s="2">
        <f>FY63+FZ63</f>
        <v>0</v>
      </c>
      <c r="GB63" s="31">
        <f>GA63-GC63-GD63</f>
        <v>0</v>
      </c>
      <c r="GC63" s="2"/>
      <c r="GD63" s="20"/>
      <c r="GE63" s="2"/>
      <c r="GF63" s="2"/>
      <c r="GG63" s="2"/>
      <c r="GH63" s="2">
        <f>GF63+GG63</f>
        <v>0</v>
      </c>
      <c r="GI63" s="31">
        <f>GH63-GJ63-GK63</f>
        <v>0</v>
      </c>
      <c r="GJ63" s="2"/>
      <c r="GK63" s="20"/>
      <c r="GL63" s="2"/>
      <c r="GM63" s="2"/>
      <c r="GN63" s="2"/>
      <c r="GO63" s="2">
        <f>GM63+GN63</f>
        <v>0</v>
      </c>
      <c r="GP63" s="31">
        <f>GO63-GQ63-GR63</f>
        <v>0</v>
      </c>
      <c r="GQ63" s="2"/>
      <c r="GR63" s="20"/>
      <c r="GS63" s="2"/>
      <c r="GT63" s="2"/>
      <c r="GU63" s="2"/>
      <c r="GV63" s="2">
        <f>GT63+GU63</f>
        <v>0</v>
      </c>
      <c r="GW63" s="31">
        <f>GV63-GX63-GY63</f>
        <v>0</v>
      </c>
      <c r="GX63" s="2"/>
      <c r="GY63" s="20"/>
      <c r="GZ63" s="2"/>
      <c r="HA63" s="2"/>
      <c r="HB63" s="2"/>
      <c r="HC63" s="2">
        <f>HA63+HB63</f>
        <v>0</v>
      </c>
      <c r="HD63" s="31">
        <f>HC63-HE63-HF63</f>
        <v>0</v>
      </c>
      <c r="HE63" s="2"/>
      <c r="HF63" s="20"/>
      <c r="HG63" s="2"/>
      <c r="HH63" s="2"/>
      <c r="HI63" s="2"/>
      <c r="HJ63" s="2">
        <f>HH63+HI63</f>
        <v>0</v>
      </c>
      <c r="HK63" s="31">
        <f>HJ63-HL63-HM63</f>
        <v>0</v>
      </c>
      <c r="HL63" s="2"/>
      <c r="HM63" s="20"/>
      <c r="HN63" s="2"/>
      <c r="HO63" s="2"/>
      <c r="HP63" s="2"/>
      <c r="HQ63" s="2">
        <f>HO63+HP63</f>
        <v>0</v>
      </c>
      <c r="HR63" s="31">
        <f>HQ63-HS63-HT63</f>
        <v>0</v>
      </c>
      <c r="HS63" s="2"/>
      <c r="HT63" s="20"/>
      <c r="HU63" s="2"/>
      <c r="HV63" s="2"/>
      <c r="HW63" s="2"/>
      <c r="HX63" s="2">
        <f>HV63+HW63</f>
        <v>0</v>
      </c>
      <c r="HY63" s="31">
        <f>HX63-HZ63-IA63</f>
        <v>0</v>
      </c>
      <c r="HZ63" s="2"/>
      <c r="IA63" s="20"/>
      <c r="IB63" s="2"/>
      <c r="IC63" s="2"/>
      <c r="ID63" s="2"/>
      <c r="IE63" s="2">
        <f>IC63+ID63</f>
        <v>0</v>
      </c>
      <c r="IF63" s="31">
        <f>IE63-IG63-IH63</f>
        <v>0</v>
      </c>
      <c r="IG63" s="2"/>
      <c r="IH63" s="20"/>
      <c r="II63" s="2"/>
      <c r="IJ63" s="2"/>
      <c r="IK63" s="2"/>
      <c r="IL63" s="2">
        <f>IJ63+IK63</f>
        <v>0</v>
      </c>
      <c r="IM63" s="31">
        <f>IL63-IN63-IO63</f>
        <v>0</v>
      </c>
      <c r="IN63" s="2"/>
      <c r="IO63" s="20"/>
      <c r="IP63" s="9"/>
      <c r="IQ63" s="2"/>
      <c r="IR63" s="2"/>
      <c r="IS63" s="2">
        <f>IQ63+IR63</f>
        <v>0</v>
      </c>
      <c r="IT63" s="31">
        <f>IS63-IU63-IV63</f>
        <v>0</v>
      </c>
      <c r="IU63" s="2"/>
      <c r="IV63" s="20"/>
    </row>
    <row r="64" spans="1:256" s="61" customFormat="1" ht="12" x14ac:dyDescent="0.2">
      <c r="A64" s="46" t="s">
        <v>124</v>
      </c>
      <c r="B64" s="332" t="s">
        <v>138</v>
      </c>
      <c r="C64" s="333"/>
      <c r="D64" s="105"/>
      <c r="E64" s="11">
        <f t="shared" ref="E64:R64" si="537">E57+E58+E59</f>
        <v>6110380</v>
      </c>
      <c r="F64" s="4">
        <f t="shared" si="466"/>
        <v>3248201</v>
      </c>
      <c r="G64" s="4">
        <f t="shared" si="536"/>
        <v>1797597</v>
      </c>
      <c r="H64" s="4">
        <f t="shared" si="536"/>
        <v>51346.400000000001</v>
      </c>
      <c r="I64" s="4">
        <f t="shared" si="536"/>
        <v>1081276</v>
      </c>
      <c r="J64" s="4">
        <f t="shared" si="536"/>
        <v>716321</v>
      </c>
      <c r="K64" s="12">
        <f t="shared" si="494"/>
        <v>0</v>
      </c>
      <c r="L64" s="115">
        <f t="shared" si="537"/>
        <v>5545142</v>
      </c>
      <c r="M64" s="6">
        <f>M57+M58+M59</f>
        <v>2610533</v>
      </c>
      <c r="N64" s="6">
        <f t="shared" si="537"/>
        <v>1427049</v>
      </c>
      <c r="O64" s="6">
        <f t="shared" si="537"/>
        <v>0.4</v>
      </c>
      <c r="P64" s="32">
        <f t="shared" si="537"/>
        <v>715691</v>
      </c>
      <c r="Q64" s="6">
        <f t="shared" si="537"/>
        <v>711358</v>
      </c>
      <c r="R64" s="22">
        <f t="shared" si="537"/>
        <v>0</v>
      </c>
      <c r="S64" s="11">
        <f t="shared" ref="S64:X64" si="538">S57+S58+S59</f>
        <v>165238</v>
      </c>
      <c r="T64" s="6">
        <f t="shared" si="538"/>
        <v>125304</v>
      </c>
      <c r="U64" s="6">
        <f t="shared" si="538"/>
        <v>103639</v>
      </c>
      <c r="V64" s="6">
        <f t="shared" si="538"/>
        <v>0</v>
      </c>
      <c r="W64" s="32">
        <f t="shared" si="48"/>
        <v>98705</v>
      </c>
      <c r="X64" s="6">
        <f t="shared" si="538"/>
        <v>4934</v>
      </c>
      <c r="Y64" s="22">
        <f>Y57+Y58+Y59</f>
        <v>0</v>
      </c>
      <c r="Z64" s="11">
        <f t="shared" ref="Z64:AE64" si="539">Z57+Z58+Z59</f>
        <v>400000</v>
      </c>
      <c r="AA64" s="6">
        <f>AA57+AA58+AA59</f>
        <v>403036</v>
      </c>
      <c r="AB64" s="6">
        <f t="shared" si="539"/>
        <v>158498</v>
      </c>
      <c r="AC64" s="6">
        <f t="shared" si="539"/>
        <v>0</v>
      </c>
      <c r="AD64" s="32">
        <f t="shared" si="539"/>
        <v>158498</v>
      </c>
      <c r="AE64" s="6">
        <f t="shared" si="539"/>
        <v>0</v>
      </c>
      <c r="AF64" s="22">
        <f>AF57+AF58+AF59</f>
        <v>0</v>
      </c>
      <c r="AG64" s="11">
        <f t="shared" ref="AG64:AL64" si="540">AG57+AG58+AG59</f>
        <v>0</v>
      </c>
      <c r="AH64" s="6">
        <f t="shared" si="540"/>
        <v>0</v>
      </c>
      <c r="AI64" s="6">
        <f t="shared" si="540"/>
        <v>0</v>
      </c>
      <c r="AJ64" s="6">
        <f t="shared" si="540"/>
        <v>0</v>
      </c>
      <c r="AK64" s="32">
        <f t="shared" si="540"/>
        <v>0</v>
      </c>
      <c r="AL64" s="6">
        <f t="shared" si="540"/>
        <v>0</v>
      </c>
      <c r="AM64" s="22">
        <f>AM57+AM58+AM59</f>
        <v>0</v>
      </c>
      <c r="AN64" s="11">
        <f t="shared" ref="AN64:AS64" si="541">AN57+AN58+AN59</f>
        <v>0</v>
      </c>
      <c r="AO64" s="6">
        <f t="shared" si="541"/>
        <v>31015</v>
      </c>
      <c r="AP64" s="6">
        <f>AP57+AP58+AP59</f>
        <v>30639</v>
      </c>
      <c r="AQ64" s="6">
        <f t="shared" si="541"/>
        <v>0</v>
      </c>
      <c r="AR64" s="32">
        <f t="shared" si="541"/>
        <v>30639</v>
      </c>
      <c r="AS64" s="6">
        <f t="shared" si="541"/>
        <v>0</v>
      </c>
      <c r="AT64" s="22">
        <f>AT57+AT58+AT59</f>
        <v>0</v>
      </c>
      <c r="AU64" s="28">
        <f t="shared" ref="AU64:BG64" si="542">AU57+AU58+AU59</f>
        <v>0</v>
      </c>
      <c r="AV64" s="6">
        <f>AV57+AV58+AV59</f>
        <v>36008</v>
      </c>
      <c r="AW64" s="15">
        <f t="shared" si="387"/>
        <v>35922</v>
      </c>
      <c r="AX64" s="6">
        <f>AX57+AX58+AX59</f>
        <v>0</v>
      </c>
      <c r="AY64" s="6">
        <f>AY57+AY58+AY59</f>
        <v>35922</v>
      </c>
      <c r="AZ64" s="6">
        <f>AZ57+AZ58+AZ59</f>
        <v>0</v>
      </c>
      <c r="BA64" s="22">
        <f t="shared" si="542"/>
        <v>0</v>
      </c>
      <c r="BB64" s="11">
        <f t="shared" si="542"/>
        <v>0</v>
      </c>
      <c r="BC64" s="6">
        <f t="shared" si="542"/>
        <v>30175</v>
      </c>
      <c r="BD64" s="6">
        <f t="shared" si="542"/>
        <v>30089</v>
      </c>
      <c r="BE64" s="6">
        <f t="shared" si="542"/>
        <v>0</v>
      </c>
      <c r="BF64" s="32">
        <f t="shared" si="542"/>
        <v>30089</v>
      </c>
      <c r="BG64" s="6">
        <f t="shared" si="542"/>
        <v>0</v>
      </c>
      <c r="BH64" s="22">
        <f t="shared" ref="BH64:BO64" si="543">BH57+BH58+BH59</f>
        <v>0</v>
      </c>
      <c r="BI64" s="11">
        <f t="shared" si="543"/>
        <v>0</v>
      </c>
      <c r="BJ64" s="6">
        <f>BJ57+BJ58+BJ59</f>
        <v>4423</v>
      </c>
      <c r="BK64" s="6">
        <f t="shared" si="543"/>
        <v>4423</v>
      </c>
      <c r="BL64" s="6">
        <f t="shared" si="543"/>
        <v>0</v>
      </c>
      <c r="BM64" s="32">
        <f t="shared" si="543"/>
        <v>4423</v>
      </c>
      <c r="BN64" s="6">
        <f t="shared" si="543"/>
        <v>0</v>
      </c>
      <c r="BO64" s="22">
        <f t="shared" si="543"/>
        <v>0</v>
      </c>
      <c r="BP64" s="11">
        <f t="shared" ref="BP64:BU64" si="544">BP57+BP58+BP59</f>
        <v>0</v>
      </c>
      <c r="BQ64" s="6">
        <f t="shared" si="544"/>
        <v>1410</v>
      </c>
      <c r="BR64" s="6">
        <f t="shared" si="544"/>
        <v>1410</v>
      </c>
      <c r="BS64" s="6">
        <f t="shared" si="544"/>
        <v>0</v>
      </c>
      <c r="BT64" s="32">
        <f t="shared" si="544"/>
        <v>1410</v>
      </c>
      <c r="BU64" s="6">
        <f t="shared" si="544"/>
        <v>0</v>
      </c>
      <c r="BV64" s="22">
        <f t="shared" ref="BV64:CC64" si="545">BV57+BV58+BV59</f>
        <v>0</v>
      </c>
      <c r="BW64" s="252">
        <f t="shared" si="545"/>
        <v>0</v>
      </c>
      <c r="BX64" s="216">
        <f>BX57+BX58+BX59</f>
        <v>42305</v>
      </c>
      <c r="BY64" s="216">
        <f t="shared" si="545"/>
        <v>41850</v>
      </c>
      <c r="BZ64" s="216">
        <f t="shared" si="545"/>
        <v>0</v>
      </c>
      <c r="CA64" s="215">
        <f t="shared" si="545"/>
        <v>41821</v>
      </c>
      <c r="CB64" s="216">
        <f t="shared" si="545"/>
        <v>29</v>
      </c>
      <c r="CC64" s="259">
        <f t="shared" si="545"/>
        <v>0</v>
      </c>
      <c r="CD64" s="115">
        <f t="shared" ref="CD64:CI64" si="546">CD57+CD58+CD59</f>
        <v>0</v>
      </c>
      <c r="CE64" s="6">
        <f t="shared" si="546"/>
        <v>0</v>
      </c>
      <c r="CF64" s="6">
        <f t="shared" si="546"/>
        <v>0</v>
      </c>
      <c r="CG64" s="6">
        <f t="shared" si="546"/>
        <v>0</v>
      </c>
      <c r="CH64" s="32">
        <f t="shared" si="546"/>
        <v>0</v>
      </c>
      <c r="CI64" s="6">
        <f t="shared" si="546"/>
        <v>0</v>
      </c>
      <c r="CJ64" s="22">
        <f>CJ57+CJ58+CJ59</f>
        <v>0</v>
      </c>
      <c r="CK64" s="6">
        <f t="shared" ref="CK64:CP64" si="547">CK57+CK58+CK59</f>
        <v>0</v>
      </c>
      <c r="CL64" s="6">
        <f t="shared" si="547"/>
        <v>0</v>
      </c>
      <c r="CM64" s="6">
        <f t="shared" si="547"/>
        <v>0</v>
      </c>
      <c r="CN64" s="6">
        <f t="shared" si="547"/>
        <v>0</v>
      </c>
      <c r="CO64" s="32">
        <f t="shared" si="547"/>
        <v>0</v>
      </c>
      <c r="CP64" s="6">
        <f t="shared" si="547"/>
        <v>0</v>
      </c>
      <c r="CQ64" s="22">
        <f>CQ57+CQ58+CQ59</f>
        <v>0</v>
      </c>
      <c r="CR64" s="6">
        <f t="shared" ref="CR64:CW64" si="548">CR57+CR58+CR59</f>
        <v>0</v>
      </c>
      <c r="CS64" s="6">
        <f t="shared" si="548"/>
        <v>0</v>
      </c>
      <c r="CT64" s="6">
        <f t="shared" si="548"/>
        <v>0</v>
      </c>
      <c r="CU64" s="6">
        <f t="shared" si="548"/>
        <v>0</v>
      </c>
      <c r="CV64" s="32">
        <f t="shared" si="548"/>
        <v>0</v>
      </c>
      <c r="CW64" s="6">
        <f t="shared" si="548"/>
        <v>0</v>
      </c>
      <c r="CX64" s="22">
        <f>CX57+CX58+CX59</f>
        <v>0</v>
      </c>
      <c r="CY64" s="6">
        <f t="shared" ref="CY64:DD64" si="549">CY57+CY58+CY59</f>
        <v>0</v>
      </c>
      <c r="CZ64" s="6">
        <f t="shared" si="549"/>
        <v>0</v>
      </c>
      <c r="DA64" s="6">
        <f t="shared" si="549"/>
        <v>0</v>
      </c>
      <c r="DB64" s="6">
        <f t="shared" si="549"/>
        <v>0</v>
      </c>
      <c r="DC64" s="32">
        <f t="shared" si="549"/>
        <v>0</v>
      </c>
      <c r="DD64" s="6">
        <f t="shared" si="549"/>
        <v>0</v>
      </c>
      <c r="DE64" s="22">
        <f>DE57+DE58+DE59</f>
        <v>0</v>
      </c>
      <c r="DF64" s="6">
        <f t="shared" ref="DF64:DK64" si="550">DF57+DF58+DF59</f>
        <v>0</v>
      </c>
      <c r="DG64" s="6">
        <f t="shared" si="550"/>
        <v>0</v>
      </c>
      <c r="DH64" s="6">
        <f t="shared" si="550"/>
        <v>0</v>
      </c>
      <c r="DI64" s="6">
        <f t="shared" si="550"/>
        <v>0</v>
      </c>
      <c r="DJ64" s="32">
        <f t="shared" si="550"/>
        <v>0</v>
      </c>
      <c r="DK64" s="6">
        <f t="shared" si="550"/>
        <v>0</v>
      </c>
      <c r="DL64" s="22">
        <f>DL57+DL58+DL59</f>
        <v>0</v>
      </c>
      <c r="DM64" s="6">
        <f t="shared" ref="DM64:DR64" si="551">DM57+DM58+DM59</f>
        <v>0</v>
      </c>
      <c r="DN64" s="6">
        <f t="shared" si="551"/>
        <v>0</v>
      </c>
      <c r="DO64" s="6">
        <f t="shared" si="551"/>
        <v>0</v>
      </c>
      <c r="DP64" s="6">
        <f t="shared" si="551"/>
        <v>0</v>
      </c>
      <c r="DQ64" s="32">
        <f t="shared" si="551"/>
        <v>0</v>
      </c>
      <c r="DR64" s="6">
        <f t="shared" si="551"/>
        <v>0</v>
      </c>
      <c r="DS64" s="22">
        <f t="shared" ref="DS64:DZ64" si="552">DS57+DS58+DS59</f>
        <v>0</v>
      </c>
      <c r="DT64" s="6">
        <f t="shared" si="552"/>
        <v>0</v>
      </c>
      <c r="DU64" s="6">
        <f t="shared" si="552"/>
        <v>0</v>
      </c>
      <c r="DV64" s="6">
        <f t="shared" si="552"/>
        <v>0</v>
      </c>
      <c r="DW64" s="6">
        <f t="shared" si="552"/>
        <v>0</v>
      </c>
      <c r="DX64" s="32">
        <f t="shared" si="552"/>
        <v>0</v>
      </c>
      <c r="DY64" s="6">
        <f t="shared" si="552"/>
        <v>0</v>
      </c>
      <c r="DZ64" s="22">
        <f t="shared" si="552"/>
        <v>0</v>
      </c>
      <c r="EA64" s="6">
        <f t="shared" ref="EA64:EF64" si="553">EA57+EA58+EA59</f>
        <v>0</v>
      </c>
      <c r="EB64" s="6">
        <f t="shared" si="553"/>
        <v>0</v>
      </c>
      <c r="EC64" s="6">
        <f t="shared" si="553"/>
        <v>0</v>
      </c>
      <c r="ED64" s="6">
        <f t="shared" si="553"/>
        <v>0</v>
      </c>
      <c r="EE64" s="32">
        <f t="shared" si="553"/>
        <v>0</v>
      </c>
      <c r="EF64" s="6">
        <f t="shared" si="553"/>
        <v>0</v>
      </c>
      <c r="EG64" s="22">
        <f>EG57+EG58+EG59</f>
        <v>0</v>
      </c>
      <c r="EH64" s="6">
        <f t="shared" ref="EH64:EM64" si="554">EH57+EH58+EH59</f>
        <v>0</v>
      </c>
      <c r="EI64" s="6">
        <f t="shared" si="554"/>
        <v>0</v>
      </c>
      <c r="EJ64" s="6">
        <f t="shared" si="554"/>
        <v>0</v>
      </c>
      <c r="EK64" s="6">
        <f t="shared" si="554"/>
        <v>0</v>
      </c>
      <c r="EL64" s="32">
        <f t="shared" si="554"/>
        <v>0</v>
      </c>
      <c r="EM64" s="6">
        <f t="shared" si="554"/>
        <v>0</v>
      </c>
      <c r="EN64" s="22">
        <f>EN57+EN58+EN59</f>
        <v>0</v>
      </c>
      <c r="EO64" s="6">
        <f t="shared" ref="EO64:ET64" si="555">EO57+EO58+EO59</f>
        <v>0</v>
      </c>
      <c r="EP64" s="6">
        <f>EP57+EP58+EP59</f>
        <v>0</v>
      </c>
      <c r="EQ64" s="6">
        <f t="shared" si="555"/>
        <v>0</v>
      </c>
      <c r="ER64" s="6">
        <f t="shared" si="555"/>
        <v>0</v>
      </c>
      <c r="ES64" s="32">
        <f t="shared" si="555"/>
        <v>0</v>
      </c>
      <c r="ET64" s="6">
        <f t="shared" si="555"/>
        <v>0</v>
      </c>
      <c r="EU64" s="22">
        <f>EU57+EU58+EU59</f>
        <v>0</v>
      </c>
      <c r="EV64" s="6">
        <f t="shared" ref="EV64:FA64" si="556">EV57+EV58+EV59</f>
        <v>0</v>
      </c>
      <c r="EW64" s="6">
        <f>EW57+EW58+EW59</f>
        <v>0</v>
      </c>
      <c r="EX64" s="6">
        <f t="shared" si="556"/>
        <v>0</v>
      </c>
      <c r="EY64" s="6">
        <f t="shared" si="556"/>
        <v>0</v>
      </c>
      <c r="EZ64" s="32">
        <f t="shared" si="556"/>
        <v>0</v>
      </c>
      <c r="FA64" s="6">
        <f t="shared" si="556"/>
        <v>0</v>
      </c>
      <c r="FB64" s="22">
        <f>FB57+FB58+FB59</f>
        <v>0</v>
      </c>
      <c r="FC64" s="6">
        <f t="shared" ref="FC64:FH64" si="557">FC57+FC58+FC59</f>
        <v>0</v>
      </c>
      <c r="FD64" s="6">
        <f t="shared" si="557"/>
        <v>0</v>
      </c>
      <c r="FE64" s="6">
        <f t="shared" si="557"/>
        <v>0</v>
      </c>
      <c r="FF64" s="6">
        <f t="shared" si="557"/>
        <v>0</v>
      </c>
      <c r="FG64" s="32">
        <f t="shared" si="557"/>
        <v>0</v>
      </c>
      <c r="FH64" s="6">
        <f t="shared" si="557"/>
        <v>0</v>
      </c>
      <c r="FI64" s="22">
        <f>FI57+FI58+FI59</f>
        <v>0</v>
      </c>
      <c r="FJ64" s="6">
        <f t="shared" ref="FJ64:FO64" si="558">FJ57+FJ58+FJ59</f>
        <v>0</v>
      </c>
      <c r="FK64" s="6">
        <f t="shared" si="558"/>
        <v>0</v>
      </c>
      <c r="FL64" s="6">
        <f t="shared" si="558"/>
        <v>0</v>
      </c>
      <c r="FM64" s="6">
        <f t="shared" si="558"/>
        <v>0</v>
      </c>
      <c r="FN64" s="32">
        <f t="shared" si="558"/>
        <v>0</v>
      </c>
      <c r="FO64" s="6">
        <f t="shared" si="558"/>
        <v>0</v>
      </c>
      <c r="FP64" s="22">
        <f>FP57+FP58+FP59</f>
        <v>0</v>
      </c>
      <c r="FQ64" s="6">
        <f t="shared" ref="FQ64:FV64" si="559">FQ57+FQ58+FQ59</f>
        <v>0</v>
      </c>
      <c r="FR64" s="6">
        <f>FR57+FR58+FR59</f>
        <v>0</v>
      </c>
      <c r="FS64" s="6">
        <f t="shared" si="559"/>
        <v>0</v>
      </c>
      <c r="FT64" s="6">
        <f t="shared" si="559"/>
        <v>0</v>
      </c>
      <c r="FU64" s="32">
        <f t="shared" si="559"/>
        <v>0</v>
      </c>
      <c r="FV64" s="6">
        <f t="shared" si="559"/>
        <v>0</v>
      </c>
      <c r="FW64" s="22">
        <f>FW57+FW58+FW59</f>
        <v>0</v>
      </c>
      <c r="FX64" s="6">
        <f t="shared" ref="FX64:GC64" si="560">FX57+FX58+FX59</f>
        <v>0</v>
      </c>
      <c r="FY64" s="6">
        <f t="shared" si="560"/>
        <v>0</v>
      </c>
      <c r="FZ64" s="6">
        <f t="shared" si="560"/>
        <v>0</v>
      </c>
      <c r="GA64" s="6">
        <f t="shared" si="560"/>
        <v>0</v>
      </c>
      <c r="GB64" s="32">
        <f t="shared" si="560"/>
        <v>0</v>
      </c>
      <c r="GC64" s="6">
        <f t="shared" si="560"/>
        <v>0</v>
      </c>
      <c r="GD64" s="22">
        <f t="shared" ref="GD64:GK64" si="561">GD57+GD58+GD59</f>
        <v>0</v>
      </c>
      <c r="GE64" s="6">
        <f t="shared" si="561"/>
        <v>0</v>
      </c>
      <c r="GF64" s="6">
        <f t="shared" si="561"/>
        <v>0</v>
      </c>
      <c r="GG64" s="6">
        <f t="shared" si="561"/>
        <v>0</v>
      </c>
      <c r="GH64" s="6">
        <f t="shared" si="561"/>
        <v>0</v>
      </c>
      <c r="GI64" s="32">
        <f t="shared" si="561"/>
        <v>0</v>
      </c>
      <c r="GJ64" s="6">
        <f t="shared" si="561"/>
        <v>0</v>
      </c>
      <c r="GK64" s="22">
        <f t="shared" si="561"/>
        <v>0</v>
      </c>
      <c r="GL64" s="6">
        <f t="shared" ref="GL64:GQ64" si="562">GL57+GL58+GL59</f>
        <v>0</v>
      </c>
      <c r="GM64" s="6">
        <f>GM57+GM58+GM59</f>
        <v>0</v>
      </c>
      <c r="GN64" s="6">
        <f t="shared" si="562"/>
        <v>0</v>
      </c>
      <c r="GO64" s="6">
        <f t="shared" si="562"/>
        <v>0</v>
      </c>
      <c r="GP64" s="32">
        <f t="shared" si="562"/>
        <v>0</v>
      </c>
      <c r="GQ64" s="6">
        <f t="shared" si="562"/>
        <v>0</v>
      </c>
      <c r="GR64" s="22">
        <f>GR57+GR58+GR59</f>
        <v>0</v>
      </c>
      <c r="GS64" s="6">
        <f t="shared" ref="GS64:GX64" si="563">GS57+GS58+GS59</f>
        <v>0</v>
      </c>
      <c r="GT64" s="6">
        <f>GT57+GT58+GT59</f>
        <v>0</v>
      </c>
      <c r="GU64" s="6">
        <f t="shared" si="563"/>
        <v>0</v>
      </c>
      <c r="GV64" s="6">
        <f t="shared" si="563"/>
        <v>0</v>
      </c>
      <c r="GW64" s="32">
        <f t="shared" si="563"/>
        <v>0</v>
      </c>
      <c r="GX64" s="6">
        <f t="shared" si="563"/>
        <v>0</v>
      </c>
      <c r="GY64" s="22">
        <f>GY57+GY58+GY59</f>
        <v>0</v>
      </c>
      <c r="GZ64" s="6">
        <f t="shared" ref="GZ64:HE64" si="564">GZ57+GZ58+GZ59</f>
        <v>0</v>
      </c>
      <c r="HA64" s="6">
        <f>HA57+HA58+HA59</f>
        <v>0</v>
      </c>
      <c r="HB64" s="6">
        <f t="shared" si="564"/>
        <v>0</v>
      </c>
      <c r="HC64" s="6">
        <f t="shared" si="564"/>
        <v>0</v>
      </c>
      <c r="HD64" s="32">
        <f t="shared" si="564"/>
        <v>0</v>
      </c>
      <c r="HE64" s="6">
        <f t="shared" si="564"/>
        <v>0</v>
      </c>
      <c r="HF64" s="22">
        <f>HF57+HF58+HF59</f>
        <v>0</v>
      </c>
      <c r="HG64" s="6">
        <f t="shared" ref="HG64:HL64" si="565">HG57+HG58+HG59</f>
        <v>0</v>
      </c>
      <c r="HH64" s="6">
        <f>HH57+HH58+HH59</f>
        <v>0</v>
      </c>
      <c r="HI64" s="6">
        <f t="shared" si="565"/>
        <v>0</v>
      </c>
      <c r="HJ64" s="6">
        <f t="shared" si="565"/>
        <v>0</v>
      </c>
      <c r="HK64" s="32">
        <f t="shared" si="565"/>
        <v>0</v>
      </c>
      <c r="HL64" s="6">
        <f t="shared" si="565"/>
        <v>0</v>
      </c>
      <c r="HM64" s="22">
        <f>HM57+HM58+HM59</f>
        <v>0</v>
      </c>
      <c r="HN64" s="6">
        <f t="shared" ref="HN64:HS64" si="566">HN57+HN58+HN59</f>
        <v>0</v>
      </c>
      <c r="HO64" s="6">
        <f>HO57+HO58+HO59</f>
        <v>0</v>
      </c>
      <c r="HP64" s="6">
        <f t="shared" si="566"/>
        <v>0</v>
      </c>
      <c r="HQ64" s="6">
        <f t="shared" si="566"/>
        <v>0</v>
      </c>
      <c r="HR64" s="32">
        <f t="shared" si="566"/>
        <v>0</v>
      </c>
      <c r="HS64" s="6">
        <f t="shared" si="566"/>
        <v>0</v>
      </c>
      <c r="HT64" s="22">
        <f>HT57+HT58+HT59</f>
        <v>0</v>
      </c>
      <c r="HU64" s="6">
        <f t="shared" ref="HU64:HZ64" si="567">HU57+HU58+HU59</f>
        <v>0</v>
      </c>
      <c r="HV64" s="6">
        <f t="shared" si="567"/>
        <v>0</v>
      </c>
      <c r="HW64" s="6">
        <f t="shared" si="567"/>
        <v>0</v>
      </c>
      <c r="HX64" s="6">
        <f t="shared" si="567"/>
        <v>0</v>
      </c>
      <c r="HY64" s="32">
        <f t="shared" si="567"/>
        <v>0</v>
      </c>
      <c r="HZ64" s="6">
        <f t="shared" si="567"/>
        <v>0</v>
      </c>
      <c r="IA64" s="22">
        <f>IA57+IA58+IA59</f>
        <v>0</v>
      </c>
      <c r="IB64" s="6">
        <f t="shared" ref="IB64:IG64" si="568">IB57+IB58+IB59</f>
        <v>0</v>
      </c>
      <c r="IC64" s="6">
        <f>IC57+IC58+IC59</f>
        <v>0</v>
      </c>
      <c r="ID64" s="6">
        <f t="shared" si="568"/>
        <v>0</v>
      </c>
      <c r="IE64" s="6">
        <f t="shared" si="568"/>
        <v>0</v>
      </c>
      <c r="IF64" s="32">
        <f t="shared" si="568"/>
        <v>0</v>
      </c>
      <c r="IG64" s="6">
        <f t="shared" si="568"/>
        <v>0</v>
      </c>
      <c r="IH64" s="22">
        <f>IH57+IH58+IH59</f>
        <v>0</v>
      </c>
      <c r="II64" s="6">
        <f t="shared" ref="II64:IN64" si="569">II57+II58+II59</f>
        <v>0</v>
      </c>
      <c r="IJ64" s="6">
        <f>IJ57+IJ58+IJ59</f>
        <v>0</v>
      </c>
      <c r="IK64" s="6">
        <f t="shared" si="569"/>
        <v>0</v>
      </c>
      <c r="IL64" s="6">
        <f t="shared" si="569"/>
        <v>0</v>
      </c>
      <c r="IM64" s="32">
        <f t="shared" si="569"/>
        <v>0</v>
      </c>
      <c r="IN64" s="6">
        <f t="shared" si="569"/>
        <v>0</v>
      </c>
      <c r="IO64" s="22">
        <f t="shared" ref="IO64:IV64" si="570">IO57+IO58+IO59</f>
        <v>0</v>
      </c>
      <c r="IP64" s="11">
        <f t="shared" si="570"/>
        <v>0</v>
      </c>
      <c r="IQ64" s="6">
        <f t="shared" si="570"/>
        <v>42305</v>
      </c>
      <c r="IR64" s="6">
        <f t="shared" si="570"/>
        <v>41850</v>
      </c>
      <c r="IS64" s="6">
        <f t="shared" si="570"/>
        <v>51346</v>
      </c>
      <c r="IT64" s="32">
        <f t="shared" si="570"/>
        <v>41821</v>
      </c>
      <c r="IU64" s="6">
        <f t="shared" si="570"/>
        <v>29</v>
      </c>
      <c r="IV64" s="22">
        <f t="shared" si="570"/>
        <v>0</v>
      </c>
    </row>
    <row r="65" spans="1:256" s="162" customFormat="1" ht="20.25" customHeight="1" x14ac:dyDescent="0.2">
      <c r="A65" s="321" t="s">
        <v>27</v>
      </c>
      <c r="B65" s="322"/>
      <c r="C65" s="323"/>
      <c r="D65" s="154"/>
      <c r="E65" s="155">
        <f>E56+E64</f>
        <v>52952455</v>
      </c>
      <c r="F65" s="156">
        <f t="shared" si="466"/>
        <v>57772682</v>
      </c>
      <c r="G65" s="156">
        <f t="shared" si="536"/>
        <v>45703555</v>
      </c>
      <c r="H65" s="156">
        <f t="shared" si="536"/>
        <v>53512.4</v>
      </c>
      <c r="I65" s="156">
        <f t="shared" si="536"/>
        <v>38213827</v>
      </c>
      <c r="J65" s="156">
        <f t="shared" si="536"/>
        <v>7487643</v>
      </c>
      <c r="K65" s="156">
        <f>SUM(R65,Y65,AF65,AM65,AT65,BH65,BO65,BV65,CJ65,CQ65,CX65,DE65,DL65,DS65,DZ65,EG65)+SUM(EN65,EU65,FB65,FI65,FP65,FW65,GD65,GK65,GR65,GY65,HF65,HM65,HT65,IA65,IH65,IO65)+IV65</f>
        <v>2085</v>
      </c>
      <c r="L65" s="157">
        <f t="shared" ref="L65:R65" si="571">L56+L64</f>
        <v>27689337</v>
      </c>
      <c r="M65" s="156">
        <f t="shared" si="571"/>
        <v>31994272</v>
      </c>
      <c r="N65" s="156">
        <f t="shared" si="571"/>
        <v>20880306</v>
      </c>
      <c r="O65" s="156">
        <f t="shared" si="571"/>
        <v>0.4</v>
      </c>
      <c r="P65" s="158">
        <f t="shared" si="571"/>
        <v>16967150</v>
      </c>
      <c r="Q65" s="156">
        <f t="shared" si="571"/>
        <v>3913156</v>
      </c>
      <c r="R65" s="159">
        <f t="shared" si="571"/>
        <v>0</v>
      </c>
      <c r="S65" s="155">
        <f t="shared" ref="S65:X65" si="572">S56+S64</f>
        <v>6731311</v>
      </c>
      <c r="T65" s="156">
        <f t="shared" si="572"/>
        <v>6747136</v>
      </c>
      <c r="U65" s="156">
        <f t="shared" si="572"/>
        <v>6424545</v>
      </c>
      <c r="V65" s="156">
        <f t="shared" si="572"/>
        <v>0</v>
      </c>
      <c r="W65" s="158">
        <f t="shared" si="48"/>
        <v>5700623</v>
      </c>
      <c r="X65" s="156">
        <f t="shared" si="572"/>
        <v>721837</v>
      </c>
      <c r="Y65" s="159">
        <f>Y56+Y64</f>
        <v>2085</v>
      </c>
      <c r="Z65" s="155">
        <f t="shared" ref="Z65:AE65" si="573">Z56+Z64</f>
        <v>6918989</v>
      </c>
      <c r="AA65" s="156">
        <f>AA56+AA64</f>
        <v>7018758</v>
      </c>
      <c r="AB65" s="156">
        <f t="shared" si="573"/>
        <v>6704086</v>
      </c>
      <c r="AC65" s="156">
        <f t="shared" si="573"/>
        <v>404</v>
      </c>
      <c r="AD65" s="158">
        <f t="shared" si="573"/>
        <v>6704086</v>
      </c>
      <c r="AE65" s="156">
        <f t="shared" si="573"/>
        <v>0</v>
      </c>
      <c r="AF65" s="159">
        <f>AF56+AF64</f>
        <v>0</v>
      </c>
      <c r="AG65" s="155">
        <f t="shared" ref="AG65:AL65" si="574">AG56+AG64</f>
        <v>0</v>
      </c>
      <c r="AH65" s="156">
        <f t="shared" si="574"/>
        <v>0</v>
      </c>
      <c r="AI65" s="156">
        <f t="shared" si="574"/>
        <v>0</v>
      </c>
      <c r="AJ65" s="156">
        <f t="shared" si="574"/>
        <v>0</v>
      </c>
      <c r="AK65" s="158">
        <f t="shared" si="574"/>
        <v>0</v>
      </c>
      <c r="AL65" s="156">
        <f t="shared" si="574"/>
        <v>0</v>
      </c>
      <c r="AM65" s="159">
        <f>AM56+AM64</f>
        <v>0</v>
      </c>
      <c r="AN65" s="155">
        <f t="shared" ref="AN65:AS65" si="575">AN56+AN64</f>
        <v>604301</v>
      </c>
      <c r="AO65" s="156">
        <f>AO56+AO64</f>
        <v>647374</v>
      </c>
      <c r="AP65" s="156">
        <f t="shared" si="575"/>
        <v>637903</v>
      </c>
      <c r="AQ65" s="156">
        <f t="shared" si="575"/>
        <v>1762</v>
      </c>
      <c r="AR65" s="158">
        <f t="shared" si="575"/>
        <v>569697</v>
      </c>
      <c r="AS65" s="156">
        <f t="shared" si="575"/>
        <v>68206</v>
      </c>
      <c r="AT65" s="159">
        <f>AT56+AT64</f>
        <v>0</v>
      </c>
      <c r="AU65" s="160">
        <f t="shared" ref="AU65:BG65" si="576">AU56+AU64</f>
        <v>5364639</v>
      </c>
      <c r="AV65" s="156">
        <f t="shared" si="576"/>
        <v>5506682</v>
      </c>
      <c r="AW65" s="176">
        <f t="shared" si="387"/>
        <v>5299435</v>
      </c>
      <c r="AX65" s="156">
        <f>AX56+AX64</f>
        <v>0</v>
      </c>
      <c r="AY65" s="156">
        <f>AY56+AY64</f>
        <v>4163419</v>
      </c>
      <c r="AZ65" s="156">
        <f>AZ56+AZ64</f>
        <v>1136016</v>
      </c>
      <c r="BA65" s="159">
        <f t="shared" si="576"/>
        <v>0</v>
      </c>
      <c r="BB65" s="155">
        <f t="shared" si="576"/>
        <v>3425368</v>
      </c>
      <c r="BC65" s="156">
        <f>BC56+BC64</f>
        <v>3389699</v>
      </c>
      <c r="BD65" s="156">
        <f t="shared" si="576"/>
        <v>3261527</v>
      </c>
      <c r="BE65" s="156">
        <f t="shared" si="576"/>
        <v>0</v>
      </c>
      <c r="BF65" s="158">
        <f t="shared" si="576"/>
        <v>2693977</v>
      </c>
      <c r="BG65" s="156">
        <f t="shared" si="576"/>
        <v>567550</v>
      </c>
      <c r="BH65" s="159">
        <f t="shared" ref="BH65:BO65" si="577">BH56+BH64</f>
        <v>0</v>
      </c>
      <c r="BI65" s="155">
        <f t="shared" si="577"/>
        <v>658636</v>
      </c>
      <c r="BJ65" s="156">
        <f t="shared" si="577"/>
        <v>821164</v>
      </c>
      <c r="BK65" s="156">
        <f t="shared" si="577"/>
        <v>798701</v>
      </c>
      <c r="BL65" s="156">
        <f t="shared" si="577"/>
        <v>0</v>
      </c>
      <c r="BM65" s="158">
        <f t="shared" si="577"/>
        <v>595456</v>
      </c>
      <c r="BN65" s="156">
        <f t="shared" si="577"/>
        <v>203245</v>
      </c>
      <c r="BO65" s="159">
        <f t="shared" si="577"/>
        <v>0</v>
      </c>
      <c r="BP65" s="155">
        <f t="shared" ref="BP65:BU65" si="578">BP56+BP64</f>
        <v>1280635</v>
      </c>
      <c r="BQ65" s="156">
        <f>BQ56+BQ64</f>
        <v>1295819</v>
      </c>
      <c r="BR65" s="156">
        <f t="shared" si="578"/>
        <v>1239207</v>
      </c>
      <c r="BS65" s="156">
        <f t="shared" si="578"/>
        <v>0</v>
      </c>
      <c r="BT65" s="158">
        <f t="shared" si="578"/>
        <v>873986</v>
      </c>
      <c r="BU65" s="156">
        <f t="shared" si="578"/>
        <v>365221</v>
      </c>
      <c r="BV65" s="159">
        <f t="shared" ref="BV65:CC65" si="579">BV56+BV64</f>
        <v>0</v>
      </c>
      <c r="BW65" s="253">
        <f t="shared" si="579"/>
        <v>5643878</v>
      </c>
      <c r="BX65" s="218">
        <f t="shared" si="579"/>
        <v>5858460</v>
      </c>
      <c r="BY65" s="218">
        <f t="shared" si="579"/>
        <v>5757280</v>
      </c>
      <c r="BZ65" s="218">
        <f t="shared" si="579"/>
        <v>0</v>
      </c>
      <c r="CA65" s="217">
        <f t="shared" si="579"/>
        <v>4108852</v>
      </c>
      <c r="CB65" s="218">
        <f t="shared" si="579"/>
        <v>1648428</v>
      </c>
      <c r="CC65" s="260">
        <f t="shared" si="579"/>
        <v>0</v>
      </c>
      <c r="CD65" s="157">
        <f t="shared" ref="CD65:CI65" si="580">CD56+CD64</f>
        <v>0</v>
      </c>
      <c r="CE65" s="156">
        <f>CE56+CE64</f>
        <v>0</v>
      </c>
      <c r="CF65" s="156">
        <f t="shared" si="580"/>
        <v>0</v>
      </c>
      <c r="CG65" s="156">
        <f t="shared" si="580"/>
        <v>0</v>
      </c>
      <c r="CH65" s="158">
        <f t="shared" si="580"/>
        <v>0</v>
      </c>
      <c r="CI65" s="156">
        <f t="shared" si="580"/>
        <v>0</v>
      </c>
      <c r="CJ65" s="159">
        <f>CJ56+CJ64</f>
        <v>0</v>
      </c>
      <c r="CK65" s="156">
        <f t="shared" ref="CK65:CP65" si="581">CK56+CK64</f>
        <v>0</v>
      </c>
      <c r="CL65" s="156">
        <f t="shared" si="581"/>
        <v>0</v>
      </c>
      <c r="CM65" s="156">
        <f t="shared" si="581"/>
        <v>0</v>
      </c>
      <c r="CN65" s="156">
        <f t="shared" si="581"/>
        <v>0</v>
      </c>
      <c r="CO65" s="158">
        <f t="shared" si="581"/>
        <v>0</v>
      </c>
      <c r="CP65" s="156">
        <f t="shared" si="581"/>
        <v>0</v>
      </c>
      <c r="CQ65" s="159">
        <f>CQ56+CQ64</f>
        <v>0</v>
      </c>
      <c r="CR65" s="156">
        <f t="shared" ref="CR65:CW65" si="582">CR56+CR64</f>
        <v>0</v>
      </c>
      <c r="CS65" s="156">
        <f>CS56+CS64</f>
        <v>0</v>
      </c>
      <c r="CT65" s="156">
        <f>CT56+CT64</f>
        <v>0</v>
      </c>
      <c r="CU65" s="156">
        <f t="shared" si="582"/>
        <v>0</v>
      </c>
      <c r="CV65" s="158">
        <f t="shared" si="582"/>
        <v>0</v>
      </c>
      <c r="CW65" s="156">
        <f t="shared" si="582"/>
        <v>0</v>
      </c>
      <c r="CX65" s="159">
        <f>CX56+CX64</f>
        <v>0</v>
      </c>
      <c r="CY65" s="156">
        <f t="shared" ref="CY65:DD65" si="583">CY56+CY64</f>
        <v>0</v>
      </c>
      <c r="CZ65" s="156">
        <f t="shared" si="583"/>
        <v>0</v>
      </c>
      <c r="DA65" s="156">
        <f t="shared" si="583"/>
        <v>0</v>
      </c>
      <c r="DB65" s="156">
        <f t="shared" si="583"/>
        <v>0</v>
      </c>
      <c r="DC65" s="158">
        <f t="shared" si="583"/>
        <v>0</v>
      </c>
      <c r="DD65" s="156">
        <f t="shared" si="583"/>
        <v>0</v>
      </c>
      <c r="DE65" s="159">
        <f>DE56+DE64</f>
        <v>0</v>
      </c>
      <c r="DF65" s="156">
        <f t="shared" ref="DF65:DK65" si="584">DF56+DF64</f>
        <v>0</v>
      </c>
      <c r="DG65" s="156">
        <f>DG56+DG64</f>
        <v>0</v>
      </c>
      <c r="DH65" s="156">
        <f t="shared" si="584"/>
        <v>0</v>
      </c>
      <c r="DI65" s="156">
        <f t="shared" si="584"/>
        <v>0</v>
      </c>
      <c r="DJ65" s="158">
        <f t="shared" si="584"/>
        <v>0</v>
      </c>
      <c r="DK65" s="156">
        <f t="shared" si="584"/>
        <v>0</v>
      </c>
      <c r="DL65" s="159">
        <f>DL56+DL64</f>
        <v>0</v>
      </c>
      <c r="DM65" s="156">
        <f t="shared" ref="DM65:DR65" si="585">DM56+DM64</f>
        <v>0</v>
      </c>
      <c r="DN65" s="156">
        <f>DN56+DN64</f>
        <v>0</v>
      </c>
      <c r="DO65" s="156">
        <f t="shared" si="585"/>
        <v>0</v>
      </c>
      <c r="DP65" s="156">
        <f t="shared" si="585"/>
        <v>0</v>
      </c>
      <c r="DQ65" s="158">
        <f t="shared" si="585"/>
        <v>0</v>
      </c>
      <c r="DR65" s="156">
        <f t="shared" si="585"/>
        <v>0</v>
      </c>
      <c r="DS65" s="159">
        <f t="shared" ref="DS65:DZ65" si="586">DS56+DS64</f>
        <v>0</v>
      </c>
      <c r="DT65" s="156">
        <f t="shared" si="586"/>
        <v>0</v>
      </c>
      <c r="DU65" s="156">
        <f t="shared" si="586"/>
        <v>0</v>
      </c>
      <c r="DV65" s="156">
        <f t="shared" si="586"/>
        <v>0</v>
      </c>
      <c r="DW65" s="156">
        <f t="shared" si="586"/>
        <v>0</v>
      </c>
      <c r="DX65" s="158">
        <f t="shared" si="586"/>
        <v>0</v>
      </c>
      <c r="DY65" s="156">
        <f t="shared" si="586"/>
        <v>0</v>
      </c>
      <c r="DZ65" s="159">
        <f t="shared" si="586"/>
        <v>0</v>
      </c>
      <c r="EA65" s="156">
        <f t="shared" ref="EA65:EF65" si="587">EA56+EA64</f>
        <v>0</v>
      </c>
      <c r="EB65" s="156">
        <f t="shared" si="587"/>
        <v>0</v>
      </c>
      <c r="EC65" s="156">
        <f t="shared" si="587"/>
        <v>0</v>
      </c>
      <c r="ED65" s="156">
        <f t="shared" si="587"/>
        <v>0</v>
      </c>
      <c r="EE65" s="158">
        <f t="shared" si="587"/>
        <v>0</v>
      </c>
      <c r="EF65" s="156">
        <f t="shared" si="587"/>
        <v>0</v>
      </c>
      <c r="EG65" s="159">
        <f>EG56+EG64</f>
        <v>0</v>
      </c>
      <c r="EH65" s="156">
        <f t="shared" ref="EH65:EM65" si="588">EH56+EH64</f>
        <v>0</v>
      </c>
      <c r="EI65" s="156">
        <f>EI56+EI64</f>
        <v>0</v>
      </c>
      <c r="EJ65" s="156">
        <f t="shared" si="588"/>
        <v>0</v>
      </c>
      <c r="EK65" s="156">
        <f t="shared" si="588"/>
        <v>0</v>
      </c>
      <c r="EL65" s="158">
        <f t="shared" si="588"/>
        <v>0</v>
      </c>
      <c r="EM65" s="156">
        <f t="shared" si="588"/>
        <v>0</v>
      </c>
      <c r="EN65" s="159">
        <f>EN56+EN64</f>
        <v>0</v>
      </c>
      <c r="EO65" s="156">
        <f t="shared" ref="EO65:ET65" si="589">EO56+EO64</f>
        <v>0</v>
      </c>
      <c r="EP65" s="156">
        <f>EP56+EP64</f>
        <v>0</v>
      </c>
      <c r="EQ65" s="156">
        <f t="shared" si="589"/>
        <v>0</v>
      </c>
      <c r="ER65" s="156">
        <f t="shared" si="589"/>
        <v>0</v>
      </c>
      <c r="ES65" s="158">
        <f t="shared" si="589"/>
        <v>0</v>
      </c>
      <c r="ET65" s="156">
        <f t="shared" si="589"/>
        <v>0</v>
      </c>
      <c r="EU65" s="159">
        <f>EU56+EU64</f>
        <v>0</v>
      </c>
      <c r="EV65" s="156">
        <f t="shared" ref="EV65:FA65" si="590">EV56+EV64</f>
        <v>0</v>
      </c>
      <c r="EW65" s="156">
        <f t="shared" si="590"/>
        <v>0</v>
      </c>
      <c r="EX65" s="156">
        <f t="shared" si="590"/>
        <v>0</v>
      </c>
      <c r="EY65" s="156">
        <f t="shared" si="590"/>
        <v>0</v>
      </c>
      <c r="EZ65" s="158">
        <f t="shared" si="590"/>
        <v>0</v>
      </c>
      <c r="FA65" s="156">
        <f t="shared" si="590"/>
        <v>0</v>
      </c>
      <c r="FB65" s="159">
        <f>FB56+FB64</f>
        <v>0</v>
      </c>
      <c r="FC65" s="156">
        <f t="shared" ref="FC65:FH65" si="591">FC56+FC64</f>
        <v>0</v>
      </c>
      <c r="FD65" s="156">
        <f t="shared" si="591"/>
        <v>0</v>
      </c>
      <c r="FE65" s="156">
        <f t="shared" si="591"/>
        <v>0</v>
      </c>
      <c r="FF65" s="156">
        <f t="shared" si="591"/>
        <v>0</v>
      </c>
      <c r="FG65" s="158">
        <f t="shared" si="591"/>
        <v>0</v>
      </c>
      <c r="FH65" s="156">
        <f t="shared" si="591"/>
        <v>0</v>
      </c>
      <c r="FI65" s="159">
        <f>FI56+FI64</f>
        <v>0</v>
      </c>
      <c r="FJ65" s="156">
        <f t="shared" ref="FJ65:FO65" si="592">FJ56+FJ64</f>
        <v>0</v>
      </c>
      <c r="FK65" s="156">
        <f t="shared" si="592"/>
        <v>0</v>
      </c>
      <c r="FL65" s="156">
        <f t="shared" si="592"/>
        <v>0</v>
      </c>
      <c r="FM65" s="156">
        <f t="shared" si="592"/>
        <v>0</v>
      </c>
      <c r="FN65" s="158">
        <f t="shared" si="592"/>
        <v>0</v>
      </c>
      <c r="FO65" s="156">
        <f t="shared" si="592"/>
        <v>0</v>
      </c>
      <c r="FP65" s="159">
        <f>FP56+FP64</f>
        <v>0</v>
      </c>
      <c r="FQ65" s="156">
        <f t="shared" ref="FQ65:FV65" si="593">FQ56+FQ64</f>
        <v>0</v>
      </c>
      <c r="FR65" s="156">
        <f t="shared" si="593"/>
        <v>0</v>
      </c>
      <c r="FS65" s="156">
        <f t="shared" si="593"/>
        <v>0</v>
      </c>
      <c r="FT65" s="156">
        <f t="shared" si="593"/>
        <v>0</v>
      </c>
      <c r="FU65" s="158">
        <f t="shared" si="593"/>
        <v>0</v>
      </c>
      <c r="FV65" s="156">
        <f t="shared" si="593"/>
        <v>0</v>
      </c>
      <c r="FW65" s="159">
        <f>FW56+FW64</f>
        <v>0</v>
      </c>
      <c r="FX65" s="156">
        <f t="shared" ref="FX65:GC65" si="594">FX56+FX64</f>
        <v>0</v>
      </c>
      <c r="FY65" s="156">
        <f t="shared" si="594"/>
        <v>0</v>
      </c>
      <c r="FZ65" s="156">
        <f t="shared" si="594"/>
        <v>0</v>
      </c>
      <c r="GA65" s="156">
        <f t="shared" si="594"/>
        <v>0</v>
      </c>
      <c r="GB65" s="158">
        <f t="shared" si="594"/>
        <v>0</v>
      </c>
      <c r="GC65" s="156">
        <f t="shared" si="594"/>
        <v>0</v>
      </c>
      <c r="GD65" s="159">
        <f t="shared" ref="GD65:GK65" si="595">GD56+GD64</f>
        <v>0</v>
      </c>
      <c r="GE65" s="156">
        <f t="shared" si="595"/>
        <v>0</v>
      </c>
      <c r="GF65" s="156">
        <f t="shared" si="595"/>
        <v>0</v>
      </c>
      <c r="GG65" s="156">
        <f t="shared" si="595"/>
        <v>0</v>
      </c>
      <c r="GH65" s="156">
        <f t="shared" si="595"/>
        <v>0</v>
      </c>
      <c r="GI65" s="158">
        <f t="shared" si="595"/>
        <v>0</v>
      </c>
      <c r="GJ65" s="156">
        <f t="shared" si="595"/>
        <v>0</v>
      </c>
      <c r="GK65" s="159">
        <f t="shared" si="595"/>
        <v>0</v>
      </c>
      <c r="GL65" s="156">
        <f t="shared" ref="GL65:GQ65" si="596">GL56+GL64</f>
        <v>0</v>
      </c>
      <c r="GM65" s="156">
        <f>GM56+GM64</f>
        <v>0</v>
      </c>
      <c r="GN65" s="156">
        <f t="shared" si="596"/>
        <v>0</v>
      </c>
      <c r="GO65" s="156">
        <f t="shared" si="596"/>
        <v>0</v>
      </c>
      <c r="GP65" s="158">
        <f t="shared" si="596"/>
        <v>0</v>
      </c>
      <c r="GQ65" s="156">
        <f t="shared" si="596"/>
        <v>0</v>
      </c>
      <c r="GR65" s="159">
        <f>GR56+GR64</f>
        <v>0</v>
      </c>
      <c r="GS65" s="156">
        <f t="shared" ref="GS65:GX65" si="597">GS56+GS64</f>
        <v>0</v>
      </c>
      <c r="GT65" s="156">
        <f t="shared" si="597"/>
        <v>0</v>
      </c>
      <c r="GU65" s="156">
        <f t="shared" si="597"/>
        <v>0</v>
      </c>
      <c r="GV65" s="156">
        <f t="shared" si="597"/>
        <v>0</v>
      </c>
      <c r="GW65" s="158">
        <f t="shared" si="597"/>
        <v>0</v>
      </c>
      <c r="GX65" s="156">
        <f t="shared" si="597"/>
        <v>0</v>
      </c>
      <c r="GY65" s="159">
        <f>GY56+GY64</f>
        <v>0</v>
      </c>
      <c r="GZ65" s="156">
        <f t="shared" ref="GZ65:HE65" si="598">GZ56+GZ64</f>
        <v>0</v>
      </c>
      <c r="HA65" s="156">
        <f t="shared" si="598"/>
        <v>0</v>
      </c>
      <c r="HB65" s="156">
        <f t="shared" si="598"/>
        <v>0</v>
      </c>
      <c r="HC65" s="156">
        <f t="shared" si="598"/>
        <v>0</v>
      </c>
      <c r="HD65" s="158">
        <f t="shared" si="598"/>
        <v>0</v>
      </c>
      <c r="HE65" s="156">
        <f t="shared" si="598"/>
        <v>0</v>
      </c>
      <c r="HF65" s="159">
        <f>HF56+HF64</f>
        <v>0</v>
      </c>
      <c r="HG65" s="156">
        <f t="shared" ref="HG65:HL65" si="599">HG56+HG64</f>
        <v>0</v>
      </c>
      <c r="HH65" s="156">
        <f t="shared" si="599"/>
        <v>0</v>
      </c>
      <c r="HI65" s="156">
        <f t="shared" si="599"/>
        <v>0</v>
      </c>
      <c r="HJ65" s="156">
        <f t="shared" si="599"/>
        <v>0</v>
      </c>
      <c r="HK65" s="158">
        <f t="shared" si="599"/>
        <v>0</v>
      </c>
      <c r="HL65" s="156">
        <f t="shared" si="599"/>
        <v>0</v>
      </c>
      <c r="HM65" s="159">
        <f>HM56+HM64</f>
        <v>0</v>
      </c>
      <c r="HN65" s="156">
        <f t="shared" ref="HN65:HS65" si="600">HN56+HN64</f>
        <v>0</v>
      </c>
      <c r="HO65" s="156">
        <f t="shared" si="600"/>
        <v>0</v>
      </c>
      <c r="HP65" s="156">
        <f t="shared" si="600"/>
        <v>0</v>
      </c>
      <c r="HQ65" s="156">
        <f t="shared" si="600"/>
        <v>0</v>
      </c>
      <c r="HR65" s="158">
        <f t="shared" si="600"/>
        <v>0</v>
      </c>
      <c r="HS65" s="156">
        <f t="shared" si="600"/>
        <v>0</v>
      </c>
      <c r="HT65" s="159">
        <f>HT56+HT64</f>
        <v>0</v>
      </c>
      <c r="HU65" s="156">
        <f t="shared" ref="HU65:HZ65" si="601">HU56+HU64</f>
        <v>0</v>
      </c>
      <c r="HV65" s="156">
        <f t="shared" si="601"/>
        <v>0</v>
      </c>
      <c r="HW65" s="156">
        <f t="shared" si="601"/>
        <v>0</v>
      </c>
      <c r="HX65" s="156">
        <f t="shared" si="601"/>
        <v>0</v>
      </c>
      <c r="HY65" s="158">
        <f t="shared" si="601"/>
        <v>0</v>
      </c>
      <c r="HZ65" s="156">
        <f t="shared" si="601"/>
        <v>0</v>
      </c>
      <c r="IA65" s="159">
        <f>IA56+IA64</f>
        <v>0</v>
      </c>
      <c r="IB65" s="156">
        <f t="shared" ref="IB65:IG65" si="602">IB56+IB64</f>
        <v>0</v>
      </c>
      <c r="IC65" s="156">
        <f t="shared" si="602"/>
        <v>0</v>
      </c>
      <c r="ID65" s="156">
        <f t="shared" si="602"/>
        <v>0</v>
      </c>
      <c r="IE65" s="156">
        <f t="shared" si="602"/>
        <v>0</v>
      </c>
      <c r="IF65" s="158">
        <f t="shared" si="602"/>
        <v>0</v>
      </c>
      <c r="IG65" s="156">
        <f t="shared" si="602"/>
        <v>0</v>
      </c>
      <c r="IH65" s="159">
        <f>IH56+IH64</f>
        <v>0</v>
      </c>
      <c r="II65" s="156">
        <f t="shared" ref="II65:IN65" si="603">II56+II64</f>
        <v>0</v>
      </c>
      <c r="IJ65" s="156">
        <f t="shared" si="603"/>
        <v>0</v>
      </c>
      <c r="IK65" s="156">
        <f t="shared" si="603"/>
        <v>0</v>
      </c>
      <c r="IL65" s="156">
        <f t="shared" si="603"/>
        <v>0</v>
      </c>
      <c r="IM65" s="158">
        <f t="shared" si="603"/>
        <v>0</v>
      </c>
      <c r="IN65" s="156">
        <f t="shared" si="603"/>
        <v>0</v>
      </c>
      <c r="IO65" s="159">
        <f>IO56+IO64</f>
        <v>0</v>
      </c>
      <c r="IP65" s="155">
        <f t="shared" ref="IP65:IU65" si="604">IP56+IP64</f>
        <v>5643878</v>
      </c>
      <c r="IQ65" s="156">
        <f t="shared" si="604"/>
        <v>5858460</v>
      </c>
      <c r="IR65" s="156">
        <f t="shared" si="604"/>
        <v>5757280</v>
      </c>
      <c r="IS65" s="156">
        <f t="shared" si="604"/>
        <v>51346</v>
      </c>
      <c r="IT65" s="158">
        <f t="shared" si="604"/>
        <v>4108852</v>
      </c>
      <c r="IU65" s="156">
        <f t="shared" si="604"/>
        <v>1648428</v>
      </c>
      <c r="IV65" s="159">
        <f>IV56+IV64</f>
        <v>0</v>
      </c>
    </row>
    <row r="66" spans="1:256" s="54" customFormat="1" x14ac:dyDescent="0.2">
      <c r="A66" s="42" t="s">
        <v>123</v>
      </c>
      <c r="B66" s="16" t="s">
        <v>13</v>
      </c>
      <c r="C66" s="39"/>
      <c r="D66" s="101"/>
      <c r="E66" s="17"/>
      <c r="F66" s="2"/>
      <c r="G66" s="2"/>
      <c r="H66" s="96"/>
      <c r="I66" s="2"/>
      <c r="J66" s="2"/>
      <c r="K66" s="10"/>
      <c r="L66" s="113"/>
      <c r="M66" s="18"/>
      <c r="N66" s="18"/>
      <c r="O66" s="18"/>
      <c r="P66" s="30"/>
      <c r="Q66" s="18"/>
      <c r="R66" s="23"/>
      <c r="S66" s="17"/>
      <c r="T66" s="18"/>
      <c r="U66" s="18"/>
      <c r="V66" s="18"/>
      <c r="W66" s="31">
        <f t="shared" si="48"/>
        <v>0</v>
      </c>
      <c r="X66" s="18"/>
      <c r="Y66" s="23"/>
      <c r="Z66" s="17"/>
      <c r="AA66" s="18"/>
      <c r="AB66" s="18"/>
      <c r="AC66" s="18"/>
      <c r="AD66" s="30"/>
      <c r="AE66" s="18"/>
      <c r="AF66" s="23"/>
      <c r="AG66" s="17"/>
      <c r="AH66" s="18"/>
      <c r="AI66" s="18"/>
      <c r="AJ66" s="18"/>
      <c r="AK66" s="30"/>
      <c r="AL66" s="18"/>
      <c r="AM66" s="23"/>
      <c r="AN66" s="17"/>
      <c r="AO66" s="18"/>
      <c r="AP66" s="18"/>
      <c r="AQ66" s="18"/>
      <c r="AR66" s="30"/>
      <c r="AS66" s="18"/>
      <c r="AT66" s="23"/>
      <c r="AU66" s="27"/>
      <c r="AV66" s="18"/>
      <c r="AW66" s="15">
        <f t="shared" si="387"/>
        <v>0</v>
      </c>
      <c r="AX66" s="18"/>
      <c r="AY66" s="18"/>
      <c r="AZ66" s="18"/>
      <c r="BA66" s="23"/>
      <c r="BB66" s="17"/>
      <c r="BC66" s="18"/>
      <c r="BD66" s="18"/>
      <c r="BE66" s="18"/>
      <c r="BF66" s="30"/>
      <c r="BG66" s="18"/>
      <c r="BH66" s="23"/>
      <c r="BI66" s="17"/>
      <c r="BJ66" s="18"/>
      <c r="BK66" s="18"/>
      <c r="BL66" s="18"/>
      <c r="BM66" s="30"/>
      <c r="BN66" s="18"/>
      <c r="BO66" s="23"/>
      <c r="BP66" s="17"/>
      <c r="BQ66" s="18"/>
      <c r="BR66" s="18"/>
      <c r="BS66" s="18"/>
      <c r="BT66" s="30"/>
      <c r="BU66" s="18"/>
      <c r="BV66" s="23"/>
      <c r="BW66" s="250"/>
      <c r="BX66" s="207"/>
      <c r="BY66" s="207"/>
      <c r="BZ66" s="207"/>
      <c r="CA66" s="206"/>
      <c r="CB66" s="207"/>
      <c r="CC66" s="258"/>
      <c r="CD66" s="113"/>
      <c r="CE66" s="18"/>
      <c r="CF66" s="18"/>
      <c r="CG66" s="18"/>
      <c r="CH66" s="30"/>
      <c r="CI66" s="18"/>
      <c r="CJ66" s="23"/>
      <c r="CK66" s="18"/>
      <c r="CL66" s="18"/>
      <c r="CM66" s="18"/>
      <c r="CN66" s="18"/>
      <c r="CO66" s="30"/>
      <c r="CP66" s="18"/>
      <c r="CQ66" s="23"/>
      <c r="CR66" s="18"/>
      <c r="CS66" s="18"/>
      <c r="CT66" s="18"/>
      <c r="CU66" s="18"/>
      <c r="CV66" s="30"/>
      <c r="CW66" s="18"/>
      <c r="CX66" s="23"/>
      <c r="CY66" s="18"/>
      <c r="CZ66" s="18"/>
      <c r="DA66" s="18"/>
      <c r="DB66" s="18"/>
      <c r="DC66" s="30"/>
      <c r="DD66" s="18"/>
      <c r="DE66" s="23"/>
      <c r="DF66" s="18"/>
      <c r="DG66" s="18"/>
      <c r="DH66" s="18"/>
      <c r="DI66" s="18"/>
      <c r="DJ66" s="30"/>
      <c r="DK66" s="18"/>
      <c r="DL66" s="23"/>
      <c r="DM66" s="18"/>
      <c r="DN66" s="18"/>
      <c r="DO66" s="18"/>
      <c r="DP66" s="18"/>
      <c r="DQ66" s="30"/>
      <c r="DR66" s="18"/>
      <c r="DS66" s="23"/>
      <c r="DT66" s="18"/>
      <c r="DU66" s="18"/>
      <c r="DV66" s="18"/>
      <c r="DW66" s="18"/>
      <c r="DX66" s="30"/>
      <c r="DY66" s="18"/>
      <c r="DZ66" s="23"/>
      <c r="EA66" s="18"/>
      <c r="EB66" s="18"/>
      <c r="EC66" s="18"/>
      <c r="ED66" s="18"/>
      <c r="EE66" s="30"/>
      <c r="EF66" s="18"/>
      <c r="EG66" s="23"/>
      <c r="EH66" s="18"/>
      <c r="EI66" s="18"/>
      <c r="EJ66" s="18"/>
      <c r="EK66" s="18"/>
      <c r="EL66" s="30"/>
      <c r="EM66" s="18"/>
      <c r="EN66" s="23"/>
      <c r="EO66" s="18"/>
      <c r="EP66" s="18"/>
      <c r="EQ66" s="18"/>
      <c r="ER66" s="18"/>
      <c r="ES66" s="30"/>
      <c r="ET66" s="18"/>
      <c r="EU66" s="23"/>
      <c r="EV66" s="18"/>
      <c r="EW66" s="18"/>
      <c r="EX66" s="18"/>
      <c r="EY66" s="18"/>
      <c r="EZ66" s="30"/>
      <c r="FA66" s="18"/>
      <c r="FB66" s="23"/>
      <c r="FC66" s="18"/>
      <c r="FD66" s="18"/>
      <c r="FE66" s="18"/>
      <c r="FF66" s="18"/>
      <c r="FG66" s="30"/>
      <c r="FH66" s="18"/>
      <c r="FI66" s="23"/>
      <c r="FJ66" s="18"/>
      <c r="FK66" s="18"/>
      <c r="FL66" s="18"/>
      <c r="FM66" s="18"/>
      <c r="FN66" s="30"/>
      <c r="FO66" s="18"/>
      <c r="FP66" s="23"/>
      <c r="FQ66" s="18"/>
      <c r="FR66" s="18"/>
      <c r="FS66" s="18"/>
      <c r="FT66" s="18"/>
      <c r="FU66" s="30"/>
      <c r="FV66" s="18"/>
      <c r="FW66" s="23"/>
      <c r="FX66" s="18"/>
      <c r="FY66" s="18"/>
      <c r="FZ66" s="18"/>
      <c r="GA66" s="18"/>
      <c r="GB66" s="30"/>
      <c r="GC66" s="18"/>
      <c r="GD66" s="23"/>
      <c r="GE66" s="18"/>
      <c r="GF66" s="18"/>
      <c r="GG66" s="18"/>
      <c r="GH66" s="18"/>
      <c r="GI66" s="30"/>
      <c r="GJ66" s="18"/>
      <c r="GK66" s="23"/>
      <c r="GL66" s="18"/>
      <c r="GM66" s="18"/>
      <c r="GN66" s="18"/>
      <c r="GO66" s="18"/>
      <c r="GP66" s="30"/>
      <c r="GQ66" s="18"/>
      <c r="GR66" s="23"/>
      <c r="GS66" s="18"/>
      <c r="GT66" s="18"/>
      <c r="GU66" s="18"/>
      <c r="GV66" s="18"/>
      <c r="GW66" s="30"/>
      <c r="GX66" s="18"/>
      <c r="GY66" s="23"/>
      <c r="GZ66" s="18"/>
      <c r="HA66" s="18"/>
      <c r="HB66" s="18"/>
      <c r="HC66" s="18"/>
      <c r="HD66" s="30"/>
      <c r="HE66" s="18"/>
      <c r="HF66" s="23"/>
      <c r="HG66" s="18"/>
      <c r="HH66" s="18"/>
      <c r="HI66" s="18"/>
      <c r="HJ66" s="18"/>
      <c r="HK66" s="30"/>
      <c r="HL66" s="18"/>
      <c r="HM66" s="23"/>
      <c r="HN66" s="18"/>
      <c r="HO66" s="18"/>
      <c r="HP66" s="18"/>
      <c r="HQ66" s="18"/>
      <c r="HR66" s="30"/>
      <c r="HS66" s="18"/>
      <c r="HT66" s="23"/>
      <c r="HU66" s="18"/>
      <c r="HV66" s="18"/>
      <c r="HW66" s="18"/>
      <c r="HX66" s="18"/>
      <c r="HY66" s="30"/>
      <c r="HZ66" s="18"/>
      <c r="IA66" s="23"/>
      <c r="IB66" s="18"/>
      <c r="IC66" s="18"/>
      <c r="ID66" s="18"/>
      <c r="IE66" s="18"/>
      <c r="IF66" s="30"/>
      <c r="IG66" s="18"/>
      <c r="IH66" s="23"/>
      <c r="II66" s="18"/>
      <c r="IJ66" s="18"/>
      <c r="IK66" s="18"/>
      <c r="IL66" s="18"/>
      <c r="IM66" s="30"/>
      <c r="IN66" s="18"/>
      <c r="IO66" s="23"/>
      <c r="IP66" s="17"/>
      <c r="IQ66" s="18"/>
      <c r="IR66" s="18"/>
      <c r="IS66" s="18"/>
      <c r="IT66" s="30"/>
      <c r="IU66" s="18"/>
      <c r="IV66" s="23"/>
    </row>
    <row r="67" spans="1:256" s="57" customFormat="1" x14ac:dyDescent="0.2">
      <c r="A67" s="43"/>
      <c r="B67" s="1" t="s">
        <v>125</v>
      </c>
      <c r="C67" s="36" t="s">
        <v>22</v>
      </c>
      <c r="D67" s="102"/>
      <c r="E67" s="9">
        <f>SUM(L67,S67,Z67,AG67,AN67,BB67,BI67,BP67,CD67,CK67,CR67,CY67,DF67,DM67,DT67,EA67)+SUM(EH67,EO67,EV67,FC67,FJ67,FQ67,FX67,GE67,GL67,GS67,GZ67,HG67,HN67,HU67,IB67,II67)+IP67</f>
        <v>2000000</v>
      </c>
      <c r="F67" s="2">
        <f t="shared" si="466"/>
        <v>2000000</v>
      </c>
      <c r="G67" s="2">
        <f>SUM(N67,U67,AB67,AI67,AP67,BD67,BK67,BR67,CF67,CM67,CT67,DA67,DH67,DO67,DV67,EC67)+SUM(EJ67,EQ67,EX67,FE67,FL67,FS67,FZ67,GG67,GN67,GU67,HB67,HI67,HP67,HW67,ID67,IK67)+IR67</f>
        <v>0</v>
      </c>
      <c r="H67" s="2">
        <f>SUM(O67,V67,AC67,AJ67,AQ67,BE67,BL67,BS67,CG67,CN67,CU67,DB67,DI67,DP67,DW67,ED67)+SUM(EK67,ER67,EY67,FF67,FM67,FT67,GA67,GH67,GO67,GV67,HC67,HJ67,HQ67,HX67,IE67,IL67)+IS67</f>
        <v>0</v>
      </c>
      <c r="I67" s="2">
        <f>SUM(P67,W67,AD67,AK67,AR67,BF67,BM67,BT67,CH67,CO67,CV67,DC67,DJ67,DQ67,DX67,EE67)+SUM(EL67,ES67,EZ67,FG67,FN67,FU67,GB67,GI67,GP67,GW67,HD67,HK67,HR67,HY67,IF67,IM67)+IT67</f>
        <v>0</v>
      </c>
      <c r="J67" s="2">
        <f>SUM(Q67,X67,AE67,AL67,AS67,BG67,BN67,BU67,CI67,CP67,CW67,DD67,DK67,DR67,DY67,EF67)+SUM(EM67,ET67,FA67,FH67,FO67,FV67,GC67,GJ67,GQ67,GX67,HE67,HL67,HS67,HZ67,IG67,IN67)+IU67</f>
        <v>0</v>
      </c>
      <c r="K67" s="10">
        <f>SUM(R67,Y67,AF67,AM67,AT67,BH67,BO67,BV67,CJ67,CQ67,CX67,DE67,DL67,DS67,DZ67,EG67)+SUM(EN67,EU67,FB67,FI67,FP67,FW67,GD67,GK67,GR67,GY67,HF67,HM67,HT67,IA67,IH67,IO67)</f>
        <v>0</v>
      </c>
      <c r="L67" s="286">
        <v>2000000</v>
      </c>
      <c r="M67" s="2">
        <v>2000000</v>
      </c>
      <c r="N67" s="2"/>
      <c r="O67" s="2"/>
      <c r="P67" s="31"/>
      <c r="Q67" s="2"/>
      <c r="R67" s="20"/>
      <c r="S67" s="9"/>
      <c r="T67" s="2"/>
      <c r="U67" s="2"/>
      <c r="V67" s="2">
        <f>T67+U67</f>
        <v>0</v>
      </c>
      <c r="W67" s="31">
        <f t="shared" si="48"/>
        <v>0</v>
      </c>
      <c r="X67" s="2"/>
      <c r="Y67" s="20"/>
      <c r="Z67" s="9"/>
      <c r="AA67" s="2"/>
      <c r="AB67" s="2"/>
      <c r="AC67" s="2">
        <f>AA67+AB67</f>
        <v>0</v>
      </c>
      <c r="AD67" s="31">
        <f>AC67-AE67-AF67</f>
        <v>0</v>
      </c>
      <c r="AE67" s="2"/>
      <c r="AF67" s="20"/>
      <c r="AG67" s="9"/>
      <c r="AH67" s="2"/>
      <c r="AI67" s="2"/>
      <c r="AJ67" s="2">
        <f>AH67+AI67</f>
        <v>0</v>
      </c>
      <c r="AK67" s="31">
        <f>AJ67-AL67-AM67</f>
        <v>0</v>
      </c>
      <c r="AL67" s="2"/>
      <c r="AM67" s="20"/>
      <c r="AN67" s="9"/>
      <c r="AO67" s="2"/>
      <c r="AP67" s="2"/>
      <c r="AQ67" s="2">
        <f>AO67+AP67</f>
        <v>0</v>
      </c>
      <c r="AR67" s="31">
        <f>AQ67-AS67-AT67</f>
        <v>0</v>
      </c>
      <c r="AS67" s="2"/>
      <c r="AT67" s="20"/>
      <c r="AU67" s="24">
        <f t="shared" ref="AU67:AV71" si="605">SUM(BI67,BP67,BB67)</f>
        <v>0</v>
      </c>
      <c r="AV67" s="2">
        <f t="shared" si="605"/>
        <v>0</v>
      </c>
      <c r="AW67" s="15">
        <f t="shared" si="387"/>
        <v>0</v>
      </c>
      <c r="AX67" s="2">
        <f>SUM(BL67,BS67,BE67)</f>
        <v>0</v>
      </c>
      <c r="AY67" s="2">
        <f t="shared" ref="AY67:BA71" si="606">SUM(BM67,BT67,BF67)</f>
        <v>0</v>
      </c>
      <c r="AZ67" s="2">
        <f t="shared" si="606"/>
        <v>0</v>
      </c>
      <c r="BA67" s="20">
        <f t="shared" si="606"/>
        <v>0</v>
      </c>
      <c r="BB67" s="9"/>
      <c r="BC67" s="2"/>
      <c r="BD67" s="2"/>
      <c r="BE67" s="2">
        <f>BC67+BD67</f>
        <v>0</v>
      </c>
      <c r="BF67" s="31">
        <f>BE67-BG67-BH67</f>
        <v>0</v>
      </c>
      <c r="BG67" s="2"/>
      <c r="BH67" s="20"/>
      <c r="BI67" s="9"/>
      <c r="BJ67" s="2"/>
      <c r="BK67" s="2"/>
      <c r="BL67" s="2">
        <f>BJ67+BK67</f>
        <v>0</v>
      </c>
      <c r="BM67" s="31">
        <f>BL67-BN67-BO67</f>
        <v>0</v>
      </c>
      <c r="BN67" s="2"/>
      <c r="BO67" s="20"/>
      <c r="BP67" s="9"/>
      <c r="BQ67" s="2"/>
      <c r="BR67" s="2"/>
      <c r="BS67" s="2">
        <f>BQ67+BR67</f>
        <v>0</v>
      </c>
      <c r="BT67" s="31">
        <f>BS67-BU67-BV67</f>
        <v>0</v>
      </c>
      <c r="BU67" s="2"/>
      <c r="BV67" s="20"/>
      <c r="BW67" s="251">
        <f t="shared" ref="BW67:BY71" si="607">SUM(CD67,CK67,CR67,CY67,DF67,DM67,DT67,EA67,EH67,EO67,EV67,FC67,FJ67,FQ67,FX67,GE67,GL67,GS67,GZ67,HG67,HN67,HU67,IB67,II67)+IP67</f>
        <v>0</v>
      </c>
      <c r="BX67" s="209">
        <f t="shared" si="607"/>
        <v>0</v>
      </c>
      <c r="BY67" s="209">
        <f t="shared" si="607"/>
        <v>0</v>
      </c>
      <c r="BZ67" s="209">
        <f>SUM(CG67,CN67,CU67,DB67,DI67,DP67,DW67,ED67,EK67,ER67,EY67,FF67,FM67,FT67,GA67,GH67,GO67,GV67,HC67,HJ67,HQ67,HX67,IE67,IL67)</f>
        <v>0</v>
      </c>
      <c r="CA67" s="208">
        <f t="shared" ref="CA67:CC71" si="608">SUM(CH67,CO67,CV67,DC67,DJ67,DQ67,DX67,EE67,EL67,ES67,EZ67,FG67,FN67,FU67,GB67,GI67,GP67,GW67,HD67,HK67,HR67,HY67,IF67,IM67)+IT67</f>
        <v>0</v>
      </c>
      <c r="CB67" s="208">
        <f t="shared" si="608"/>
        <v>0</v>
      </c>
      <c r="CC67" s="210">
        <f t="shared" si="608"/>
        <v>0</v>
      </c>
      <c r="CD67" s="114"/>
      <c r="CE67" s="2"/>
      <c r="CF67" s="2"/>
      <c r="CG67" s="2">
        <f>CE67+CF67</f>
        <v>0</v>
      </c>
      <c r="CH67" s="31">
        <f>CG67-CI67-CJ67</f>
        <v>0</v>
      </c>
      <c r="CI67" s="2"/>
      <c r="CJ67" s="20"/>
      <c r="CK67" s="2"/>
      <c r="CL67" s="2"/>
      <c r="CM67" s="2"/>
      <c r="CN67" s="2">
        <f>CL67+CM67</f>
        <v>0</v>
      </c>
      <c r="CO67" s="31">
        <f>CN67-CP67-CQ67</f>
        <v>0</v>
      </c>
      <c r="CP67" s="2"/>
      <c r="CQ67" s="20"/>
      <c r="CR67" s="2"/>
      <c r="CS67" s="2"/>
      <c r="CT67" s="2"/>
      <c r="CU67" s="2">
        <f>CS67+CT67</f>
        <v>0</v>
      </c>
      <c r="CV67" s="31">
        <f>CU67-CW67-CX67</f>
        <v>0</v>
      </c>
      <c r="CW67" s="2"/>
      <c r="CX67" s="20"/>
      <c r="CY67" s="2"/>
      <c r="CZ67" s="2"/>
      <c r="DA67" s="2"/>
      <c r="DB67" s="2">
        <f>CZ67+DA67</f>
        <v>0</v>
      </c>
      <c r="DC67" s="31">
        <f>DB67-DD67-DE67</f>
        <v>0</v>
      </c>
      <c r="DD67" s="2"/>
      <c r="DE67" s="20"/>
      <c r="DF67" s="2"/>
      <c r="DG67" s="2"/>
      <c r="DH67" s="2"/>
      <c r="DI67" s="2">
        <f>DG67+DH67</f>
        <v>0</v>
      </c>
      <c r="DJ67" s="31">
        <f>DI67-DK67-DL67</f>
        <v>0</v>
      </c>
      <c r="DK67" s="2"/>
      <c r="DL67" s="20"/>
      <c r="DM67" s="2"/>
      <c r="DN67" s="2"/>
      <c r="DO67" s="2"/>
      <c r="DP67" s="2">
        <f>DN67+DO67</f>
        <v>0</v>
      </c>
      <c r="DQ67" s="31">
        <f>DP67-DR67-DS67</f>
        <v>0</v>
      </c>
      <c r="DR67" s="2"/>
      <c r="DS67" s="20"/>
      <c r="DT67" s="2"/>
      <c r="DU67" s="2"/>
      <c r="DV67" s="2"/>
      <c r="DW67" s="2">
        <f>DU67+DV67</f>
        <v>0</v>
      </c>
      <c r="DX67" s="31">
        <f>DW67-DY67-DZ67</f>
        <v>0</v>
      </c>
      <c r="DY67" s="2"/>
      <c r="DZ67" s="20"/>
      <c r="EA67" s="2"/>
      <c r="EB67" s="2"/>
      <c r="EC67" s="2"/>
      <c r="ED67" s="2">
        <f>EB67+EC67</f>
        <v>0</v>
      </c>
      <c r="EE67" s="31">
        <f>ED67-EF67-EG67</f>
        <v>0</v>
      </c>
      <c r="EF67" s="2"/>
      <c r="EG67" s="20"/>
      <c r="EH67" s="2"/>
      <c r="EI67" s="2"/>
      <c r="EJ67" s="2"/>
      <c r="EK67" s="2">
        <f>EI67+EJ67</f>
        <v>0</v>
      </c>
      <c r="EL67" s="31">
        <f>EK67-EM67-EN67</f>
        <v>0</v>
      </c>
      <c r="EM67" s="2"/>
      <c r="EN67" s="20"/>
      <c r="EO67" s="2"/>
      <c r="EP67" s="2"/>
      <c r="EQ67" s="2"/>
      <c r="ER67" s="2">
        <f>EP67+EQ67</f>
        <v>0</v>
      </c>
      <c r="ES67" s="31">
        <f>ER67-ET67-EU67</f>
        <v>0</v>
      </c>
      <c r="ET67" s="2"/>
      <c r="EU67" s="20"/>
      <c r="EV67" s="2"/>
      <c r="EW67" s="2"/>
      <c r="EX67" s="2"/>
      <c r="EY67" s="2">
        <f>EW67+EX67</f>
        <v>0</v>
      </c>
      <c r="EZ67" s="31">
        <f>EY67-FA67-FB67</f>
        <v>0</v>
      </c>
      <c r="FA67" s="2"/>
      <c r="FB67" s="20"/>
      <c r="FC67" s="2"/>
      <c r="FD67" s="2"/>
      <c r="FE67" s="2"/>
      <c r="FF67" s="2">
        <f>FD67+FE67</f>
        <v>0</v>
      </c>
      <c r="FG67" s="31">
        <f>FF67-FH67-FI67</f>
        <v>0</v>
      </c>
      <c r="FH67" s="2"/>
      <c r="FI67" s="20"/>
      <c r="FJ67" s="2"/>
      <c r="FK67" s="2"/>
      <c r="FL67" s="2"/>
      <c r="FM67" s="2">
        <f>FK67+FL67</f>
        <v>0</v>
      </c>
      <c r="FN67" s="31">
        <f>FM67-FO67-FP67</f>
        <v>0</v>
      </c>
      <c r="FO67" s="2"/>
      <c r="FP67" s="20"/>
      <c r="FQ67" s="2"/>
      <c r="FR67" s="2"/>
      <c r="FS67" s="2"/>
      <c r="FT67" s="2">
        <f>FR67+FS67</f>
        <v>0</v>
      </c>
      <c r="FU67" s="31">
        <f>FT67-FV67-FW67</f>
        <v>0</v>
      </c>
      <c r="FV67" s="2"/>
      <c r="FW67" s="20"/>
      <c r="FX67" s="2"/>
      <c r="FY67" s="2"/>
      <c r="FZ67" s="2"/>
      <c r="GA67" s="2">
        <f>FY67+FZ67</f>
        <v>0</v>
      </c>
      <c r="GB67" s="31">
        <f>GA67-GC67-GD67</f>
        <v>0</v>
      </c>
      <c r="GC67" s="2"/>
      <c r="GD67" s="20"/>
      <c r="GE67" s="2"/>
      <c r="GF67" s="2"/>
      <c r="GG67" s="2"/>
      <c r="GH67" s="2">
        <f>GF67+GG67</f>
        <v>0</v>
      </c>
      <c r="GI67" s="31">
        <f>GH67-GJ67-GK67</f>
        <v>0</v>
      </c>
      <c r="GJ67" s="2"/>
      <c r="GK67" s="20"/>
      <c r="GL67" s="2"/>
      <c r="GM67" s="2"/>
      <c r="GN67" s="2"/>
      <c r="GO67" s="2">
        <f>GM67+GN67</f>
        <v>0</v>
      </c>
      <c r="GP67" s="31">
        <f>GO67-GQ67-GR67</f>
        <v>0</v>
      </c>
      <c r="GQ67" s="2"/>
      <c r="GR67" s="20"/>
      <c r="GS67" s="2"/>
      <c r="GT67" s="2"/>
      <c r="GU67" s="2"/>
      <c r="GV67" s="2">
        <f>GT67+GU67</f>
        <v>0</v>
      </c>
      <c r="GW67" s="31">
        <f>GV67-GX67-GY67</f>
        <v>0</v>
      </c>
      <c r="GX67" s="2"/>
      <c r="GY67" s="20"/>
      <c r="GZ67" s="2"/>
      <c r="HA67" s="2"/>
      <c r="HB67" s="2"/>
      <c r="HC67" s="2">
        <f>HA67+HB67</f>
        <v>0</v>
      </c>
      <c r="HD67" s="31">
        <f>HC67-HE67-HF67</f>
        <v>0</v>
      </c>
      <c r="HE67" s="2"/>
      <c r="HF67" s="20"/>
      <c r="HG67" s="2"/>
      <c r="HH67" s="2"/>
      <c r="HI67" s="2"/>
      <c r="HJ67" s="2">
        <f>HH67+HI67</f>
        <v>0</v>
      </c>
      <c r="HK67" s="31">
        <f>HJ67-HL67-HM67</f>
        <v>0</v>
      </c>
      <c r="HL67" s="2"/>
      <c r="HM67" s="20"/>
      <c r="HN67" s="2"/>
      <c r="HO67" s="2"/>
      <c r="HP67" s="2"/>
      <c r="HQ67" s="2">
        <f>HO67+HP67</f>
        <v>0</v>
      </c>
      <c r="HR67" s="31">
        <f>HQ67-HS67-HT67</f>
        <v>0</v>
      </c>
      <c r="HS67" s="2"/>
      <c r="HT67" s="20"/>
      <c r="HU67" s="2"/>
      <c r="HV67" s="2"/>
      <c r="HW67" s="2"/>
      <c r="HX67" s="2">
        <f>HV67+HW67</f>
        <v>0</v>
      </c>
      <c r="HY67" s="31">
        <f>HX67-HZ67-IA67</f>
        <v>0</v>
      </c>
      <c r="HZ67" s="2"/>
      <c r="IA67" s="20"/>
      <c r="IB67" s="2"/>
      <c r="IC67" s="2"/>
      <c r="ID67" s="2"/>
      <c r="IE67" s="2">
        <f>IC67+ID67</f>
        <v>0</v>
      </c>
      <c r="IF67" s="31">
        <f>IE67-IG67-IH67</f>
        <v>0</v>
      </c>
      <c r="IG67" s="2"/>
      <c r="IH67" s="20"/>
      <c r="II67" s="2"/>
      <c r="IJ67" s="2"/>
      <c r="IK67" s="2"/>
      <c r="IL67" s="2">
        <f>IJ67+IK67</f>
        <v>0</v>
      </c>
      <c r="IM67" s="31">
        <f>IL67-IN67-IO67</f>
        <v>0</v>
      </c>
      <c r="IN67" s="2"/>
      <c r="IO67" s="20"/>
      <c r="IP67" s="9"/>
      <c r="IQ67" s="2"/>
      <c r="IR67" s="2"/>
      <c r="IS67" s="2">
        <f>IQ67+IR67</f>
        <v>0</v>
      </c>
      <c r="IT67" s="31">
        <f>IS67-IU67-IV67</f>
        <v>0</v>
      </c>
      <c r="IU67" s="2"/>
      <c r="IV67" s="20"/>
    </row>
    <row r="68" spans="1:256" s="57" customFormat="1" x14ac:dyDescent="0.2">
      <c r="A68" s="43"/>
      <c r="B68" s="1" t="s">
        <v>126</v>
      </c>
      <c r="C68" s="36" t="s">
        <v>23</v>
      </c>
      <c r="D68" s="102"/>
      <c r="E68" s="9">
        <f>SUM(L68,S68,Z68,AG68,AN68,BB68,BI68,BP68,CD68,CK68,CR68,CY68,DF68,DM68,DT68,EA68)+SUM(EH68,EO68,EV68,FC68,FJ68,FQ68,FX68,GE68,GL68,GS68,GZ68,HG68,HN68,HU68,IB68,II68)+IP68</f>
        <v>0</v>
      </c>
      <c r="F68" s="2">
        <f t="shared" si="466"/>
        <v>0</v>
      </c>
      <c r="G68" s="2">
        <f>SUM(N68,U68,AB68,AI68,AP68,BD68,BK68,BR68,CF68,CM68,CT68,DA68,DH68,DO68,DV68,EC68)+SUM(EJ68,EQ68,EX68,FE68,FL68,FS68,FZ68,GG68,GN68,GU68,HB68,HI68,HP68,HW68,ID68,IK68)+IR68</f>
        <v>0</v>
      </c>
      <c r="H68" s="2">
        <f>SUM(O68,V68,AC68,AJ68,AQ68,BE68,BL68,BS68,CG68,CN68,CU68,DB68,DI68,DP68,DW68,ED68)+SUM(EK68,ER68,EY68,FF68,FM68,FT68,GA68,GH68,GO68,GV68,HC68,HJ68,HQ68,HX68,IE68,IL68)</f>
        <v>0</v>
      </c>
      <c r="I68" s="2">
        <f>SUM(P68,W68,AD68,AK68,AR68,BF68,BM68,BT68,CH68,CO68,CV68,DC68,DJ68,DQ68,DX68,EE68)+SUM(EL68,ES68,EZ68,FG68,FN68,FU68,GB68,GI68,GP68,GW68,HD68,HK68,HR68,HY68,IF68,IM68)</f>
        <v>0</v>
      </c>
      <c r="J68" s="2">
        <f>SUM(Q68,X68,AE68,AL68,AS68,BG68,BN68,BU68,CI68,CP68,CW68,DD68,DK68,DR68,DY68,EF68)+SUM(EM68,ET68,FA68,FH68,FO68,FV68,GC68,GJ68,GQ68,GX68,HE68,HL68,HS68,HZ68,IG68,IN68)</f>
        <v>0</v>
      </c>
      <c r="K68" s="10">
        <f>SUM(R68,Y68,AF68,AM68,AT68,BH68,BO68,BV68,CJ68,CQ68,CX68,DE68,DL68,DS68,DZ68,EG68)+SUM(EN68,EU68,FB68,FI68,FP68,FW68,GD68,GK68,GR68,GY68,HF68,HM68,HT68,IA68,IH68,IO68)</f>
        <v>0</v>
      </c>
      <c r="L68" s="286"/>
      <c r="M68" s="2"/>
      <c r="N68" s="2"/>
      <c r="O68" s="2"/>
      <c r="P68" s="31"/>
      <c r="Q68" s="2"/>
      <c r="R68" s="20"/>
      <c r="S68" s="9"/>
      <c r="T68" s="2"/>
      <c r="U68" s="2"/>
      <c r="V68" s="2"/>
      <c r="W68" s="31">
        <f t="shared" si="48"/>
        <v>0</v>
      </c>
      <c r="X68" s="2"/>
      <c r="Y68" s="20"/>
      <c r="Z68" s="9"/>
      <c r="AA68" s="2"/>
      <c r="AB68" s="2"/>
      <c r="AC68" s="2"/>
      <c r="AD68" s="31"/>
      <c r="AE68" s="2"/>
      <c r="AF68" s="20"/>
      <c r="AG68" s="9"/>
      <c r="AH68" s="2"/>
      <c r="AI68" s="2"/>
      <c r="AJ68" s="2"/>
      <c r="AK68" s="31"/>
      <c r="AL68" s="2"/>
      <c r="AM68" s="20"/>
      <c r="AN68" s="9"/>
      <c r="AO68" s="2"/>
      <c r="AP68" s="2"/>
      <c r="AQ68" s="2"/>
      <c r="AR68" s="31"/>
      <c r="AS68" s="2"/>
      <c r="AT68" s="20"/>
      <c r="AU68" s="24">
        <f t="shared" si="605"/>
        <v>0</v>
      </c>
      <c r="AV68" s="2">
        <f t="shared" si="605"/>
        <v>0</v>
      </c>
      <c r="AW68" s="15">
        <f t="shared" si="387"/>
        <v>0</v>
      </c>
      <c r="AX68" s="2">
        <f>SUM(BL68,BS68,BE68)</f>
        <v>0</v>
      </c>
      <c r="AY68" s="2">
        <f t="shared" si="606"/>
        <v>0</v>
      </c>
      <c r="AZ68" s="2">
        <f t="shared" si="606"/>
        <v>0</v>
      </c>
      <c r="BA68" s="20">
        <f t="shared" si="606"/>
        <v>0</v>
      </c>
      <c r="BB68" s="9"/>
      <c r="BC68" s="2"/>
      <c r="BD68" s="2"/>
      <c r="BE68" s="2"/>
      <c r="BF68" s="31"/>
      <c r="BG68" s="2"/>
      <c r="BH68" s="20"/>
      <c r="BI68" s="9"/>
      <c r="BJ68" s="2"/>
      <c r="BK68" s="2"/>
      <c r="BL68" s="2"/>
      <c r="BM68" s="31"/>
      <c r="BN68" s="2"/>
      <c r="BO68" s="20"/>
      <c r="BP68" s="9"/>
      <c r="BQ68" s="2"/>
      <c r="BR68" s="2"/>
      <c r="BS68" s="2"/>
      <c r="BT68" s="31"/>
      <c r="BU68" s="2"/>
      <c r="BV68" s="20"/>
      <c r="BW68" s="251">
        <f t="shared" si="607"/>
        <v>0</v>
      </c>
      <c r="BX68" s="209">
        <f t="shared" si="607"/>
        <v>0</v>
      </c>
      <c r="BY68" s="209">
        <f t="shared" si="607"/>
        <v>0</v>
      </c>
      <c r="BZ68" s="209">
        <f>SUM(CG68,CN68,CU68,DB68,DI68,DP68,DW68,ED68,EK68,ER68,EY68,FF68,FM68,FT68,GA68,GH68,GO68,GV68,HC68,HJ68,HQ68,HX68,IE68,IL68)</f>
        <v>0</v>
      </c>
      <c r="CA68" s="208">
        <f t="shared" si="608"/>
        <v>0</v>
      </c>
      <c r="CB68" s="208">
        <f t="shared" si="608"/>
        <v>0</v>
      </c>
      <c r="CC68" s="210">
        <f t="shared" si="608"/>
        <v>0</v>
      </c>
      <c r="CD68" s="114"/>
      <c r="CE68" s="2"/>
      <c r="CF68" s="2"/>
      <c r="CG68" s="2"/>
      <c r="CH68" s="31"/>
      <c r="CI68" s="2"/>
      <c r="CJ68" s="20"/>
      <c r="CK68" s="2"/>
      <c r="CL68" s="2"/>
      <c r="CM68" s="2"/>
      <c r="CN68" s="2"/>
      <c r="CO68" s="31"/>
      <c r="CP68" s="2"/>
      <c r="CQ68" s="20"/>
      <c r="CR68" s="2"/>
      <c r="CS68" s="2"/>
      <c r="CT68" s="2"/>
      <c r="CU68" s="2"/>
      <c r="CV68" s="31"/>
      <c r="CW68" s="2"/>
      <c r="CX68" s="20"/>
      <c r="CY68" s="2"/>
      <c r="CZ68" s="2"/>
      <c r="DA68" s="2"/>
      <c r="DB68" s="2"/>
      <c r="DC68" s="31"/>
      <c r="DD68" s="2"/>
      <c r="DE68" s="20"/>
      <c r="DF68" s="2"/>
      <c r="DG68" s="2"/>
      <c r="DH68" s="2"/>
      <c r="DI68" s="2"/>
      <c r="DJ68" s="31"/>
      <c r="DK68" s="2"/>
      <c r="DL68" s="20"/>
      <c r="DM68" s="2"/>
      <c r="DN68" s="2"/>
      <c r="DO68" s="2"/>
      <c r="DP68" s="2"/>
      <c r="DQ68" s="31"/>
      <c r="DR68" s="2"/>
      <c r="DS68" s="20"/>
      <c r="DT68" s="2"/>
      <c r="DU68" s="2"/>
      <c r="DV68" s="2"/>
      <c r="DW68" s="2"/>
      <c r="DX68" s="31"/>
      <c r="DY68" s="2"/>
      <c r="DZ68" s="20"/>
      <c r="EA68" s="2"/>
      <c r="EB68" s="2"/>
      <c r="EC68" s="2"/>
      <c r="ED68" s="2"/>
      <c r="EE68" s="31"/>
      <c r="EF68" s="2"/>
      <c r="EG68" s="20"/>
      <c r="EH68" s="2"/>
      <c r="EI68" s="2"/>
      <c r="EJ68" s="2"/>
      <c r="EK68" s="2"/>
      <c r="EL68" s="31"/>
      <c r="EM68" s="2"/>
      <c r="EN68" s="20"/>
      <c r="EO68" s="2"/>
      <c r="EP68" s="2"/>
      <c r="EQ68" s="2"/>
      <c r="ER68" s="2"/>
      <c r="ES68" s="31"/>
      <c r="ET68" s="2"/>
      <c r="EU68" s="20"/>
      <c r="EV68" s="2"/>
      <c r="EW68" s="2"/>
      <c r="EX68" s="2"/>
      <c r="EY68" s="2"/>
      <c r="EZ68" s="31"/>
      <c r="FA68" s="2"/>
      <c r="FB68" s="20"/>
      <c r="FC68" s="2"/>
      <c r="FD68" s="2"/>
      <c r="FE68" s="2"/>
      <c r="FF68" s="2"/>
      <c r="FG68" s="31"/>
      <c r="FH68" s="2"/>
      <c r="FI68" s="20"/>
      <c r="FJ68" s="2"/>
      <c r="FK68" s="2"/>
      <c r="FL68" s="2"/>
      <c r="FM68" s="2"/>
      <c r="FN68" s="31"/>
      <c r="FO68" s="2"/>
      <c r="FP68" s="20"/>
      <c r="FQ68" s="2"/>
      <c r="FR68" s="2"/>
      <c r="FS68" s="2"/>
      <c r="FT68" s="2"/>
      <c r="FU68" s="31"/>
      <c r="FV68" s="2"/>
      <c r="FW68" s="20"/>
      <c r="FX68" s="2"/>
      <c r="FY68" s="2"/>
      <c r="FZ68" s="2"/>
      <c r="GA68" s="2"/>
      <c r="GB68" s="31"/>
      <c r="GC68" s="2"/>
      <c r="GD68" s="20"/>
      <c r="GE68" s="2"/>
      <c r="GF68" s="2"/>
      <c r="GG68" s="2"/>
      <c r="GH68" s="2"/>
      <c r="GI68" s="31"/>
      <c r="GJ68" s="2"/>
      <c r="GK68" s="20"/>
      <c r="GL68" s="2"/>
      <c r="GM68" s="2"/>
      <c r="GN68" s="2"/>
      <c r="GO68" s="2"/>
      <c r="GP68" s="31"/>
      <c r="GQ68" s="2"/>
      <c r="GR68" s="20"/>
      <c r="GS68" s="2"/>
      <c r="GT68" s="2"/>
      <c r="GU68" s="2"/>
      <c r="GV68" s="2"/>
      <c r="GW68" s="31"/>
      <c r="GX68" s="2"/>
      <c r="GY68" s="20"/>
      <c r="GZ68" s="2"/>
      <c r="HA68" s="2"/>
      <c r="HB68" s="2"/>
      <c r="HC68" s="2"/>
      <c r="HD68" s="31"/>
      <c r="HE68" s="2"/>
      <c r="HF68" s="20"/>
      <c r="HG68" s="2"/>
      <c r="HH68" s="2"/>
      <c r="HI68" s="2"/>
      <c r="HJ68" s="2"/>
      <c r="HK68" s="31"/>
      <c r="HL68" s="2"/>
      <c r="HM68" s="20"/>
      <c r="HN68" s="2"/>
      <c r="HO68" s="2"/>
      <c r="HP68" s="2"/>
      <c r="HQ68" s="2"/>
      <c r="HR68" s="31"/>
      <c r="HS68" s="2"/>
      <c r="HT68" s="20"/>
      <c r="HU68" s="2"/>
      <c r="HV68" s="2"/>
      <c r="HW68" s="2"/>
      <c r="HX68" s="2"/>
      <c r="HY68" s="31"/>
      <c r="HZ68" s="2"/>
      <c r="IA68" s="20"/>
      <c r="IB68" s="2"/>
      <c r="IC68" s="2"/>
      <c r="ID68" s="2"/>
      <c r="IE68" s="2"/>
      <c r="IF68" s="31"/>
      <c r="IG68" s="2"/>
      <c r="IH68" s="20"/>
      <c r="II68" s="2"/>
      <c r="IJ68" s="2"/>
      <c r="IK68" s="2"/>
      <c r="IL68" s="2"/>
      <c r="IM68" s="31"/>
      <c r="IN68" s="2"/>
      <c r="IO68" s="20"/>
      <c r="IP68" s="9"/>
      <c r="IQ68" s="2"/>
      <c r="IR68" s="2"/>
      <c r="IS68" s="2"/>
      <c r="IT68" s="31"/>
      <c r="IU68" s="2"/>
      <c r="IV68" s="20"/>
    </row>
    <row r="69" spans="1:256" s="57" customFormat="1" x14ac:dyDescent="0.2">
      <c r="A69" s="43"/>
      <c r="B69" s="1" t="s">
        <v>127</v>
      </c>
      <c r="C69" s="36" t="s">
        <v>33</v>
      </c>
      <c r="D69" s="102"/>
      <c r="E69" s="9">
        <f>SUM(L69,S69,Z69,AG69,AN69,BB69,BI69,BP69,CD69,CK69,CR69,CY69,DF69,DM69,DT69,EA69)+SUM(EH69,EO69,EV69,FC69,FJ69,FQ69,FX69,GE69,GL69,GS69,GZ69,HG69,HN69,HU69,IB69,II69)+IP69</f>
        <v>0</v>
      </c>
      <c r="F69" s="2">
        <f t="shared" si="466"/>
        <v>2605848</v>
      </c>
      <c r="G69" s="2">
        <f>SUM(N69,U69,AB69,AI69,AP69,BD69,BK69,BR69,CF69,CM69,CT69,DA69,DH69,DO69,DV69,EC69)+SUM(EJ69,EQ69,EX69,FE69,FL69,FS69,FZ69,GG69,GN69,GU69,HB69,HI69,HP69,HW69,ID69,IK69)+IR69</f>
        <v>2605848</v>
      </c>
      <c r="H69" s="2">
        <f t="shared" ref="H69:J71" si="609">SUM(O69,V69,AC69,AJ69,AQ69,BE69,BL69,BS69,CG69,CN69,CU69,DB69,DI69,DP69,DW69,ED69)+SUM(EK69,ER69,EY69,FF69,FM69,FT69,GA69,GH69,GO69,GV69,HC69,HJ69,HQ69,HX69,IE69,IL69)+IS69</f>
        <v>0</v>
      </c>
      <c r="I69" s="2">
        <f t="shared" si="609"/>
        <v>2605848</v>
      </c>
      <c r="J69" s="2">
        <f t="shared" si="609"/>
        <v>0</v>
      </c>
      <c r="K69" s="10">
        <f>SUM(R69,Y69,AF69,AM69,AT69,BH69,BO69,BV69,CJ69,CQ69,CX69,DE69,DL69,DS69,DZ69,EG69)+SUM(EN69,EU69,FB69,FI69,FP69,FW69,GD69,GK69,GR69,GY69,HF69,HM69,HT69,IA69,IH69,IO69)</f>
        <v>0</v>
      </c>
      <c r="L69" s="286"/>
      <c r="M69" s="2">
        <v>2605848</v>
      </c>
      <c r="N69" s="2">
        <v>2605848</v>
      </c>
      <c r="O69" s="2"/>
      <c r="P69" s="31">
        <f>+N69</f>
        <v>2605848</v>
      </c>
      <c r="Q69" s="2"/>
      <c r="R69" s="20"/>
      <c r="S69" s="9"/>
      <c r="T69" s="2"/>
      <c r="U69" s="2"/>
      <c r="V69" s="2">
        <f>T69+U69</f>
        <v>0</v>
      </c>
      <c r="W69" s="31">
        <f t="shared" si="48"/>
        <v>0</v>
      </c>
      <c r="X69" s="2"/>
      <c r="Y69" s="20"/>
      <c r="Z69" s="9"/>
      <c r="AA69" s="2"/>
      <c r="AB69" s="2"/>
      <c r="AC69" s="2">
        <f>AA69+AB69</f>
        <v>0</v>
      </c>
      <c r="AD69" s="31">
        <f>AC69-AE69-AF69</f>
        <v>0</v>
      </c>
      <c r="AE69" s="2"/>
      <c r="AF69" s="20"/>
      <c r="AG69" s="9"/>
      <c r="AH69" s="2"/>
      <c r="AI69" s="2"/>
      <c r="AJ69" s="2">
        <f>AH69+AI69</f>
        <v>0</v>
      </c>
      <c r="AK69" s="31">
        <f>AJ69-AL69-AM69</f>
        <v>0</v>
      </c>
      <c r="AL69" s="2"/>
      <c r="AM69" s="20"/>
      <c r="AN69" s="9"/>
      <c r="AO69" s="2"/>
      <c r="AP69" s="2"/>
      <c r="AQ69" s="2">
        <f>AO69+AP69</f>
        <v>0</v>
      </c>
      <c r="AR69" s="31">
        <f>AQ69-AS69-AT69</f>
        <v>0</v>
      </c>
      <c r="AS69" s="2"/>
      <c r="AT69" s="20"/>
      <c r="AU69" s="24">
        <f t="shared" si="605"/>
        <v>0</v>
      </c>
      <c r="AV69" s="2">
        <f t="shared" si="605"/>
        <v>0</v>
      </c>
      <c r="AW69" s="15">
        <f t="shared" si="387"/>
        <v>0</v>
      </c>
      <c r="AX69" s="2">
        <f>SUM(BL69,BS69,BE69)</f>
        <v>0</v>
      </c>
      <c r="AY69" s="2">
        <f t="shared" si="606"/>
        <v>0</v>
      </c>
      <c r="AZ69" s="2">
        <f t="shared" si="606"/>
        <v>0</v>
      </c>
      <c r="BA69" s="20">
        <f t="shared" si="606"/>
        <v>0</v>
      </c>
      <c r="BB69" s="9"/>
      <c r="BC69" s="2"/>
      <c r="BD69" s="2"/>
      <c r="BE69" s="2">
        <f>BC69+BD69</f>
        <v>0</v>
      </c>
      <c r="BF69" s="31">
        <f>BE69-BG69-BH69</f>
        <v>0</v>
      </c>
      <c r="BG69" s="2"/>
      <c r="BH69" s="20"/>
      <c r="BI69" s="9"/>
      <c r="BJ69" s="2"/>
      <c r="BK69" s="2"/>
      <c r="BL69" s="2">
        <f>BJ69+BK69</f>
        <v>0</v>
      </c>
      <c r="BM69" s="31">
        <f>BL69-BN69-BO69</f>
        <v>0</v>
      </c>
      <c r="BN69" s="2"/>
      <c r="BO69" s="20"/>
      <c r="BP69" s="9"/>
      <c r="BQ69" s="2"/>
      <c r="BR69" s="2"/>
      <c r="BS69" s="2">
        <f>BQ69+BR69</f>
        <v>0</v>
      </c>
      <c r="BT69" s="31">
        <f>BS69-BU69-BV69</f>
        <v>0</v>
      </c>
      <c r="BU69" s="2"/>
      <c r="BV69" s="20"/>
      <c r="BW69" s="251">
        <f t="shared" si="607"/>
        <v>0</v>
      </c>
      <c r="BX69" s="209">
        <f t="shared" si="607"/>
        <v>0</v>
      </c>
      <c r="BY69" s="209">
        <f t="shared" si="607"/>
        <v>0</v>
      </c>
      <c r="BZ69" s="209">
        <f>SUM(CG69,CN69,CU69,DB69,DI69,DP69,DW69,ED69,EK69,ER69,EY69,FF69,FM69,FT69,GA69,GH69,GO69,GV69,HC69,HJ69,HQ69,HX69,IE69,IL69)</f>
        <v>0</v>
      </c>
      <c r="CA69" s="208">
        <f t="shared" si="608"/>
        <v>0</v>
      </c>
      <c r="CB69" s="208">
        <f t="shared" si="608"/>
        <v>0</v>
      </c>
      <c r="CC69" s="210">
        <f t="shared" si="608"/>
        <v>0</v>
      </c>
      <c r="CD69" s="114"/>
      <c r="CE69" s="2"/>
      <c r="CF69" s="2"/>
      <c r="CG69" s="2">
        <f>CE69+CF69</f>
        <v>0</v>
      </c>
      <c r="CH69" s="31">
        <f>CG69-CI69-CJ69</f>
        <v>0</v>
      </c>
      <c r="CI69" s="2"/>
      <c r="CJ69" s="20"/>
      <c r="CK69" s="2"/>
      <c r="CL69" s="2"/>
      <c r="CM69" s="2"/>
      <c r="CN69" s="2">
        <f>CL69+CM69</f>
        <v>0</v>
      </c>
      <c r="CO69" s="31">
        <f>CN69-CP69-CQ69</f>
        <v>0</v>
      </c>
      <c r="CP69" s="2"/>
      <c r="CQ69" s="20"/>
      <c r="CR69" s="2"/>
      <c r="CS69" s="2"/>
      <c r="CT69" s="2"/>
      <c r="CU69" s="2">
        <f>CS69+CT69</f>
        <v>0</v>
      </c>
      <c r="CV69" s="31">
        <f>CU69-CW69-CX69</f>
        <v>0</v>
      </c>
      <c r="CW69" s="2"/>
      <c r="CX69" s="20"/>
      <c r="CY69" s="2"/>
      <c r="CZ69" s="2"/>
      <c r="DA69" s="2"/>
      <c r="DB69" s="2">
        <f>CZ69+DA69</f>
        <v>0</v>
      </c>
      <c r="DC69" s="31">
        <f>DB69-DD69-DE69</f>
        <v>0</v>
      </c>
      <c r="DD69" s="2"/>
      <c r="DE69" s="20"/>
      <c r="DF69" s="2"/>
      <c r="DG69" s="2"/>
      <c r="DH69" s="2"/>
      <c r="DI69" s="2">
        <f>DG69+DH69</f>
        <v>0</v>
      </c>
      <c r="DJ69" s="31">
        <f>DI69-DK69-DL69</f>
        <v>0</v>
      </c>
      <c r="DK69" s="2"/>
      <c r="DL69" s="20"/>
      <c r="DM69" s="2"/>
      <c r="DN69" s="2"/>
      <c r="DO69" s="2"/>
      <c r="DP69" s="2">
        <f>DN69+DO69</f>
        <v>0</v>
      </c>
      <c r="DQ69" s="31">
        <f>DP69-DR69-DS69</f>
        <v>0</v>
      </c>
      <c r="DR69" s="2"/>
      <c r="DS69" s="20"/>
      <c r="DT69" s="2"/>
      <c r="DU69" s="2"/>
      <c r="DV69" s="2"/>
      <c r="DW69" s="2">
        <f>DU69+DV69</f>
        <v>0</v>
      </c>
      <c r="DX69" s="31">
        <f>DW69-DY69-DZ69</f>
        <v>0</v>
      </c>
      <c r="DY69" s="2"/>
      <c r="DZ69" s="20"/>
      <c r="EA69" s="2"/>
      <c r="EB69" s="2"/>
      <c r="EC69" s="2"/>
      <c r="ED69" s="2">
        <f>EB69+EC69</f>
        <v>0</v>
      </c>
      <c r="EE69" s="31">
        <f>ED69-EF69-EG69</f>
        <v>0</v>
      </c>
      <c r="EF69" s="2"/>
      <c r="EG69" s="20"/>
      <c r="EH69" s="2"/>
      <c r="EI69" s="2"/>
      <c r="EJ69" s="2"/>
      <c r="EK69" s="2">
        <f>EI69+EJ69</f>
        <v>0</v>
      </c>
      <c r="EL69" s="31">
        <f>EK69-EM69-EN69</f>
        <v>0</v>
      </c>
      <c r="EM69" s="2"/>
      <c r="EN69" s="20"/>
      <c r="EO69" s="2"/>
      <c r="EP69" s="2"/>
      <c r="EQ69" s="2"/>
      <c r="ER69" s="2">
        <f>EP69+EQ69</f>
        <v>0</v>
      </c>
      <c r="ES69" s="31">
        <f>ER69-ET69-EU69</f>
        <v>0</v>
      </c>
      <c r="ET69" s="2"/>
      <c r="EU69" s="20"/>
      <c r="EV69" s="2"/>
      <c r="EW69" s="2"/>
      <c r="EX69" s="2"/>
      <c r="EY69" s="2">
        <f>EW69+EX69</f>
        <v>0</v>
      </c>
      <c r="EZ69" s="31">
        <f>EY69-FA69-FB69</f>
        <v>0</v>
      </c>
      <c r="FA69" s="2"/>
      <c r="FB69" s="20"/>
      <c r="FC69" s="2"/>
      <c r="FD69" s="2"/>
      <c r="FE69" s="2"/>
      <c r="FF69" s="2">
        <f>FD69+FE69</f>
        <v>0</v>
      </c>
      <c r="FG69" s="31">
        <f>FF69-FH69-FI69</f>
        <v>0</v>
      </c>
      <c r="FH69" s="2"/>
      <c r="FI69" s="20"/>
      <c r="FJ69" s="2"/>
      <c r="FK69" s="2"/>
      <c r="FL69" s="2"/>
      <c r="FM69" s="2">
        <f>FK69+FL69</f>
        <v>0</v>
      </c>
      <c r="FN69" s="31">
        <f>FM69-FO69-FP69</f>
        <v>0</v>
      </c>
      <c r="FO69" s="2"/>
      <c r="FP69" s="20"/>
      <c r="FQ69" s="2"/>
      <c r="FR69" s="2"/>
      <c r="FS69" s="2"/>
      <c r="FT69" s="2">
        <f>FR69+FS69</f>
        <v>0</v>
      </c>
      <c r="FU69" s="31">
        <f>FT69-FV69-FW69</f>
        <v>0</v>
      </c>
      <c r="FV69" s="2"/>
      <c r="FW69" s="20"/>
      <c r="FX69" s="2"/>
      <c r="FY69" s="2"/>
      <c r="FZ69" s="2"/>
      <c r="GA69" s="2">
        <f>FY69+FZ69</f>
        <v>0</v>
      </c>
      <c r="GB69" s="31">
        <f>GA69-GC69-GD69</f>
        <v>0</v>
      </c>
      <c r="GC69" s="2"/>
      <c r="GD69" s="20"/>
      <c r="GE69" s="2"/>
      <c r="GF69" s="2"/>
      <c r="GG69" s="2"/>
      <c r="GH69" s="2">
        <f>GF69+GG69</f>
        <v>0</v>
      </c>
      <c r="GI69" s="31">
        <f>GH69-GJ69-GK69</f>
        <v>0</v>
      </c>
      <c r="GJ69" s="2"/>
      <c r="GK69" s="20"/>
      <c r="GL69" s="2"/>
      <c r="GM69" s="2"/>
      <c r="GN69" s="2"/>
      <c r="GO69" s="2">
        <f>GM69+GN69</f>
        <v>0</v>
      </c>
      <c r="GP69" s="31">
        <f>GO69-GQ69-GR69</f>
        <v>0</v>
      </c>
      <c r="GQ69" s="2"/>
      <c r="GR69" s="20"/>
      <c r="GS69" s="2"/>
      <c r="GT69" s="2"/>
      <c r="GU69" s="2"/>
      <c r="GV69" s="2">
        <f>GT69+GU69</f>
        <v>0</v>
      </c>
      <c r="GW69" s="31">
        <f>GV69-GX69-GY69</f>
        <v>0</v>
      </c>
      <c r="GX69" s="2"/>
      <c r="GY69" s="20"/>
      <c r="GZ69" s="2"/>
      <c r="HA69" s="2"/>
      <c r="HB69" s="2"/>
      <c r="HC69" s="2">
        <f>HA69+HB69</f>
        <v>0</v>
      </c>
      <c r="HD69" s="31">
        <f>HC69-HE69-HF69</f>
        <v>0</v>
      </c>
      <c r="HE69" s="2"/>
      <c r="HF69" s="20"/>
      <c r="HG69" s="2"/>
      <c r="HH69" s="2"/>
      <c r="HI69" s="2"/>
      <c r="HJ69" s="2">
        <f>HH69+HI69</f>
        <v>0</v>
      </c>
      <c r="HK69" s="31">
        <f>HJ69-HL69-HM69</f>
        <v>0</v>
      </c>
      <c r="HL69" s="2"/>
      <c r="HM69" s="20"/>
      <c r="HN69" s="2"/>
      <c r="HO69" s="2"/>
      <c r="HP69" s="2"/>
      <c r="HQ69" s="2">
        <f>HO69+HP69</f>
        <v>0</v>
      </c>
      <c r="HR69" s="31">
        <f>HQ69-HS69-HT69</f>
        <v>0</v>
      </c>
      <c r="HS69" s="2"/>
      <c r="HT69" s="20"/>
      <c r="HU69" s="2"/>
      <c r="HV69" s="2"/>
      <c r="HW69" s="2"/>
      <c r="HX69" s="2">
        <f>HV69+HW69</f>
        <v>0</v>
      </c>
      <c r="HY69" s="31">
        <f>HX69-HZ69-IA69</f>
        <v>0</v>
      </c>
      <c r="HZ69" s="2"/>
      <c r="IA69" s="20"/>
      <c r="IB69" s="2"/>
      <c r="IC69" s="2"/>
      <c r="ID69" s="2"/>
      <c r="IE69" s="2">
        <f>IC69+ID69</f>
        <v>0</v>
      </c>
      <c r="IF69" s="31">
        <f>IE69-IG69-IH69</f>
        <v>0</v>
      </c>
      <c r="IG69" s="2"/>
      <c r="IH69" s="20"/>
      <c r="II69" s="2"/>
      <c r="IJ69" s="2"/>
      <c r="IK69" s="2"/>
      <c r="IL69" s="2">
        <f>IJ69+IK69</f>
        <v>0</v>
      </c>
      <c r="IM69" s="31">
        <f>IL69-IN69-IO69</f>
        <v>0</v>
      </c>
      <c r="IN69" s="2"/>
      <c r="IO69" s="20"/>
      <c r="IP69" s="9"/>
      <c r="IQ69" s="2"/>
      <c r="IR69" s="2"/>
      <c r="IS69" s="2">
        <f>IQ69+IR69</f>
        <v>0</v>
      </c>
      <c r="IT69" s="31">
        <f>IS69-IU69-IV69</f>
        <v>0</v>
      </c>
      <c r="IU69" s="2"/>
      <c r="IV69" s="20"/>
    </row>
    <row r="70" spans="1:256" s="57" customFormat="1" x14ac:dyDescent="0.2">
      <c r="A70" s="43"/>
      <c r="B70" s="1" t="s">
        <v>128</v>
      </c>
      <c r="C70" s="36" t="s">
        <v>24</v>
      </c>
      <c r="D70" s="102"/>
      <c r="E70" s="9">
        <f>SUM(L70,S70,Z70,AG70,AN70,BB70,BI70,BP70,CD70,CK70,CR70,CY70,DF70,DM70,DT70,EA70)+SUM(EH70,EO70,EV70,FC70,FJ70,FQ70,FX70,GE70,GL70,GS70,GZ70,HG70,HN70,HU70,IB70,II70)+IP70</f>
        <v>0</v>
      </c>
      <c r="F70" s="2">
        <f t="shared" si="466"/>
        <v>0</v>
      </c>
      <c r="G70" s="2">
        <f>SUM(N70,U70,AB70,AI70,AP70,BD70,BK70,BR70,CF70,CM70,CT70,DA70,DH70,DO70,DV70,EC70)+SUM(EJ70,EQ70,EX70,FE70,FL70,FS70,FZ70,GG70,GN70,GU70,HB70,HI70,HP70,HW70,ID70,IK70)+IR70</f>
        <v>83000000</v>
      </c>
      <c r="H70" s="2">
        <f t="shared" si="609"/>
        <v>0</v>
      </c>
      <c r="I70" s="2">
        <f t="shared" si="609"/>
        <v>0</v>
      </c>
      <c r="J70" s="2">
        <f t="shared" si="609"/>
        <v>83000000</v>
      </c>
      <c r="K70" s="10">
        <f>SUM(R70,Y70,AF70,AM70,AT70,BH70,BO70,BV70,CJ70,CQ70,CX70,DE70,DL70,DS70,DZ70,EG70)+SUM(EN70,EU70,FB70,FI70,FP70,FW70,GD70,GK70,GR70,GY70,HF70,HM70,HT70,IA70,IH70,IO70)</f>
        <v>0</v>
      </c>
      <c r="L70" s="286"/>
      <c r="M70" s="2"/>
      <c r="N70" s="2">
        <v>83000000</v>
      </c>
      <c r="O70" s="2"/>
      <c r="P70" s="31">
        <f>+N70-Q70</f>
        <v>0</v>
      </c>
      <c r="Q70" s="2">
        <v>83000000</v>
      </c>
      <c r="R70" s="20"/>
      <c r="S70" s="9"/>
      <c r="T70" s="2"/>
      <c r="U70" s="2"/>
      <c r="V70" s="2"/>
      <c r="W70" s="31">
        <f t="shared" si="48"/>
        <v>0</v>
      </c>
      <c r="X70" s="2"/>
      <c r="Y70" s="20"/>
      <c r="Z70" s="9"/>
      <c r="AA70" s="2"/>
      <c r="AB70" s="2"/>
      <c r="AC70" s="2"/>
      <c r="AD70" s="31"/>
      <c r="AE70" s="2"/>
      <c r="AF70" s="20"/>
      <c r="AG70" s="9"/>
      <c r="AH70" s="2"/>
      <c r="AI70" s="2"/>
      <c r="AJ70" s="2"/>
      <c r="AK70" s="31"/>
      <c r="AL70" s="2"/>
      <c r="AM70" s="20"/>
      <c r="AN70" s="9"/>
      <c r="AO70" s="2"/>
      <c r="AP70" s="2"/>
      <c r="AQ70" s="2"/>
      <c r="AR70" s="31"/>
      <c r="AS70" s="2"/>
      <c r="AT70" s="20"/>
      <c r="AU70" s="24">
        <f t="shared" si="605"/>
        <v>0</v>
      </c>
      <c r="AV70" s="2">
        <f t="shared" si="605"/>
        <v>0</v>
      </c>
      <c r="AW70" s="15">
        <f t="shared" si="387"/>
        <v>0</v>
      </c>
      <c r="AX70" s="2">
        <f>SUM(BL70,BS70,BE70)</f>
        <v>0</v>
      </c>
      <c r="AY70" s="2">
        <f t="shared" si="606"/>
        <v>0</v>
      </c>
      <c r="AZ70" s="2">
        <f t="shared" si="606"/>
        <v>0</v>
      </c>
      <c r="BA70" s="20">
        <f t="shared" si="606"/>
        <v>0</v>
      </c>
      <c r="BB70" s="9"/>
      <c r="BC70" s="2"/>
      <c r="BD70" s="2"/>
      <c r="BE70" s="2"/>
      <c r="BF70" s="31"/>
      <c r="BG70" s="2"/>
      <c r="BH70" s="20"/>
      <c r="BI70" s="9"/>
      <c r="BJ70" s="2"/>
      <c r="BK70" s="2"/>
      <c r="BL70" s="2"/>
      <c r="BM70" s="31"/>
      <c r="BN70" s="2"/>
      <c r="BO70" s="20"/>
      <c r="BP70" s="9"/>
      <c r="BQ70" s="2"/>
      <c r="BR70" s="2"/>
      <c r="BS70" s="2"/>
      <c r="BT70" s="31"/>
      <c r="BU70" s="2"/>
      <c r="BV70" s="20"/>
      <c r="BW70" s="251">
        <f t="shared" si="607"/>
        <v>0</v>
      </c>
      <c r="BX70" s="209">
        <f t="shared" si="607"/>
        <v>0</v>
      </c>
      <c r="BY70" s="209">
        <f t="shared" si="607"/>
        <v>0</v>
      </c>
      <c r="BZ70" s="209">
        <f>SUM(CG70,CN70,CU70,DB70,DI70,DP70,DW70,ED70,EK70,ER70,EY70,FF70,FM70,FT70,GA70,GH70,GO70,GV70,HC70,HJ70,HQ70,HX70,IE70,IL70)</f>
        <v>0</v>
      </c>
      <c r="CA70" s="208">
        <f t="shared" si="608"/>
        <v>0</v>
      </c>
      <c r="CB70" s="208">
        <f t="shared" si="608"/>
        <v>0</v>
      </c>
      <c r="CC70" s="210">
        <f t="shared" si="608"/>
        <v>0</v>
      </c>
      <c r="CD70" s="114"/>
      <c r="CE70" s="2"/>
      <c r="CF70" s="2"/>
      <c r="CG70" s="2"/>
      <c r="CH70" s="31"/>
      <c r="CI70" s="2"/>
      <c r="CJ70" s="20"/>
      <c r="CK70" s="2"/>
      <c r="CL70" s="2"/>
      <c r="CM70" s="2"/>
      <c r="CN70" s="2"/>
      <c r="CO70" s="31"/>
      <c r="CP70" s="2"/>
      <c r="CQ70" s="20"/>
      <c r="CR70" s="2"/>
      <c r="CS70" s="2"/>
      <c r="CT70" s="2"/>
      <c r="CU70" s="2"/>
      <c r="CV70" s="31"/>
      <c r="CW70" s="2"/>
      <c r="CX70" s="20"/>
      <c r="CY70" s="2"/>
      <c r="CZ70" s="2"/>
      <c r="DA70" s="2"/>
      <c r="DB70" s="2"/>
      <c r="DC70" s="31"/>
      <c r="DD70" s="2"/>
      <c r="DE70" s="20"/>
      <c r="DF70" s="2"/>
      <c r="DG70" s="2"/>
      <c r="DH70" s="2"/>
      <c r="DI70" s="2"/>
      <c r="DJ70" s="31"/>
      <c r="DK70" s="2"/>
      <c r="DL70" s="20"/>
      <c r="DM70" s="2"/>
      <c r="DN70" s="2"/>
      <c r="DO70" s="2"/>
      <c r="DP70" s="2"/>
      <c r="DQ70" s="31"/>
      <c r="DR70" s="2"/>
      <c r="DS70" s="20"/>
      <c r="DT70" s="2"/>
      <c r="DU70" s="2"/>
      <c r="DV70" s="2"/>
      <c r="DW70" s="2"/>
      <c r="DX70" s="31"/>
      <c r="DY70" s="2"/>
      <c r="DZ70" s="20"/>
      <c r="EA70" s="2"/>
      <c r="EB70" s="2"/>
      <c r="EC70" s="2"/>
      <c r="ED70" s="2"/>
      <c r="EE70" s="31"/>
      <c r="EF70" s="2"/>
      <c r="EG70" s="20"/>
      <c r="EH70" s="2"/>
      <c r="EI70" s="2"/>
      <c r="EJ70" s="2"/>
      <c r="EK70" s="2"/>
      <c r="EL70" s="31"/>
      <c r="EM70" s="2"/>
      <c r="EN70" s="20"/>
      <c r="EO70" s="2"/>
      <c r="EP70" s="2"/>
      <c r="EQ70" s="2"/>
      <c r="ER70" s="2"/>
      <c r="ES70" s="31"/>
      <c r="ET70" s="2"/>
      <c r="EU70" s="20"/>
      <c r="EV70" s="2"/>
      <c r="EW70" s="2"/>
      <c r="EX70" s="2"/>
      <c r="EY70" s="2"/>
      <c r="EZ70" s="31"/>
      <c r="FA70" s="2"/>
      <c r="FB70" s="20"/>
      <c r="FC70" s="2"/>
      <c r="FD70" s="2"/>
      <c r="FE70" s="2"/>
      <c r="FF70" s="2"/>
      <c r="FG70" s="31"/>
      <c r="FH70" s="2"/>
      <c r="FI70" s="20"/>
      <c r="FJ70" s="2"/>
      <c r="FK70" s="2"/>
      <c r="FL70" s="2"/>
      <c r="FM70" s="2"/>
      <c r="FN70" s="31"/>
      <c r="FO70" s="2"/>
      <c r="FP70" s="20"/>
      <c r="FQ70" s="2"/>
      <c r="FR70" s="2"/>
      <c r="FS70" s="2"/>
      <c r="FT70" s="2"/>
      <c r="FU70" s="31"/>
      <c r="FV70" s="2"/>
      <c r="FW70" s="20"/>
      <c r="FX70" s="2"/>
      <c r="FY70" s="2"/>
      <c r="FZ70" s="2"/>
      <c r="GA70" s="2"/>
      <c r="GB70" s="31"/>
      <c r="GC70" s="2"/>
      <c r="GD70" s="20"/>
      <c r="GE70" s="2"/>
      <c r="GF70" s="2"/>
      <c r="GG70" s="2"/>
      <c r="GH70" s="2"/>
      <c r="GI70" s="31"/>
      <c r="GJ70" s="2"/>
      <c r="GK70" s="20"/>
      <c r="GL70" s="2"/>
      <c r="GM70" s="2"/>
      <c r="GN70" s="2"/>
      <c r="GO70" s="2"/>
      <c r="GP70" s="31"/>
      <c r="GQ70" s="2"/>
      <c r="GR70" s="20"/>
      <c r="GS70" s="2"/>
      <c r="GT70" s="2"/>
      <c r="GU70" s="2"/>
      <c r="GV70" s="2"/>
      <c r="GW70" s="31"/>
      <c r="GX70" s="2"/>
      <c r="GY70" s="20"/>
      <c r="GZ70" s="2"/>
      <c r="HA70" s="2"/>
      <c r="HB70" s="2"/>
      <c r="HC70" s="2"/>
      <c r="HD70" s="31"/>
      <c r="HE70" s="2"/>
      <c r="HF70" s="20"/>
      <c r="HG70" s="2"/>
      <c r="HH70" s="2"/>
      <c r="HI70" s="2"/>
      <c r="HJ70" s="2"/>
      <c r="HK70" s="31"/>
      <c r="HL70" s="2"/>
      <c r="HM70" s="20"/>
      <c r="HN70" s="2"/>
      <c r="HO70" s="2"/>
      <c r="HP70" s="2"/>
      <c r="HQ70" s="2"/>
      <c r="HR70" s="31"/>
      <c r="HS70" s="2"/>
      <c r="HT70" s="20"/>
      <c r="HU70" s="2"/>
      <c r="HV70" s="2"/>
      <c r="HW70" s="2"/>
      <c r="HX70" s="2"/>
      <c r="HY70" s="31"/>
      <c r="HZ70" s="2"/>
      <c r="IA70" s="20"/>
      <c r="IB70" s="2"/>
      <c r="IC70" s="2"/>
      <c r="ID70" s="2"/>
      <c r="IE70" s="2"/>
      <c r="IF70" s="31"/>
      <c r="IG70" s="2"/>
      <c r="IH70" s="20"/>
      <c r="II70" s="2"/>
      <c r="IJ70" s="2"/>
      <c r="IK70" s="2"/>
      <c r="IL70" s="2"/>
      <c r="IM70" s="31"/>
      <c r="IN70" s="2"/>
      <c r="IO70" s="20"/>
      <c r="IP70" s="9"/>
      <c r="IQ70" s="2"/>
      <c r="IR70" s="2"/>
      <c r="IS70" s="2"/>
      <c r="IT70" s="31"/>
      <c r="IU70" s="2"/>
      <c r="IV70" s="20"/>
    </row>
    <row r="71" spans="1:256" s="57" customFormat="1" x14ac:dyDescent="0.2">
      <c r="A71" s="43"/>
      <c r="B71" s="1" t="s">
        <v>129</v>
      </c>
      <c r="C71" s="36" t="s">
        <v>66</v>
      </c>
      <c r="D71" s="102"/>
      <c r="E71" s="9">
        <f>SUM(L71,S71,Z71,AG71,AN71,BB71,BI71,BP71,CD71,CK71,CR71,CY71,DF71,DM71,DT71,EA71)+SUM(EH71,EO71,EV71,FC71,FJ71,FQ71,FX71,GE71,GL71,GS71,GZ71,HG71,HN71,HU71,IB71,II71)+IP71</f>
        <v>18819850</v>
      </c>
      <c r="F71" s="2">
        <f t="shared" si="466"/>
        <v>19519636</v>
      </c>
      <c r="G71" s="2">
        <f t="shared" si="466"/>
        <v>18446688</v>
      </c>
      <c r="H71" s="2">
        <f t="shared" si="609"/>
        <v>0</v>
      </c>
      <c r="I71" s="2">
        <f t="shared" si="609"/>
        <v>18150872</v>
      </c>
      <c r="J71" s="4"/>
      <c r="K71" s="10">
        <f>SUM(R71,Y71,AF71,AM71,AT71,BH71,BO71,BV71,CJ71,CQ71,CX71,DE71,DL71,DS71,DZ71,EG71)+SUM(EN71,EU71,FB71,FI71,FP71,FW71,GD71,GK71,GR71,GY71,HF71,HM71,HT71,IA71,IH71,IO71)</f>
        <v>0</v>
      </c>
      <c r="L71" s="286">
        <v>18819850</v>
      </c>
      <c r="M71" s="2">
        <v>19519636</v>
      </c>
      <c r="N71" s="2">
        <v>18446688</v>
      </c>
      <c r="O71" s="2"/>
      <c r="P71" s="31">
        <f>+N71-Q71</f>
        <v>18150872</v>
      </c>
      <c r="Q71" s="2">
        <v>295816</v>
      </c>
      <c r="R71" s="20"/>
      <c r="S71" s="9"/>
      <c r="T71" s="2"/>
      <c r="U71" s="2"/>
      <c r="V71" s="2">
        <f>T71+U71</f>
        <v>0</v>
      </c>
      <c r="W71" s="31">
        <f t="shared" si="48"/>
        <v>0</v>
      </c>
      <c r="X71" s="2"/>
      <c r="Y71" s="20"/>
      <c r="Z71" s="9"/>
      <c r="AA71" s="2"/>
      <c r="AB71" s="2"/>
      <c r="AC71" s="2">
        <f>AA71+AB71</f>
        <v>0</v>
      </c>
      <c r="AD71" s="31">
        <f>AC71-AE71-AF71</f>
        <v>0</v>
      </c>
      <c r="AE71" s="2"/>
      <c r="AF71" s="20"/>
      <c r="AG71" s="9"/>
      <c r="AH71" s="2"/>
      <c r="AI71" s="2"/>
      <c r="AJ71" s="2">
        <f>AH71+AI71</f>
        <v>0</v>
      </c>
      <c r="AK71" s="31">
        <f>AJ71-AL71-AM71</f>
        <v>0</v>
      </c>
      <c r="AL71" s="2"/>
      <c r="AM71" s="20"/>
      <c r="AN71" s="9"/>
      <c r="AO71" s="2"/>
      <c r="AP71" s="2"/>
      <c r="AQ71" s="2">
        <f>AO71+AP71</f>
        <v>0</v>
      </c>
      <c r="AR71" s="31">
        <f>AQ71-AS71-AT71</f>
        <v>0</v>
      </c>
      <c r="AS71" s="2"/>
      <c r="AT71" s="20"/>
      <c r="AU71" s="24">
        <f t="shared" si="605"/>
        <v>0</v>
      </c>
      <c r="AV71" s="2">
        <f t="shared" si="605"/>
        <v>0</v>
      </c>
      <c r="AW71" s="15">
        <f t="shared" si="387"/>
        <v>0</v>
      </c>
      <c r="AX71" s="2">
        <f>SUM(BL71,BS71,BE71)</f>
        <v>0</v>
      </c>
      <c r="AY71" s="2">
        <f t="shared" si="606"/>
        <v>0</v>
      </c>
      <c r="AZ71" s="2">
        <f t="shared" si="606"/>
        <v>0</v>
      </c>
      <c r="BA71" s="20">
        <f t="shared" si="606"/>
        <v>0</v>
      </c>
      <c r="BB71" s="9"/>
      <c r="BC71" s="2"/>
      <c r="BD71" s="2"/>
      <c r="BE71" s="2">
        <f>BC71+BD71</f>
        <v>0</v>
      </c>
      <c r="BF71" s="31">
        <f>BE71-BG71-BH71</f>
        <v>0</v>
      </c>
      <c r="BG71" s="2"/>
      <c r="BH71" s="20"/>
      <c r="BI71" s="9"/>
      <c r="BJ71" s="2"/>
      <c r="BK71" s="2"/>
      <c r="BL71" s="2">
        <f>BJ71+BK71</f>
        <v>0</v>
      </c>
      <c r="BM71" s="31">
        <f>BL71-BN71-BO71</f>
        <v>0</v>
      </c>
      <c r="BN71" s="2"/>
      <c r="BO71" s="20"/>
      <c r="BP71" s="9"/>
      <c r="BQ71" s="2"/>
      <c r="BR71" s="2"/>
      <c r="BS71" s="2">
        <f>BQ71+BR71</f>
        <v>0</v>
      </c>
      <c r="BT71" s="31">
        <f>BS71-BU71-BV71</f>
        <v>0</v>
      </c>
      <c r="BU71" s="2"/>
      <c r="BV71" s="20"/>
      <c r="BW71" s="251">
        <f t="shared" si="607"/>
        <v>0</v>
      </c>
      <c r="BX71" s="209">
        <f t="shared" si="607"/>
        <v>0</v>
      </c>
      <c r="BY71" s="209">
        <f t="shared" si="607"/>
        <v>0</v>
      </c>
      <c r="BZ71" s="209">
        <f>SUM(CG71,CN71,CU71,DB71,DI71,DP71,DW71,ED71,EK71,ER71,EY71,FF71,FM71,FT71,GA71,GH71,GO71,GV71,HC71,HJ71,HQ71,HX71,IE71,IL71)</f>
        <v>0</v>
      </c>
      <c r="CA71" s="208">
        <f t="shared" si="608"/>
        <v>0</v>
      </c>
      <c r="CB71" s="208">
        <f t="shared" si="608"/>
        <v>0</v>
      </c>
      <c r="CC71" s="210">
        <f t="shared" si="608"/>
        <v>0</v>
      </c>
      <c r="CD71" s="114"/>
      <c r="CE71" s="2"/>
      <c r="CF71" s="2"/>
      <c r="CG71" s="2">
        <f>CE71+CF71</f>
        <v>0</v>
      </c>
      <c r="CH71" s="31">
        <f>CG71-CI71-CJ71</f>
        <v>0</v>
      </c>
      <c r="CI71" s="2"/>
      <c r="CJ71" s="20"/>
      <c r="CK71" s="2"/>
      <c r="CL71" s="2"/>
      <c r="CM71" s="2"/>
      <c r="CN71" s="2">
        <f>CL71+CM71</f>
        <v>0</v>
      </c>
      <c r="CO71" s="31">
        <f>CN71-CP71-CQ71</f>
        <v>0</v>
      </c>
      <c r="CP71" s="2"/>
      <c r="CQ71" s="20"/>
      <c r="CR71" s="2"/>
      <c r="CS71" s="2"/>
      <c r="CT71" s="2"/>
      <c r="CU71" s="2">
        <f>CS71+CT71</f>
        <v>0</v>
      </c>
      <c r="CV71" s="31">
        <f>CU71-CW71-CX71</f>
        <v>0</v>
      </c>
      <c r="CW71" s="2"/>
      <c r="CX71" s="20"/>
      <c r="CY71" s="2"/>
      <c r="CZ71" s="2"/>
      <c r="DA71" s="2"/>
      <c r="DB71" s="2">
        <f>CZ71+DA71</f>
        <v>0</v>
      </c>
      <c r="DC71" s="31">
        <f>DB71-DD71-DE71</f>
        <v>0</v>
      </c>
      <c r="DD71" s="2"/>
      <c r="DE71" s="20"/>
      <c r="DF71" s="2"/>
      <c r="DG71" s="2"/>
      <c r="DH71" s="2"/>
      <c r="DI71" s="2">
        <f>DG71+DH71</f>
        <v>0</v>
      </c>
      <c r="DJ71" s="31">
        <f>DI71-DK71-DL71</f>
        <v>0</v>
      </c>
      <c r="DK71" s="2"/>
      <c r="DL71" s="20"/>
      <c r="DM71" s="2"/>
      <c r="DN71" s="2"/>
      <c r="DO71" s="2"/>
      <c r="DP71" s="2">
        <f>DN71+DO71</f>
        <v>0</v>
      </c>
      <c r="DQ71" s="31">
        <f>DP71-DR71-DS71</f>
        <v>0</v>
      </c>
      <c r="DR71" s="2"/>
      <c r="DS71" s="20"/>
      <c r="DT71" s="2"/>
      <c r="DU71" s="2"/>
      <c r="DV71" s="2"/>
      <c r="DW71" s="2">
        <f>DU71+DV71</f>
        <v>0</v>
      </c>
      <c r="DX71" s="31">
        <f>DW71-DY71-DZ71</f>
        <v>0</v>
      </c>
      <c r="DY71" s="2"/>
      <c r="DZ71" s="20"/>
      <c r="EA71" s="2"/>
      <c r="EB71" s="2"/>
      <c r="EC71" s="2"/>
      <c r="ED71" s="2">
        <f>EB71+EC71</f>
        <v>0</v>
      </c>
      <c r="EE71" s="31">
        <f>ED71-EF71-EG71</f>
        <v>0</v>
      </c>
      <c r="EF71" s="2"/>
      <c r="EG71" s="20"/>
      <c r="EH71" s="2"/>
      <c r="EI71" s="2"/>
      <c r="EJ71" s="2"/>
      <c r="EK71" s="2">
        <f>EI71+EJ71</f>
        <v>0</v>
      </c>
      <c r="EL71" s="31">
        <f>EK71-EM71-EN71</f>
        <v>0</v>
      </c>
      <c r="EM71" s="2"/>
      <c r="EN71" s="20"/>
      <c r="EO71" s="2"/>
      <c r="EP71" s="2"/>
      <c r="EQ71" s="2"/>
      <c r="ER71" s="2">
        <f>EP71+EQ71</f>
        <v>0</v>
      </c>
      <c r="ES71" s="31">
        <f>ER71-ET71-EU71</f>
        <v>0</v>
      </c>
      <c r="ET71" s="2"/>
      <c r="EU71" s="20"/>
      <c r="EV71" s="2"/>
      <c r="EW71" s="2"/>
      <c r="EX71" s="2"/>
      <c r="EY71" s="2">
        <f>EW71+EX71</f>
        <v>0</v>
      </c>
      <c r="EZ71" s="31">
        <f>EY71-FA71-FB71</f>
        <v>0</v>
      </c>
      <c r="FA71" s="2"/>
      <c r="FB71" s="20"/>
      <c r="FC71" s="2"/>
      <c r="FD71" s="2"/>
      <c r="FE71" s="2"/>
      <c r="FF71" s="2">
        <f>FD71+FE71</f>
        <v>0</v>
      </c>
      <c r="FG71" s="31">
        <f>FF71-FH71-FI71</f>
        <v>0</v>
      </c>
      <c r="FH71" s="2"/>
      <c r="FI71" s="20"/>
      <c r="FJ71" s="2"/>
      <c r="FK71" s="2"/>
      <c r="FL71" s="2"/>
      <c r="FM71" s="2">
        <f>FK71+FL71</f>
        <v>0</v>
      </c>
      <c r="FN71" s="31">
        <f>FM71-FO71-FP71</f>
        <v>0</v>
      </c>
      <c r="FO71" s="2"/>
      <c r="FP71" s="20"/>
      <c r="FQ71" s="2"/>
      <c r="FR71" s="2"/>
      <c r="FS71" s="2"/>
      <c r="FT71" s="2">
        <f>FR71+FS71</f>
        <v>0</v>
      </c>
      <c r="FU71" s="31">
        <f>FT71-FV71-FW71</f>
        <v>0</v>
      </c>
      <c r="FV71" s="2"/>
      <c r="FW71" s="20"/>
      <c r="FX71" s="2"/>
      <c r="FY71" s="2"/>
      <c r="FZ71" s="2"/>
      <c r="GA71" s="2">
        <f>FY71+FZ71</f>
        <v>0</v>
      </c>
      <c r="GB71" s="31">
        <f>GA71-GC71-GD71</f>
        <v>0</v>
      </c>
      <c r="GC71" s="2"/>
      <c r="GD71" s="20"/>
      <c r="GE71" s="2"/>
      <c r="GF71" s="2"/>
      <c r="GG71" s="2"/>
      <c r="GH71" s="2">
        <f>GF71+GG71</f>
        <v>0</v>
      </c>
      <c r="GI71" s="31">
        <f>GH71-GJ71-GK71</f>
        <v>0</v>
      </c>
      <c r="GJ71" s="2"/>
      <c r="GK71" s="20"/>
      <c r="GL71" s="2"/>
      <c r="GM71" s="2"/>
      <c r="GN71" s="2"/>
      <c r="GO71" s="2">
        <f>GM71+GN71</f>
        <v>0</v>
      </c>
      <c r="GP71" s="31">
        <f>GO71-GQ71-GR71</f>
        <v>0</v>
      </c>
      <c r="GQ71" s="2"/>
      <c r="GR71" s="20"/>
      <c r="GS71" s="2"/>
      <c r="GT71" s="2"/>
      <c r="GU71" s="2"/>
      <c r="GV71" s="2">
        <f>GT71+GU71</f>
        <v>0</v>
      </c>
      <c r="GW71" s="31">
        <f>GV71-GX71-GY71</f>
        <v>0</v>
      </c>
      <c r="GX71" s="2"/>
      <c r="GY71" s="20"/>
      <c r="GZ71" s="2"/>
      <c r="HA71" s="2"/>
      <c r="HB71" s="2"/>
      <c r="HC71" s="2">
        <f>HA71+HB71</f>
        <v>0</v>
      </c>
      <c r="HD71" s="31">
        <f>HC71-HE71-HF71</f>
        <v>0</v>
      </c>
      <c r="HE71" s="2"/>
      <c r="HF71" s="20"/>
      <c r="HG71" s="2"/>
      <c r="HH71" s="2"/>
      <c r="HI71" s="2"/>
      <c r="HJ71" s="2">
        <f>HH71+HI71</f>
        <v>0</v>
      </c>
      <c r="HK71" s="31">
        <f>HJ71-HL71-HM71</f>
        <v>0</v>
      </c>
      <c r="HL71" s="2"/>
      <c r="HM71" s="20"/>
      <c r="HN71" s="2"/>
      <c r="HO71" s="2"/>
      <c r="HP71" s="2"/>
      <c r="HQ71" s="2">
        <f>HO71+HP71</f>
        <v>0</v>
      </c>
      <c r="HR71" s="31">
        <f>HQ71-HS71-HT71</f>
        <v>0</v>
      </c>
      <c r="HS71" s="2"/>
      <c r="HT71" s="20"/>
      <c r="HU71" s="2"/>
      <c r="HV71" s="2"/>
      <c r="HW71" s="2"/>
      <c r="HX71" s="2">
        <f>HV71+HW71</f>
        <v>0</v>
      </c>
      <c r="HY71" s="31">
        <f>HX71-HZ71-IA71</f>
        <v>0</v>
      </c>
      <c r="HZ71" s="2"/>
      <c r="IA71" s="20"/>
      <c r="IB71" s="2"/>
      <c r="IC71" s="2"/>
      <c r="ID71" s="2"/>
      <c r="IE71" s="2">
        <f>IC71+ID71</f>
        <v>0</v>
      </c>
      <c r="IF71" s="31">
        <f>IE71-IG71-IH71</f>
        <v>0</v>
      </c>
      <c r="IG71" s="2"/>
      <c r="IH71" s="20"/>
      <c r="II71" s="2"/>
      <c r="IJ71" s="2"/>
      <c r="IK71" s="2"/>
      <c r="IL71" s="2">
        <f>IJ71+IK71</f>
        <v>0</v>
      </c>
      <c r="IM71" s="31">
        <f>IL71-IN71-IO71</f>
        <v>0</v>
      </c>
      <c r="IN71" s="2"/>
      <c r="IO71" s="20"/>
      <c r="IP71" s="9"/>
      <c r="IQ71" s="2"/>
      <c r="IR71" s="2"/>
      <c r="IS71" s="2">
        <f>IQ71+IR71</f>
        <v>0</v>
      </c>
      <c r="IT71" s="31">
        <f>IS71-IU71-IV71</f>
        <v>0</v>
      </c>
      <c r="IU71" s="2"/>
      <c r="IV71" s="20"/>
    </row>
    <row r="72" spans="1:256" s="162" customFormat="1" ht="20.25" customHeight="1" x14ac:dyDescent="0.2">
      <c r="A72" s="163" t="s">
        <v>28</v>
      </c>
      <c r="B72" s="152"/>
      <c r="C72" s="153"/>
      <c r="D72" s="154"/>
      <c r="E72" s="156">
        <f>SUM(E67:E70)</f>
        <v>2000000</v>
      </c>
      <c r="F72" s="156">
        <f t="shared" ref="F72:G72" si="610">SUM(F67:F70)</f>
        <v>4605848</v>
      </c>
      <c r="G72" s="156">
        <f t="shared" si="610"/>
        <v>85605848</v>
      </c>
      <c r="H72" s="156">
        <f>SUM(H67:H71)</f>
        <v>0</v>
      </c>
      <c r="I72" s="156">
        <f>SUM(P72,W72,AD72,AK72,AR72,BF72,BM72,BT72,CH72,CO72,CV72,DC72,DJ72,DQ72,DX72,EE72)+SUM(EL72,ES72,EZ72,FG72,FN72,FU72,GB72,GI72,GP72,GW72,HD72,HK72,HR72,HY72,IF72,IM72)-I71</f>
        <v>2605848</v>
      </c>
      <c r="J72" s="156">
        <f>SUM(Q72,X72,AE72,AL72,AS72,BG72,BN72,BU72,CI72,CP72,CW72,DD72,DK72,DR72,DY72,EF72)+SUM(EM72,ET72,FA72,FH72,FO72,FV72,GC72,GJ72,GQ72,GX72,HE72,HL72,HS72,HZ72,IG72,IN72)-Q71</f>
        <v>82704184</v>
      </c>
      <c r="K72" s="156">
        <f>SUM(R72,Y72,AF72,AM72,AT72,BH72,BO72,BV72,CJ72,CQ72,CX72,DE72,DL72,DS72,DZ72,EG72)+SUM(EN72,EU72,FB72,FI72,FP72,FW72,GD72,GK72,GR72,GY72,HF72,HM72,HT72,IA72,IH72,IO72)-R71</f>
        <v>0</v>
      </c>
      <c r="L72" s="157">
        <f>SUM(L67:L71)</f>
        <v>20819850</v>
      </c>
      <c r="M72" s="156">
        <f>SUM(M67:M71)</f>
        <v>24125484</v>
      </c>
      <c r="N72" s="156">
        <f>SUM(N67:N71)</f>
        <v>104052536</v>
      </c>
      <c r="O72" s="156">
        <f t="shared" ref="O72:R72" si="611">SUM(O67:O71)-O71</f>
        <v>0</v>
      </c>
      <c r="P72" s="156">
        <f>SUM(P67:P71)</f>
        <v>20756720</v>
      </c>
      <c r="Q72" s="156">
        <f t="shared" si="611"/>
        <v>83000000</v>
      </c>
      <c r="R72" s="156">
        <f t="shared" si="611"/>
        <v>0</v>
      </c>
      <c r="S72" s="155">
        <f t="shared" ref="S72:X72" si="612">SUM(S67:S71)</f>
        <v>0</v>
      </c>
      <c r="T72" s="156">
        <f t="shared" si="612"/>
        <v>0</v>
      </c>
      <c r="U72" s="156">
        <f t="shared" si="612"/>
        <v>0</v>
      </c>
      <c r="V72" s="156">
        <f t="shared" si="612"/>
        <v>0</v>
      </c>
      <c r="W72" s="177">
        <f t="shared" si="48"/>
        <v>0</v>
      </c>
      <c r="X72" s="156">
        <f t="shared" si="612"/>
        <v>0</v>
      </c>
      <c r="Y72" s="159">
        <f>SUM(Y67:Y71)</f>
        <v>0</v>
      </c>
      <c r="Z72" s="155">
        <f t="shared" ref="Z72:AE72" si="613">SUM(Z67:Z71)</f>
        <v>0</v>
      </c>
      <c r="AA72" s="156">
        <f t="shared" si="613"/>
        <v>0</v>
      </c>
      <c r="AB72" s="156">
        <f t="shared" si="613"/>
        <v>0</v>
      </c>
      <c r="AC72" s="156">
        <f t="shared" si="613"/>
        <v>0</v>
      </c>
      <c r="AD72" s="158">
        <f>SUM(AD67:AD71)</f>
        <v>0</v>
      </c>
      <c r="AE72" s="156">
        <f t="shared" si="613"/>
        <v>0</v>
      </c>
      <c r="AF72" s="159">
        <f>SUM(AF67:AF71)</f>
        <v>0</v>
      </c>
      <c r="AG72" s="155">
        <f t="shared" ref="AG72:AL72" si="614">SUM(AG67:AG71)</f>
        <v>0</v>
      </c>
      <c r="AH72" s="156">
        <f t="shared" si="614"/>
        <v>0</v>
      </c>
      <c r="AI72" s="156">
        <f t="shared" si="614"/>
        <v>0</v>
      </c>
      <c r="AJ72" s="156">
        <f t="shared" si="614"/>
        <v>0</v>
      </c>
      <c r="AK72" s="158">
        <f>SUM(AK67:AK71)</f>
        <v>0</v>
      </c>
      <c r="AL72" s="156">
        <f t="shared" si="614"/>
        <v>0</v>
      </c>
      <c r="AM72" s="159">
        <f>SUM(AM67:AM71)</f>
        <v>0</v>
      </c>
      <c r="AN72" s="155">
        <f t="shared" ref="AN72:AS72" si="615">SUM(AN67:AN71)</f>
        <v>0</v>
      </c>
      <c r="AO72" s="156">
        <f t="shared" si="615"/>
        <v>0</v>
      </c>
      <c r="AP72" s="156">
        <f t="shared" si="615"/>
        <v>0</v>
      </c>
      <c r="AQ72" s="156">
        <f t="shared" si="615"/>
        <v>0</v>
      </c>
      <c r="AR72" s="158">
        <f>SUM(AR67:AR71)</f>
        <v>0</v>
      </c>
      <c r="AS72" s="156">
        <f t="shared" si="615"/>
        <v>0</v>
      </c>
      <c r="AT72" s="159">
        <f>SUM(AT67:AT71)</f>
        <v>0</v>
      </c>
      <c r="AU72" s="160">
        <f t="shared" ref="AU72:BG72" si="616">SUM(AU67:AU71)</f>
        <v>0</v>
      </c>
      <c r="AV72" s="156">
        <f t="shared" si="616"/>
        <v>0</v>
      </c>
      <c r="AW72" s="176">
        <f t="shared" si="387"/>
        <v>0</v>
      </c>
      <c r="AX72" s="156">
        <f>SUM(AX67:AX71)</f>
        <v>0</v>
      </c>
      <c r="AY72" s="156">
        <f>SUM(AY67:AY71)</f>
        <v>0</v>
      </c>
      <c r="AZ72" s="156">
        <f>SUM(AZ67:AZ71)</f>
        <v>0</v>
      </c>
      <c r="BA72" s="159">
        <f t="shared" si="616"/>
        <v>0</v>
      </c>
      <c r="BB72" s="155">
        <f t="shared" si="616"/>
        <v>0</v>
      </c>
      <c r="BC72" s="156">
        <f t="shared" si="616"/>
        <v>0</v>
      </c>
      <c r="BD72" s="156">
        <f t="shared" si="616"/>
        <v>0</v>
      </c>
      <c r="BE72" s="156">
        <f t="shared" si="616"/>
        <v>0</v>
      </c>
      <c r="BF72" s="158">
        <f>SUM(BF67:BF71)</f>
        <v>0</v>
      </c>
      <c r="BG72" s="156">
        <f t="shared" si="616"/>
        <v>0</v>
      </c>
      <c r="BH72" s="159">
        <f>SUM(BH67:BH71)</f>
        <v>0</v>
      </c>
      <c r="BI72" s="155">
        <f t="shared" ref="BI72:BN72" si="617">SUM(BI67:BI71)</f>
        <v>0</v>
      </c>
      <c r="BJ72" s="156">
        <f t="shared" si="617"/>
        <v>0</v>
      </c>
      <c r="BK72" s="156">
        <f t="shared" si="617"/>
        <v>0</v>
      </c>
      <c r="BL72" s="156">
        <f t="shared" si="617"/>
        <v>0</v>
      </c>
      <c r="BM72" s="158">
        <f>SUM(BM67:BM71)</f>
        <v>0</v>
      </c>
      <c r="BN72" s="156">
        <f t="shared" si="617"/>
        <v>0</v>
      </c>
      <c r="BO72" s="159">
        <f>SUM(BO67:BO71)</f>
        <v>0</v>
      </c>
      <c r="BP72" s="155">
        <f t="shared" ref="BP72:BU72" si="618">SUM(BP67:BP71)</f>
        <v>0</v>
      </c>
      <c r="BQ72" s="156">
        <f t="shared" si="618"/>
        <v>0</v>
      </c>
      <c r="BR72" s="156">
        <f t="shared" si="618"/>
        <v>0</v>
      </c>
      <c r="BS72" s="156">
        <f t="shared" si="618"/>
        <v>0</v>
      </c>
      <c r="BT72" s="158">
        <f>SUM(BT67:BT71)</f>
        <v>0</v>
      </c>
      <c r="BU72" s="156">
        <f t="shared" si="618"/>
        <v>0</v>
      </c>
      <c r="BV72" s="159">
        <f t="shared" ref="BV72:CC72" si="619">SUM(BV67:BV71)</f>
        <v>0</v>
      </c>
      <c r="BW72" s="253">
        <f t="shared" si="619"/>
        <v>0</v>
      </c>
      <c r="BX72" s="218">
        <f t="shared" si="619"/>
        <v>0</v>
      </c>
      <c r="BY72" s="218">
        <f t="shared" si="619"/>
        <v>0</v>
      </c>
      <c r="BZ72" s="218">
        <f t="shared" si="619"/>
        <v>0</v>
      </c>
      <c r="CA72" s="217">
        <f t="shared" si="619"/>
        <v>0</v>
      </c>
      <c r="CB72" s="218">
        <f t="shared" si="619"/>
        <v>0</v>
      </c>
      <c r="CC72" s="260">
        <f t="shared" si="619"/>
        <v>0</v>
      </c>
      <c r="CD72" s="157">
        <f t="shared" ref="CD72:CI72" si="620">SUM(CD67:CD71)</f>
        <v>0</v>
      </c>
      <c r="CE72" s="156">
        <f t="shared" si="620"/>
        <v>0</v>
      </c>
      <c r="CF72" s="156">
        <f t="shared" si="620"/>
        <v>0</v>
      </c>
      <c r="CG72" s="156">
        <f t="shared" si="620"/>
        <v>0</v>
      </c>
      <c r="CH72" s="158">
        <f>SUM(CH67:CH71)</f>
        <v>0</v>
      </c>
      <c r="CI72" s="156">
        <f t="shared" si="620"/>
        <v>0</v>
      </c>
      <c r="CJ72" s="159">
        <f t="shared" ref="CJ72:CQ72" si="621">SUM(CJ67:CJ71)</f>
        <v>0</v>
      </c>
      <c r="CK72" s="156">
        <f t="shared" si="621"/>
        <v>0</v>
      </c>
      <c r="CL72" s="156">
        <f t="shared" si="621"/>
        <v>0</v>
      </c>
      <c r="CM72" s="156">
        <f t="shared" si="621"/>
        <v>0</v>
      </c>
      <c r="CN72" s="156">
        <f t="shared" si="621"/>
        <v>0</v>
      </c>
      <c r="CO72" s="158">
        <f>SUM(CO67:CO71)</f>
        <v>0</v>
      </c>
      <c r="CP72" s="156">
        <f t="shared" si="621"/>
        <v>0</v>
      </c>
      <c r="CQ72" s="159">
        <f t="shared" si="621"/>
        <v>0</v>
      </c>
      <c r="CR72" s="156">
        <f t="shared" ref="CR72:CW72" si="622">SUM(CR67:CR71)</f>
        <v>0</v>
      </c>
      <c r="CS72" s="156">
        <f t="shared" si="622"/>
        <v>0</v>
      </c>
      <c r="CT72" s="156">
        <f t="shared" si="622"/>
        <v>0</v>
      </c>
      <c r="CU72" s="156">
        <f t="shared" si="622"/>
        <v>0</v>
      </c>
      <c r="CV72" s="158">
        <f>SUM(CV67:CV71)</f>
        <v>0</v>
      </c>
      <c r="CW72" s="156">
        <f t="shared" si="622"/>
        <v>0</v>
      </c>
      <c r="CX72" s="159">
        <f>SUM(CX67:CX71)</f>
        <v>0</v>
      </c>
      <c r="CY72" s="156">
        <f t="shared" ref="CY72:DD72" si="623">SUM(CY67:CY71)</f>
        <v>0</v>
      </c>
      <c r="CZ72" s="156">
        <f t="shared" si="623"/>
        <v>0</v>
      </c>
      <c r="DA72" s="156">
        <f t="shared" si="623"/>
        <v>0</v>
      </c>
      <c r="DB72" s="156">
        <f t="shared" si="623"/>
        <v>0</v>
      </c>
      <c r="DC72" s="158">
        <f>SUM(DC67:DC71)</f>
        <v>0</v>
      </c>
      <c r="DD72" s="156">
        <f t="shared" si="623"/>
        <v>0</v>
      </c>
      <c r="DE72" s="159">
        <f t="shared" ref="DE72:DL72" si="624">SUM(DE67:DE71)</f>
        <v>0</v>
      </c>
      <c r="DF72" s="156">
        <f t="shared" si="624"/>
        <v>0</v>
      </c>
      <c r="DG72" s="156">
        <f t="shared" si="624"/>
        <v>0</v>
      </c>
      <c r="DH72" s="156">
        <f t="shared" si="624"/>
        <v>0</v>
      </c>
      <c r="DI72" s="156">
        <f t="shared" si="624"/>
        <v>0</v>
      </c>
      <c r="DJ72" s="158">
        <f>SUM(DJ67:DJ71)</f>
        <v>0</v>
      </c>
      <c r="DK72" s="156">
        <f t="shared" si="624"/>
        <v>0</v>
      </c>
      <c r="DL72" s="159">
        <f t="shared" si="624"/>
        <v>0</v>
      </c>
      <c r="DM72" s="156">
        <f t="shared" ref="DM72:DR72" si="625">SUM(DM67:DM71)</f>
        <v>0</v>
      </c>
      <c r="DN72" s="156">
        <f t="shared" si="625"/>
        <v>0</v>
      </c>
      <c r="DO72" s="156">
        <f t="shared" si="625"/>
        <v>0</v>
      </c>
      <c r="DP72" s="156">
        <f t="shared" si="625"/>
        <v>0</v>
      </c>
      <c r="DQ72" s="158">
        <f>SUM(DQ67:DQ71)</f>
        <v>0</v>
      </c>
      <c r="DR72" s="156">
        <f t="shared" si="625"/>
        <v>0</v>
      </c>
      <c r="DS72" s="159">
        <f>SUM(DS67:DS71)</f>
        <v>0</v>
      </c>
      <c r="DT72" s="156">
        <f t="shared" ref="DT72:DY72" si="626">SUM(DT67:DT71)</f>
        <v>0</v>
      </c>
      <c r="DU72" s="156">
        <f t="shared" si="626"/>
        <v>0</v>
      </c>
      <c r="DV72" s="156">
        <f t="shared" si="626"/>
        <v>0</v>
      </c>
      <c r="DW72" s="156">
        <f t="shared" si="626"/>
        <v>0</v>
      </c>
      <c r="DX72" s="158">
        <f>SUM(DX67:DX71)</f>
        <v>0</v>
      </c>
      <c r="DY72" s="156">
        <f t="shared" si="626"/>
        <v>0</v>
      </c>
      <c r="DZ72" s="159">
        <f>SUM(DZ67:DZ71)</f>
        <v>0</v>
      </c>
      <c r="EA72" s="156">
        <f t="shared" ref="EA72:EF72" si="627">SUM(EA67:EA71)</f>
        <v>0</v>
      </c>
      <c r="EB72" s="156">
        <f t="shared" si="627"/>
        <v>0</v>
      </c>
      <c r="EC72" s="156">
        <f t="shared" si="627"/>
        <v>0</v>
      </c>
      <c r="ED72" s="156">
        <f t="shared" si="627"/>
        <v>0</v>
      </c>
      <c r="EE72" s="158">
        <f>SUM(EE67:EE71)</f>
        <v>0</v>
      </c>
      <c r="EF72" s="156">
        <f t="shared" si="627"/>
        <v>0</v>
      </c>
      <c r="EG72" s="159">
        <f>SUM(EG67:EG71)</f>
        <v>0</v>
      </c>
      <c r="EH72" s="156">
        <f t="shared" ref="EH72:EM72" si="628">SUM(EH67:EH71)</f>
        <v>0</v>
      </c>
      <c r="EI72" s="156">
        <f t="shared" si="628"/>
        <v>0</v>
      </c>
      <c r="EJ72" s="156">
        <f t="shared" si="628"/>
        <v>0</v>
      </c>
      <c r="EK72" s="156">
        <f t="shared" si="628"/>
        <v>0</v>
      </c>
      <c r="EL72" s="158">
        <f>SUM(EL67:EL71)</f>
        <v>0</v>
      </c>
      <c r="EM72" s="156">
        <f t="shared" si="628"/>
        <v>0</v>
      </c>
      <c r="EN72" s="159">
        <f>SUM(EN67:EN71)</f>
        <v>0</v>
      </c>
      <c r="EO72" s="156">
        <f t="shared" ref="EO72:ET72" si="629">SUM(EO67:EO71)</f>
        <v>0</v>
      </c>
      <c r="EP72" s="156">
        <f t="shared" si="629"/>
        <v>0</v>
      </c>
      <c r="EQ72" s="156">
        <f t="shared" si="629"/>
        <v>0</v>
      </c>
      <c r="ER72" s="156">
        <f t="shared" si="629"/>
        <v>0</v>
      </c>
      <c r="ES72" s="158">
        <f>SUM(ES67:ES71)</f>
        <v>0</v>
      </c>
      <c r="ET72" s="156">
        <f t="shared" si="629"/>
        <v>0</v>
      </c>
      <c r="EU72" s="159">
        <f>SUM(EU67:EU71)</f>
        <v>0</v>
      </c>
      <c r="EV72" s="156">
        <f t="shared" ref="EV72:FA72" si="630">SUM(EV67:EV71)</f>
        <v>0</v>
      </c>
      <c r="EW72" s="156">
        <f t="shared" si="630"/>
        <v>0</v>
      </c>
      <c r="EX72" s="156">
        <f t="shared" si="630"/>
        <v>0</v>
      </c>
      <c r="EY72" s="156">
        <f t="shared" si="630"/>
        <v>0</v>
      </c>
      <c r="EZ72" s="158">
        <f>SUM(EZ67:EZ71)</f>
        <v>0</v>
      </c>
      <c r="FA72" s="156">
        <f t="shared" si="630"/>
        <v>0</v>
      </c>
      <c r="FB72" s="159">
        <f>SUM(FB67:FB71)</f>
        <v>0</v>
      </c>
      <c r="FC72" s="156">
        <f t="shared" ref="FC72:FH72" si="631">SUM(FC67:FC71)</f>
        <v>0</v>
      </c>
      <c r="FD72" s="156">
        <f t="shared" si="631"/>
        <v>0</v>
      </c>
      <c r="FE72" s="156">
        <f t="shared" si="631"/>
        <v>0</v>
      </c>
      <c r="FF72" s="156">
        <f t="shared" si="631"/>
        <v>0</v>
      </c>
      <c r="FG72" s="158">
        <f>SUM(FG67:FG71)</f>
        <v>0</v>
      </c>
      <c r="FH72" s="156">
        <f t="shared" si="631"/>
        <v>0</v>
      </c>
      <c r="FI72" s="159">
        <f>SUM(FI67:FI71)</f>
        <v>0</v>
      </c>
      <c r="FJ72" s="156">
        <f t="shared" ref="FJ72:FO72" si="632">SUM(FJ67:FJ71)</f>
        <v>0</v>
      </c>
      <c r="FK72" s="156">
        <f t="shared" si="632"/>
        <v>0</v>
      </c>
      <c r="FL72" s="156">
        <f t="shared" si="632"/>
        <v>0</v>
      </c>
      <c r="FM72" s="156">
        <f t="shared" si="632"/>
        <v>0</v>
      </c>
      <c r="FN72" s="158">
        <f>SUM(FN67:FN71)</f>
        <v>0</v>
      </c>
      <c r="FO72" s="156">
        <f t="shared" si="632"/>
        <v>0</v>
      </c>
      <c r="FP72" s="159">
        <f>SUM(FP67:FP71)</f>
        <v>0</v>
      </c>
      <c r="FQ72" s="156">
        <f t="shared" ref="FQ72:FV72" si="633">SUM(FQ67:FQ71)</f>
        <v>0</v>
      </c>
      <c r="FR72" s="156">
        <f t="shared" si="633"/>
        <v>0</v>
      </c>
      <c r="FS72" s="156">
        <f t="shared" si="633"/>
        <v>0</v>
      </c>
      <c r="FT72" s="156">
        <f t="shared" si="633"/>
        <v>0</v>
      </c>
      <c r="FU72" s="158">
        <f>SUM(FU67:FU71)</f>
        <v>0</v>
      </c>
      <c r="FV72" s="156">
        <f t="shared" si="633"/>
        <v>0</v>
      </c>
      <c r="FW72" s="159">
        <f>SUM(FW67:FW71)</f>
        <v>0</v>
      </c>
      <c r="FX72" s="156">
        <f>SUM(FX67:FX71)</f>
        <v>0</v>
      </c>
      <c r="FY72" s="156">
        <f t="shared" ref="FY72:GD72" si="634">SUM(FY67:FY71)</f>
        <v>0</v>
      </c>
      <c r="FZ72" s="156">
        <f t="shared" si="634"/>
        <v>0</v>
      </c>
      <c r="GA72" s="156">
        <f t="shared" si="634"/>
        <v>0</v>
      </c>
      <c r="GB72" s="158">
        <f>SUM(GB67:GB71)</f>
        <v>0</v>
      </c>
      <c r="GC72" s="156">
        <f t="shared" si="634"/>
        <v>0</v>
      </c>
      <c r="GD72" s="159">
        <f t="shared" si="634"/>
        <v>0</v>
      </c>
      <c r="GE72" s="156">
        <f t="shared" ref="GE72:GJ72" si="635">SUM(GE67:GE71)</f>
        <v>0</v>
      </c>
      <c r="GF72" s="156">
        <f t="shared" si="635"/>
        <v>0</v>
      </c>
      <c r="GG72" s="156">
        <f t="shared" si="635"/>
        <v>0</v>
      </c>
      <c r="GH72" s="156">
        <f t="shared" si="635"/>
        <v>0</v>
      </c>
      <c r="GI72" s="158">
        <f>SUM(GI67:GI71)</f>
        <v>0</v>
      </c>
      <c r="GJ72" s="156">
        <f t="shared" si="635"/>
        <v>0</v>
      </c>
      <c r="GK72" s="159">
        <f>SUM(GK67:GK71)</f>
        <v>0</v>
      </c>
      <c r="GL72" s="156">
        <f t="shared" ref="GL72:GQ72" si="636">SUM(GL67:GL71)</f>
        <v>0</v>
      </c>
      <c r="GM72" s="156">
        <f t="shared" si="636"/>
        <v>0</v>
      </c>
      <c r="GN72" s="156">
        <f t="shared" si="636"/>
        <v>0</v>
      </c>
      <c r="GO72" s="156">
        <f t="shared" si="636"/>
        <v>0</v>
      </c>
      <c r="GP72" s="158">
        <f>SUM(GP67:GP71)</f>
        <v>0</v>
      </c>
      <c r="GQ72" s="156">
        <f t="shared" si="636"/>
        <v>0</v>
      </c>
      <c r="GR72" s="159">
        <f>SUM(GR67:GR71)</f>
        <v>0</v>
      </c>
      <c r="GS72" s="156">
        <f t="shared" ref="GS72:GX72" si="637">SUM(GS67:GS71)</f>
        <v>0</v>
      </c>
      <c r="GT72" s="156">
        <f t="shared" si="637"/>
        <v>0</v>
      </c>
      <c r="GU72" s="156">
        <f t="shared" si="637"/>
        <v>0</v>
      </c>
      <c r="GV72" s="156">
        <f t="shared" si="637"/>
        <v>0</v>
      </c>
      <c r="GW72" s="158">
        <f>SUM(GW67:GW71)</f>
        <v>0</v>
      </c>
      <c r="GX72" s="156">
        <f t="shared" si="637"/>
        <v>0</v>
      </c>
      <c r="GY72" s="159">
        <f>SUM(GY67:GY71)</f>
        <v>0</v>
      </c>
      <c r="GZ72" s="156">
        <f t="shared" ref="GZ72:HE72" si="638">SUM(GZ67:GZ71)</f>
        <v>0</v>
      </c>
      <c r="HA72" s="156">
        <f t="shared" si="638"/>
        <v>0</v>
      </c>
      <c r="HB72" s="156">
        <f t="shared" si="638"/>
        <v>0</v>
      </c>
      <c r="HC72" s="156">
        <f t="shared" si="638"/>
        <v>0</v>
      </c>
      <c r="HD72" s="158">
        <f>SUM(HD67:HD71)</f>
        <v>0</v>
      </c>
      <c r="HE72" s="156">
        <f t="shared" si="638"/>
        <v>0</v>
      </c>
      <c r="HF72" s="159">
        <f>SUM(HF67:HF71)</f>
        <v>0</v>
      </c>
      <c r="HG72" s="156">
        <f t="shared" ref="HG72:HL72" si="639">SUM(HG67:HG71)</f>
        <v>0</v>
      </c>
      <c r="HH72" s="156">
        <f t="shared" si="639"/>
        <v>0</v>
      </c>
      <c r="HI72" s="156">
        <f t="shared" si="639"/>
        <v>0</v>
      </c>
      <c r="HJ72" s="156">
        <f t="shared" si="639"/>
        <v>0</v>
      </c>
      <c r="HK72" s="158">
        <f>SUM(HK67:HK71)</f>
        <v>0</v>
      </c>
      <c r="HL72" s="156">
        <f t="shared" si="639"/>
        <v>0</v>
      </c>
      <c r="HM72" s="159">
        <f>SUM(HM67:HM71)</f>
        <v>0</v>
      </c>
      <c r="HN72" s="156">
        <f t="shared" ref="HN72:HS72" si="640">SUM(HN67:HN71)</f>
        <v>0</v>
      </c>
      <c r="HO72" s="156">
        <f t="shared" si="640"/>
        <v>0</v>
      </c>
      <c r="HP72" s="156">
        <f t="shared" si="640"/>
        <v>0</v>
      </c>
      <c r="HQ72" s="156">
        <f t="shared" si="640"/>
        <v>0</v>
      </c>
      <c r="HR72" s="158">
        <f>SUM(HR67:HR71)</f>
        <v>0</v>
      </c>
      <c r="HS72" s="156">
        <f t="shared" si="640"/>
        <v>0</v>
      </c>
      <c r="HT72" s="159">
        <f>SUM(HT67:HT71)</f>
        <v>0</v>
      </c>
      <c r="HU72" s="156">
        <f t="shared" ref="HU72:HZ72" si="641">SUM(HU67:HU71)</f>
        <v>0</v>
      </c>
      <c r="HV72" s="156">
        <f t="shared" si="641"/>
        <v>0</v>
      </c>
      <c r="HW72" s="156">
        <f t="shared" si="641"/>
        <v>0</v>
      </c>
      <c r="HX72" s="156">
        <f t="shared" si="641"/>
        <v>0</v>
      </c>
      <c r="HY72" s="158">
        <f>SUM(HY67:HY71)</f>
        <v>0</v>
      </c>
      <c r="HZ72" s="156">
        <f t="shared" si="641"/>
        <v>0</v>
      </c>
      <c r="IA72" s="159">
        <f>SUM(IA67:IA71)</f>
        <v>0</v>
      </c>
      <c r="IB72" s="156">
        <f t="shared" ref="IB72:IG72" si="642">SUM(IB67:IB71)</f>
        <v>0</v>
      </c>
      <c r="IC72" s="156">
        <f t="shared" si="642"/>
        <v>0</v>
      </c>
      <c r="ID72" s="156">
        <f t="shared" si="642"/>
        <v>0</v>
      </c>
      <c r="IE72" s="156">
        <f t="shared" si="642"/>
        <v>0</v>
      </c>
      <c r="IF72" s="158">
        <f>SUM(IF67:IF71)</f>
        <v>0</v>
      </c>
      <c r="IG72" s="156">
        <f t="shared" si="642"/>
        <v>0</v>
      </c>
      <c r="IH72" s="159">
        <f>SUM(IH67:IH71)</f>
        <v>0</v>
      </c>
      <c r="II72" s="156">
        <f t="shared" ref="II72:IN72" si="643">SUM(II67:II71)</f>
        <v>0</v>
      </c>
      <c r="IJ72" s="156">
        <f t="shared" si="643"/>
        <v>0</v>
      </c>
      <c r="IK72" s="156">
        <f t="shared" si="643"/>
        <v>0</v>
      </c>
      <c r="IL72" s="156">
        <f t="shared" si="643"/>
        <v>0</v>
      </c>
      <c r="IM72" s="158">
        <f>SUM(IM67:IM71)</f>
        <v>0</v>
      </c>
      <c r="IN72" s="156">
        <f t="shared" si="643"/>
        <v>0</v>
      </c>
      <c r="IO72" s="159">
        <f t="shared" ref="IO72:IU72" si="644">SUM(IO67:IO71)</f>
        <v>0</v>
      </c>
      <c r="IP72" s="155">
        <f t="shared" si="644"/>
        <v>0</v>
      </c>
      <c r="IQ72" s="156">
        <f t="shared" si="644"/>
        <v>0</v>
      </c>
      <c r="IR72" s="156">
        <f t="shared" si="644"/>
        <v>0</v>
      </c>
      <c r="IS72" s="156">
        <f t="shared" si="644"/>
        <v>0</v>
      </c>
      <c r="IT72" s="158">
        <f t="shared" si="644"/>
        <v>0</v>
      </c>
      <c r="IU72" s="156">
        <f t="shared" si="644"/>
        <v>0</v>
      </c>
      <c r="IV72" s="159">
        <f>SUM(IV67:IV71)</f>
        <v>0</v>
      </c>
    </row>
    <row r="73" spans="1:256" s="134" customFormat="1" ht="37.5" customHeight="1" thickBot="1" x14ac:dyDescent="0.25">
      <c r="A73" s="199" t="s">
        <v>6</v>
      </c>
      <c r="B73" s="125"/>
      <c r="C73" s="126"/>
      <c r="D73" s="127"/>
      <c r="E73" s="128">
        <f>+E65+E72</f>
        <v>54952455</v>
      </c>
      <c r="F73" s="128">
        <f>+F65+F72</f>
        <v>62378530</v>
      </c>
      <c r="G73" s="128">
        <f>+G65+G72</f>
        <v>131309403</v>
      </c>
      <c r="H73" s="128">
        <f>SUM(O73,V73,AC73,AJ73,AQ73,BE73,BL73,BS73,CG73,CN73,CU73,DB73,DI73,DP73,DW73,ED73)+SUM(EK73,ER73,EY73,FF73,FM73,FT73,GA73,GH73,GO73,GV73,HC73,HJ73,HQ73,HX73,IE73,IL73)+IS73-O71</f>
        <v>53512.4</v>
      </c>
      <c r="I73" s="128">
        <f>SUM(P73,W73,AD73,AK73,AR73,BF73,BM73,BT73,CH73,CO73,CV73,DC73,DJ73,DQ73,DX73,EE73)+SUM(EL73,ES73,EZ73,FG73,FN73,FU73,GB73,GI73,GP73,GW73,HD73,HK73,HR73,HY73,IF73,IM73)+IT73-I71</f>
        <v>40819675</v>
      </c>
      <c r="J73" s="128">
        <f>SUM(Q73,X73,AE73,AL73,AS73,BG73,BN73,BU73,CI73,CP73,CW73,DD73,DK73,DR73,DY73,EF73)+SUM(EM73,ET73,FA73,FH73,FO73,FV73,GC73,GJ73,GQ73,GX73,HE73,HL73,HS73,HZ73,IG73,IN73)+IU73-Q71</f>
        <v>90191827</v>
      </c>
      <c r="K73" s="128">
        <f>SUM(R73,Y73,AF73,AM73,AT73,BH73,BO73,BV73,CJ73,CQ73,CX73,DE73,DL73,DS73,DZ73,EG73)+SUM(EN73,EU73,FB73,FI73,FP73,FW73,GD73,GK73,GR73,GY73,HF73,HM73,HT73,IA73,IH73,IO73)+IV73-R71</f>
        <v>2085</v>
      </c>
      <c r="L73" s="129">
        <f>L65+L72</f>
        <v>48509187</v>
      </c>
      <c r="M73" s="128">
        <f>M65+M72</f>
        <v>56119756</v>
      </c>
      <c r="N73" s="128">
        <f>N65+N72</f>
        <v>124932842</v>
      </c>
      <c r="O73" s="128">
        <f t="shared" ref="O73" si="645">O65+O72+O71</f>
        <v>0.4</v>
      </c>
      <c r="P73" s="128">
        <f>P65+P72</f>
        <v>37723870</v>
      </c>
      <c r="Q73" s="128">
        <f t="shared" ref="Q73:Y73" si="646">Q65+Q72</f>
        <v>86913156</v>
      </c>
      <c r="R73" s="131">
        <f t="shared" si="646"/>
        <v>0</v>
      </c>
      <c r="S73" s="132">
        <f t="shared" si="646"/>
        <v>6731311</v>
      </c>
      <c r="T73" s="128">
        <f t="shared" si="646"/>
        <v>6747136</v>
      </c>
      <c r="U73" s="128">
        <f>U65+U72</f>
        <v>6424545</v>
      </c>
      <c r="V73" s="128">
        <f t="shared" si="646"/>
        <v>0</v>
      </c>
      <c r="W73" s="128">
        <f t="shared" si="48"/>
        <v>5700623</v>
      </c>
      <c r="X73" s="128">
        <f t="shared" si="646"/>
        <v>721837</v>
      </c>
      <c r="Y73" s="131">
        <f t="shared" si="646"/>
        <v>2085</v>
      </c>
      <c r="Z73" s="132">
        <f>Z65+Z72</f>
        <v>6918989</v>
      </c>
      <c r="AA73" s="128">
        <f>AA65+AA72</f>
        <v>7018758</v>
      </c>
      <c r="AB73" s="128">
        <f>AB65+AB72</f>
        <v>6704086</v>
      </c>
      <c r="AC73" s="128">
        <f t="shared" ref="AC73:AT73" si="647">AC65+AC72</f>
        <v>404</v>
      </c>
      <c r="AD73" s="130">
        <f t="shared" si="647"/>
        <v>6704086</v>
      </c>
      <c r="AE73" s="128">
        <f t="shared" si="647"/>
        <v>0</v>
      </c>
      <c r="AF73" s="131">
        <f t="shared" si="647"/>
        <v>0</v>
      </c>
      <c r="AG73" s="132">
        <f t="shared" si="647"/>
        <v>0</v>
      </c>
      <c r="AH73" s="128">
        <f t="shared" si="647"/>
        <v>0</v>
      </c>
      <c r="AI73" s="128">
        <f>AI65+AI72</f>
        <v>0</v>
      </c>
      <c r="AJ73" s="128">
        <f t="shared" si="647"/>
        <v>0</v>
      </c>
      <c r="AK73" s="130">
        <f t="shared" si="647"/>
        <v>0</v>
      </c>
      <c r="AL73" s="128">
        <f t="shared" si="647"/>
        <v>0</v>
      </c>
      <c r="AM73" s="131">
        <f t="shared" si="647"/>
        <v>0</v>
      </c>
      <c r="AN73" s="132">
        <f t="shared" si="647"/>
        <v>604301</v>
      </c>
      <c r="AO73" s="128">
        <f t="shared" si="647"/>
        <v>647374</v>
      </c>
      <c r="AP73" s="128">
        <f>AP65+AP72</f>
        <v>637903</v>
      </c>
      <c r="AQ73" s="128">
        <f t="shared" si="647"/>
        <v>1762</v>
      </c>
      <c r="AR73" s="130">
        <f t="shared" si="647"/>
        <v>569697</v>
      </c>
      <c r="AS73" s="128">
        <f t="shared" si="647"/>
        <v>68206</v>
      </c>
      <c r="AT73" s="131">
        <f t="shared" si="647"/>
        <v>0</v>
      </c>
      <c r="AU73" s="133">
        <f t="shared" ref="AU73:BC73" si="648">AU65+AU72</f>
        <v>5364639</v>
      </c>
      <c r="AV73" s="128">
        <f t="shared" si="648"/>
        <v>5506682</v>
      </c>
      <c r="AW73" s="128">
        <f t="shared" si="387"/>
        <v>5299435</v>
      </c>
      <c r="AX73" s="128">
        <f>AX65+AX72</f>
        <v>0</v>
      </c>
      <c r="AY73" s="128">
        <f>AY65+AY72</f>
        <v>4163419</v>
      </c>
      <c r="AZ73" s="128">
        <f>AZ65+AZ72</f>
        <v>1136016</v>
      </c>
      <c r="BA73" s="131">
        <f t="shared" si="648"/>
        <v>0</v>
      </c>
      <c r="BB73" s="132">
        <f t="shared" si="648"/>
        <v>3425368</v>
      </c>
      <c r="BC73" s="128">
        <f t="shared" si="648"/>
        <v>3389699</v>
      </c>
      <c r="BD73" s="128">
        <f>BD65+BD72</f>
        <v>3261527</v>
      </c>
      <c r="BE73" s="128">
        <f t="shared" ref="BE73:BV73" si="649">BE65+BE72</f>
        <v>0</v>
      </c>
      <c r="BF73" s="130">
        <f t="shared" si="649"/>
        <v>2693977</v>
      </c>
      <c r="BG73" s="128">
        <f t="shared" si="649"/>
        <v>567550</v>
      </c>
      <c r="BH73" s="131">
        <f t="shared" si="649"/>
        <v>0</v>
      </c>
      <c r="BI73" s="132">
        <f t="shared" si="649"/>
        <v>658636</v>
      </c>
      <c r="BJ73" s="128">
        <f t="shared" si="649"/>
        <v>821164</v>
      </c>
      <c r="BK73" s="128">
        <f>BK65+BK72</f>
        <v>798701</v>
      </c>
      <c r="BL73" s="128">
        <f t="shared" si="649"/>
        <v>0</v>
      </c>
      <c r="BM73" s="130">
        <f t="shared" si="649"/>
        <v>595456</v>
      </c>
      <c r="BN73" s="128">
        <f t="shared" si="649"/>
        <v>203245</v>
      </c>
      <c r="BO73" s="131">
        <f t="shared" si="649"/>
        <v>0</v>
      </c>
      <c r="BP73" s="132">
        <f t="shared" si="649"/>
        <v>1280635</v>
      </c>
      <c r="BQ73" s="128">
        <f t="shared" si="649"/>
        <v>1295819</v>
      </c>
      <c r="BR73" s="128">
        <f t="shared" si="649"/>
        <v>1239207</v>
      </c>
      <c r="BS73" s="128">
        <f t="shared" si="649"/>
        <v>0</v>
      </c>
      <c r="BT73" s="130">
        <f t="shared" si="649"/>
        <v>873986</v>
      </c>
      <c r="BU73" s="128">
        <f t="shared" si="649"/>
        <v>365221</v>
      </c>
      <c r="BV73" s="131">
        <f t="shared" si="649"/>
        <v>0</v>
      </c>
      <c r="BW73" s="254">
        <f t="shared" ref="BW73:CC73" si="650">BW65+BW72</f>
        <v>5643878</v>
      </c>
      <c r="BX73" s="220">
        <f t="shared" si="650"/>
        <v>5858460</v>
      </c>
      <c r="BY73" s="220">
        <f>BY65+BY72</f>
        <v>5757280</v>
      </c>
      <c r="BZ73" s="220">
        <f t="shared" si="650"/>
        <v>0</v>
      </c>
      <c r="CA73" s="219">
        <f t="shared" si="650"/>
        <v>4108852</v>
      </c>
      <c r="CB73" s="220">
        <f t="shared" si="650"/>
        <v>1648428</v>
      </c>
      <c r="CC73" s="261">
        <f t="shared" si="650"/>
        <v>0</v>
      </c>
      <c r="CD73" s="129">
        <f t="shared" ref="CD73:CJ73" si="651">CD65+CD72</f>
        <v>0</v>
      </c>
      <c r="CE73" s="128">
        <f t="shared" si="651"/>
        <v>0</v>
      </c>
      <c r="CF73" s="128">
        <f t="shared" si="651"/>
        <v>0</v>
      </c>
      <c r="CG73" s="128">
        <f t="shared" si="651"/>
        <v>0</v>
      </c>
      <c r="CH73" s="130">
        <f t="shared" si="651"/>
        <v>0</v>
      </c>
      <c r="CI73" s="128">
        <f t="shared" si="651"/>
        <v>0</v>
      </c>
      <c r="CJ73" s="131">
        <f t="shared" si="651"/>
        <v>0</v>
      </c>
      <c r="CK73" s="128">
        <f>CK65+CK72</f>
        <v>0</v>
      </c>
      <c r="CL73" s="128">
        <f>CL65+CL72</f>
        <v>0</v>
      </c>
      <c r="CM73" s="128">
        <f t="shared" ref="CM73:DE73" si="652">CM65+CM72</f>
        <v>0</v>
      </c>
      <c r="CN73" s="128">
        <f t="shared" si="652"/>
        <v>0</v>
      </c>
      <c r="CO73" s="130">
        <f t="shared" si="652"/>
        <v>0</v>
      </c>
      <c r="CP73" s="128">
        <f t="shared" si="652"/>
        <v>0</v>
      </c>
      <c r="CQ73" s="131">
        <f t="shared" si="652"/>
        <v>0</v>
      </c>
      <c r="CR73" s="128">
        <f t="shared" si="652"/>
        <v>0</v>
      </c>
      <c r="CS73" s="128">
        <f>CS65+CS72</f>
        <v>0</v>
      </c>
      <c r="CT73" s="128">
        <f>CT65+CT72</f>
        <v>0</v>
      </c>
      <c r="CU73" s="128">
        <f t="shared" si="652"/>
        <v>0</v>
      </c>
      <c r="CV73" s="130">
        <f t="shared" si="652"/>
        <v>0</v>
      </c>
      <c r="CW73" s="128">
        <f t="shared" si="652"/>
        <v>0</v>
      </c>
      <c r="CX73" s="131">
        <f t="shared" si="652"/>
        <v>0</v>
      </c>
      <c r="CY73" s="128">
        <f t="shared" si="652"/>
        <v>0</v>
      </c>
      <c r="CZ73" s="128">
        <f t="shared" si="652"/>
        <v>0</v>
      </c>
      <c r="DA73" s="128">
        <f t="shared" si="652"/>
        <v>0</v>
      </c>
      <c r="DB73" s="128">
        <f t="shared" si="652"/>
        <v>0</v>
      </c>
      <c r="DC73" s="130">
        <f t="shared" si="652"/>
        <v>0</v>
      </c>
      <c r="DD73" s="128">
        <f t="shared" si="652"/>
        <v>0</v>
      </c>
      <c r="DE73" s="131">
        <f t="shared" si="652"/>
        <v>0</v>
      </c>
      <c r="DF73" s="128">
        <f>DF65+DF72</f>
        <v>0</v>
      </c>
      <c r="DG73" s="128">
        <f>DG65+DG72</f>
        <v>0</v>
      </c>
      <c r="DH73" s="128">
        <f>DH65+DH72</f>
        <v>0</v>
      </c>
      <c r="DI73" s="128">
        <f t="shared" ref="DI73:EM73" si="653">DI65+DI72</f>
        <v>0</v>
      </c>
      <c r="DJ73" s="130">
        <f t="shared" si="653"/>
        <v>0</v>
      </c>
      <c r="DK73" s="128">
        <f t="shared" si="653"/>
        <v>0</v>
      </c>
      <c r="DL73" s="131">
        <f t="shared" si="653"/>
        <v>0</v>
      </c>
      <c r="DM73" s="128">
        <f t="shared" si="653"/>
        <v>0</v>
      </c>
      <c r="DN73" s="128">
        <f t="shared" si="653"/>
        <v>0</v>
      </c>
      <c r="DO73" s="128">
        <f t="shared" si="653"/>
        <v>0</v>
      </c>
      <c r="DP73" s="128">
        <f t="shared" si="653"/>
        <v>0</v>
      </c>
      <c r="DQ73" s="130">
        <f t="shared" si="653"/>
        <v>0</v>
      </c>
      <c r="DR73" s="128">
        <f t="shared" si="653"/>
        <v>0</v>
      </c>
      <c r="DS73" s="131">
        <f t="shared" si="653"/>
        <v>0</v>
      </c>
      <c r="DT73" s="128">
        <f t="shared" si="653"/>
        <v>0</v>
      </c>
      <c r="DU73" s="128">
        <f t="shared" si="653"/>
        <v>0</v>
      </c>
      <c r="DV73" s="128">
        <f>DV65+DV72</f>
        <v>0</v>
      </c>
      <c r="DW73" s="128">
        <f t="shared" si="653"/>
        <v>0</v>
      </c>
      <c r="DX73" s="130">
        <f t="shared" si="653"/>
        <v>0</v>
      </c>
      <c r="DY73" s="128">
        <f t="shared" si="653"/>
        <v>0</v>
      </c>
      <c r="DZ73" s="131">
        <f t="shared" si="653"/>
        <v>0</v>
      </c>
      <c r="EA73" s="128">
        <f t="shared" si="653"/>
        <v>0</v>
      </c>
      <c r="EB73" s="128">
        <f t="shared" si="653"/>
        <v>0</v>
      </c>
      <c r="EC73" s="128">
        <f t="shared" si="653"/>
        <v>0</v>
      </c>
      <c r="ED73" s="128">
        <f t="shared" si="653"/>
        <v>0</v>
      </c>
      <c r="EE73" s="130">
        <f t="shared" si="653"/>
        <v>0</v>
      </c>
      <c r="EF73" s="128">
        <f t="shared" si="653"/>
        <v>0</v>
      </c>
      <c r="EG73" s="131">
        <f t="shared" si="653"/>
        <v>0</v>
      </c>
      <c r="EH73" s="128">
        <f t="shared" si="653"/>
        <v>0</v>
      </c>
      <c r="EI73" s="128">
        <f t="shared" si="653"/>
        <v>0</v>
      </c>
      <c r="EJ73" s="128">
        <f t="shared" si="653"/>
        <v>0</v>
      </c>
      <c r="EK73" s="128">
        <f t="shared" si="653"/>
        <v>0</v>
      </c>
      <c r="EL73" s="130">
        <f t="shared" si="653"/>
        <v>0</v>
      </c>
      <c r="EM73" s="128">
        <f t="shared" si="653"/>
        <v>0</v>
      </c>
      <c r="EN73" s="131">
        <f t="shared" ref="EN73:FS73" si="654">EN65+EN72</f>
        <v>0</v>
      </c>
      <c r="EO73" s="128">
        <f t="shared" si="654"/>
        <v>0</v>
      </c>
      <c r="EP73" s="128">
        <f t="shared" si="654"/>
        <v>0</v>
      </c>
      <c r="EQ73" s="128">
        <f>EQ65+EQ72</f>
        <v>0</v>
      </c>
      <c r="ER73" s="128">
        <f t="shared" si="654"/>
        <v>0</v>
      </c>
      <c r="ES73" s="130">
        <f t="shared" si="654"/>
        <v>0</v>
      </c>
      <c r="ET73" s="128">
        <f t="shared" si="654"/>
        <v>0</v>
      </c>
      <c r="EU73" s="131">
        <f t="shared" si="654"/>
        <v>0</v>
      </c>
      <c r="EV73" s="128">
        <f t="shared" si="654"/>
        <v>0</v>
      </c>
      <c r="EW73" s="128">
        <f t="shared" si="654"/>
        <v>0</v>
      </c>
      <c r="EX73" s="128">
        <f t="shared" si="654"/>
        <v>0</v>
      </c>
      <c r="EY73" s="128">
        <f t="shared" si="654"/>
        <v>0</v>
      </c>
      <c r="EZ73" s="130">
        <f t="shared" si="654"/>
        <v>0</v>
      </c>
      <c r="FA73" s="128">
        <f t="shared" si="654"/>
        <v>0</v>
      </c>
      <c r="FB73" s="131">
        <f t="shared" si="654"/>
        <v>0</v>
      </c>
      <c r="FC73" s="128">
        <f t="shared" si="654"/>
        <v>0</v>
      </c>
      <c r="FD73" s="128">
        <f>FD65+FD72</f>
        <v>0</v>
      </c>
      <c r="FE73" s="128">
        <f t="shared" si="654"/>
        <v>0</v>
      </c>
      <c r="FF73" s="128">
        <f t="shared" si="654"/>
        <v>0</v>
      </c>
      <c r="FG73" s="130">
        <f t="shared" si="654"/>
        <v>0</v>
      </c>
      <c r="FH73" s="128">
        <f t="shared" si="654"/>
        <v>0</v>
      </c>
      <c r="FI73" s="131">
        <f t="shared" si="654"/>
        <v>0</v>
      </c>
      <c r="FJ73" s="128">
        <f t="shared" si="654"/>
        <v>0</v>
      </c>
      <c r="FK73" s="128">
        <f t="shared" si="654"/>
        <v>0</v>
      </c>
      <c r="FL73" s="128">
        <f t="shared" si="654"/>
        <v>0</v>
      </c>
      <c r="FM73" s="128">
        <f t="shared" si="654"/>
        <v>0</v>
      </c>
      <c r="FN73" s="130">
        <f t="shared" si="654"/>
        <v>0</v>
      </c>
      <c r="FO73" s="128">
        <f t="shared" si="654"/>
        <v>0</v>
      </c>
      <c r="FP73" s="131">
        <f t="shared" si="654"/>
        <v>0</v>
      </c>
      <c r="FQ73" s="128">
        <f t="shared" si="654"/>
        <v>0</v>
      </c>
      <c r="FR73" s="128">
        <f t="shared" si="654"/>
        <v>0</v>
      </c>
      <c r="FS73" s="128">
        <f t="shared" si="654"/>
        <v>0</v>
      </c>
      <c r="FT73" s="128">
        <f>FT65+FT72</f>
        <v>0</v>
      </c>
      <c r="FU73" s="130">
        <f>FU65+FU72</f>
        <v>0</v>
      </c>
      <c r="FV73" s="128">
        <f>FV65+FV72</f>
        <v>0</v>
      </c>
      <c r="FW73" s="131">
        <f>FW65+FW72</f>
        <v>0</v>
      </c>
      <c r="FX73" s="128">
        <f>FX65+FX72</f>
        <v>0</v>
      </c>
      <c r="FY73" s="128">
        <f t="shared" ref="FY73:HD73" si="655">FY65+FY72</f>
        <v>0</v>
      </c>
      <c r="FZ73" s="128">
        <f t="shared" si="655"/>
        <v>0</v>
      </c>
      <c r="GA73" s="128">
        <f t="shared" si="655"/>
        <v>0</v>
      </c>
      <c r="GB73" s="130">
        <f t="shared" si="655"/>
        <v>0</v>
      </c>
      <c r="GC73" s="128">
        <f t="shared" si="655"/>
        <v>0</v>
      </c>
      <c r="GD73" s="131">
        <f t="shared" si="655"/>
        <v>0</v>
      </c>
      <c r="GE73" s="128">
        <f t="shared" si="655"/>
        <v>0</v>
      </c>
      <c r="GF73" s="128">
        <f t="shared" si="655"/>
        <v>0</v>
      </c>
      <c r="GG73" s="128">
        <f t="shared" si="655"/>
        <v>0</v>
      </c>
      <c r="GH73" s="128">
        <f t="shared" si="655"/>
        <v>0</v>
      </c>
      <c r="GI73" s="130">
        <f t="shared" si="655"/>
        <v>0</v>
      </c>
      <c r="GJ73" s="128">
        <f t="shared" si="655"/>
        <v>0</v>
      </c>
      <c r="GK73" s="131">
        <f t="shared" si="655"/>
        <v>0</v>
      </c>
      <c r="GL73" s="128">
        <f t="shared" si="655"/>
        <v>0</v>
      </c>
      <c r="GM73" s="128">
        <f>GM65+GM72</f>
        <v>0</v>
      </c>
      <c r="GN73" s="128">
        <f t="shared" si="655"/>
        <v>0</v>
      </c>
      <c r="GO73" s="128">
        <f t="shared" si="655"/>
        <v>0</v>
      </c>
      <c r="GP73" s="130">
        <f t="shared" si="655"/>
        <v>0</v>
      </c>
      <c r="GQ73" s="128">
        <f t="shared" si="655"/>
        <v>0</v>
      </c>
      <c r="GR73" s="131">
        <f t="shared" si="655"/>
        <v>0</v>
      </c>
      <c r="GS73" s="128">
        <f t="shared" si="655"/>
        <v>0</v>
      </c>
      <c r="GT73" s="128">
        <f t="shared" si="655"/>
        <v>0</v>
      </c>
      <c r="GU73" s="128">
        <f t="shared" si="655"/>
        <v>0</v>
      </c>
      <c r="GV73" s="128">
        <f t="shared" si="655"/>
        <v>0</v>
      </c>
      <c r="GW73" s="130">
        <f t="shared" si="655"/>
        <v>0</v>
      </c>
      <c r="GX73" s="128">
        <f t="shared" si="655"/>
        <v>0</v>
      </c>
      <c r="GY73" s="131">
        <f t="shared" si="655"/>
        <v>0</v>
      </c>
      <c r="GZ73" s="128">
        <f t="shared" si="655"/>
        <v>0</v>
      </c>
      <c r="HA73" s="128">
        <f t="shared" si="655"/>
        <v>0</v>
      </c>
      <c r="HB73" s="128">
        <f t="shared" si="655"/>
        <v>0</v>
      </c>
      <c r="HC73" s="128">
        <f t="shared" si="655"/>
        <v>0</v>
      </c>
      <c r="HD73" s="130">
        <f t="shared" si="655"/>
        <v>0</v>
      </c>
      <c r="HE73" s="128">
        <f t="shared" ref="HE73:II73" si="656">HE65+HE72</f>
        <v>0</v>
      </c>
      <c r="HF73" s="131">
        <f t="shared" si="656"/>
        <v>0</v>
      </c>
      <c r="HG73" s="128">
        <f t="shared" si="656"/>
        <v>0</v>
      </c>
      <c r="HH73" s="128">
        <f t="shared" si="656"/>
        <v>0</v>
      </c>
      <c r="HI73" s="128">
        <f t="shared" si="656"/>
        <v>0</v>
      </c>
      <c r="HJ73" s="128">
        <f t="shared" si="656"/>
        <v>0</v>
      </c>
      <c r="HK73" s="130">
        <f>HK65+HK72</f>
        <v>0</v>
      </c>
      <c r="HL73" s="128">
        <f t="shared" si="656"/>
        <v>0</v>
      </c>
      <c r="HM73" s="131">
        <f t="shared" si="656"/>
        <v>0</v>
      </c>
      <c r="HN73" s="128">
        <f t="shared" si="656"/>
        <v>0</v>
      </c>
      <c r="HO73" s="128">
        <f t="shared" si="656"/>
        <v>0</v>
      </c>
      <c r="HP73" s="128">
        <f t="shared" si="656"/>
        <v>0</v>
      </c>
      <c r="HQ73" s="128">
        <f t="shared" si="656"/>
        <v>0</v>
      </c>
      <c r="HR73" s="130">
        <f t="shared" si="656"/>
        <v>0</v>
      </c>
      <c r="HS73" s="128">
        <f t="shared" si="656"/>
        <v>0</v>
      </c>
      <c r="HT73" s="131">
        <f t="shared" si="656"/>
        <v>0</v>
      </c>
      <c r="HU73" s="128">
        <f t="shared" si="656"/>
        <v>0</v>
      </c>
      <c r="HV73" s="128">
        <f t="shared" si="656"/>
        <v>0</v>
      </c>
      <c r="HW73" s="128">
        <f t="shared" si="656"/>
        <v>0</v>
      </c>
      <c r="HX73" s="128">
        <f t="shared" si="656"/>
        <v>0</v>
      </c>
      <c r="HY73" s="130">
        <f t="shared" si="656"/>
        <v>0</v>
      </c>
      <c r="HZ73" s="128">
        <f t="shared" si="656"/>
        <v>0</v>
      </c>
      <c r="IA73" s="131">
        <f t="shared" si="656"/>
        <v>0</v>
      </c>
      <c r="IB73" s="128">
        <f t="shared" si="656"/>
        <v>0</v>
      </c>
      <c r="IC73" s="128">
        <f t="shared" si="656"/>
        <v>0</v>
      </c>
      <c r="ID73" s="128">
        <f t="shared" si="656"/>
        <v>0</v>
      </c>
      <c r="IE73" s="128">
        <f t="shared" si="656"/>
        <v>0</v>
      </c>
      <c r="IF73" s="130">
        <f t="shared" si="656"/>
        <v>0</v>
      </c>
      <c r="IG73" s="128">
        <f t="shared" si="656"/>
        <v>0</v>
      </c>
      <c r="IH73" s="131">
        <f t="shared" si="656"/>
        <v>0</v>
      </c>
      <c r="II73" s="128">
        <f t="shared" si="656"/>
        <v>0</v>
      </c>
      <c r="IJ73" s="128">
        <f t="shared" ref="IJ73:IP73" si="657">IJ65+IJ72</f>
        <v>0</v>
      </c>
      <c r="IK73" s="128">
        <f t="shared" si="657"/>
        <v>0</v>
      </c>
      <c r="IL73" s="128">
        <f t="shared" si="657"/>
        <v>0</v>
      </c>
      <c r="IM73" s="130">
        <f t="shared" si="657"/>
        <v>0</v>
      </c>
      <c r="IN73" s="128">
        <f t="shared" si="657"/>
        <v>0</v>
      </c>
      <c r="IO73" s="131">
        <f t="shared" si="657"/>
        <v>0</v>
      </c>
      <c r="IP73" s="132">
        <f t="shared" si="657"/>
        <v>5643878</v>
      </c>
      <c r="IQ73" s="128">
        <f t="shared" ref="IQ73:IV73" si="658">IQ65+IQ72</f>
        <v>5858460</v>
      </c>
      <c r="IR73" s="128">
        <f t="shared" si="658"/>
        <v>5757280</v>
      </c>
      <c r="IS73" s="128">
        <f t="shared" si="658"/>
        <v>51346</v>
      </c>
      <c r="IT73" s="130">
        <f t="shared" si="658"/>
        <v>4108852</v>
      </c>
      <c r="IU73" s="128">
        <f t="shared" si="658"/>
        <v>1648428</v>
      </c>
      <c r="IV73" s="131">
        <f t="shared" si="658"/>
        <v>0</v>
      </c>
    </row>
    <row r="75" spans="1:256" s="72" customFormat="1" ht="12.75" x14ac:dyDescent="0.2">
      <c r="A75" s="71"/>
      <c r="C75" s="73" t="s">
        <v>110</v>
      </c>
      <c r="D75" s="73"/>
      <c r="E75" s="74">
        <f>SUM(E76:E77)</f>
        <v>18819851</v>
      </c>
      <c r="F75" s="74">
        <f>SUM(F76:F77)</f>
        <v>19519636</v>
      </c>
      <c r="G75" s="74">
        <f>SUM(G76:G77)</f>
        <v>18446688</v>
      </c>
      <c r="H75" s="74">
        <f>SUM(H76:H77)</f>
        <v>0</v>
      </c>
      <c r="S75" s="75">
        <f>SUM(S76:S77)</f>
        <v>5756651</v>
      </c>
      <c r="T75" s="75">
        <f>SUM(T76:T77)</f>
        <v>5963025</v>
      </c>
      <c r="U75" s="75">
        <f>SUM(U76:U77)</f>
        <v>5505331</v>
      </c>
      <c r="V75" s="75">
        <f>SUM(V76:V77)</f>
        <v>0</v>
      </c>
      <c r="Z75" s="75">
        <f>SUM(Z76:Z77)</f>
        <v>2117414</v>
      </c>
      <c r="AA75" s="75">
        <f>SUM(AA76:AA77)</f>
        <v>2220334</v>
      </c>
      <c r="AB75" s="75">
        <f>SUM(AB76:AB77)</f>
        <v>1909571</v>
      </c>
      <c r="AC75" s="75">
        <f>SUM(AC76:AC77)</f>
        <v>0</v>
      </c>
      <c r="AG75" s="75">
        <f>SUM(AG76:AG77)</f>
        <v>0</v>
      </c>
      <c r="AH75" s="75">
        <f>SUM(AH76:AH77)</f>
        <v>0</v>
      </c>
      <c r="AI75" s="75">
        <f>SUM(AI76:AI77)</f>
        <v>0</v>
      </c>
      <c r="AJ75" s="75">
        <f>SUM(AJ76:AJ77)</f>
        <v>0</v>
      </c>
      <c r="AN75" s="75">
        <f>SUM(AN76:AN77)</f>
        <v>579301</v>
      </c>
      <c r="AO75" s="75">
        <f>SUM(AO76:AO77)</f>
        <v>619276</v>
      </c>
      <c r="AP75" s="75">
        <f>SUM(AP76:AP77)</f>
        <v>623359</v>
      </c>
      <c r="AQ75" s="75">
        <f>SUM(AQ76:AQ77)</f>
        <v>0</v>
      </c>
      <c r="AW75" s="75"/>
      <c r="AX75" s="75"/>
      <c r="BB75" s="75">
        <f>SUM(BB76:BB77)</f>
        <v>3228112</v>
      </c>
      <c r="BC75" s="75">
        <f>SUM(BC76:BC77)</f>
        <v>3190308</v>
      </c>
      <c r="BD75" s="75">
        <f>SUM(BD76:BD77)</f>
        <v>3057019</v>
      </c>
      <c r="BE75" s="75">
        <f>SUM(BE76:BE77)</f>
        <v>0</v>
      </c>
      <c r="BF75" s="75"/>
      <c r="BG75" s="75"/>
      <c r="BI75" s="75">
        <f>SUM(BI76:BI77)</f>
        <v>658636</v>
      </c>
      <c r="BJ75" s="75">
        <f>SUM(BJ76:BJ77)</f>
        <v>818749</v>
      </c>
      <c r="BK75" s="75">
        <f>SUM(BK76:BK77)</f>
        <v>795941</v>
      </c>
      <c r="BL75" s="75">
        <f>SUM(BL76:BL77)</f>
        <v>0</v>
      </c>
      <c r="BP75" s="75">
        <f>SUM(BP76:BP77)</f>
        <v>1114955</v>
      </c>
      <c r="BQ75" s="75">
        <f>SUM(BQ76:BQ77)</f>
        <v>1129074</v>
      </c>
      <c r="BR75" s="75">
        <f>SUM(BR76:BR77)</f>
        <v>1052459</v>
      </c>
      <c r="BS75" s="75">
        <f>SUM(BS76:BS77)</f>
        <v>0</v>
      </c>
      <c r="BY75" s="75"/>
      <c r="BZ75" s="75"/>
      <c r="CD75" s="75">
        <f>SUM(CD76:CD77)</f>
        <v>0</v>
      </c>
      <c r="CE75" s="75">
        <f>SUM(CE76:CE77)</f>
        <v>0</v>
      </c>
      <c r="CF75" s="75">
        <f>SUM(CF76:CF77)</f>
        <v>0</v>
      </c>
      <c r="CG75" s="75">
        <f>SUM(CG76:CG77)</f>
        <v>0</v>
      </c>
      <c r="CK75" s="75">
        <f>SUM(CK76:CK77)</f>
        <v>0</v>
      </c>
      <c r="CL75" s="75">
        <f>SUM(CL76:CL77)</f>
        <v>0</v>
      </c>
      <c r="CM75" s="75">
        <f>SUM(CM76:CM77)</f>
        <v>0</v>
      </c>
      <c r="CN75" s="75">
        <f>SUM(CN76:CN77)</f>
        <v>0</v>
      </c>
      <c r="CR75" s="75">
        <f>SUM(CR76:CR77)</f>
        <v>0</v>
      </c>
      <c r="CS75" s="75">
        <f>SUM(CS76:CS77)</f>
        <v>0</v>
      </c>
      <c r="CT75" s="75">
        <f>SUM(CT76:CT77)</f>
        <v>0</v>
      </c>
      <c r="CU75" s="75">
        <f>SUM(CU76:CU77)</f>
        <v>0</v>
      </c>
      <c r="CY75" s="75">
        <f>SUM(CY76:CY77)</f>
        <v>0</v>
      </c>
      <c r="CZ75" s="75">
        <f>SUM(CZ76:CZ77)</f>
        <v>0</v>
      </c>
      <c r="DA75" s="75">
        <f>SUM(DA76:DA77)</f>
        <v>0</v>
      </c>
      <c r="DB75" s="75">
        <f>SUM(DB76:DB77)</f>
        <v>0</v>
      </c>
      <c r="DF75" s="75">
        <f>SUM(DF76:DF77)</f>
        <v>0</v>
      </c>
      <c r="DG75" s="75">
        <f>SUM(DG76:DG77)</f>
        <v>0</v>
      </c>
      <c r="DH75" s="75">
        <f>SUM(DH76:DH77)</f>
        <v>0</v>
      </c>
      <c r="DI75" s="75">
        <f>SUM(DI76:DI77)</f>
        <v>0</v>
      </c>
      <c r="DM75" s="75">
        <f>SUM(DM76:DM77)</f>
        <v>0</v>
      </c>
      <c r="DN75" s="75">
        <f>SUM(DN76:DN77)</f>
        <v>0</v>
      </c>
      <c r="DO75" s="75">
        <f>SUM(DO76:DO77)</f>
        <v>0</v>
      </c>
      <c r="DP75" s="75">
        <f>SUM(DP76:DP77)</f>
        <v>0</v>
      </c>
      <c r="DT75" s="75">
        <f>SUM(DT76:DT77)</f>
        <v>0</v>
      </c>
      <c r="DU75" s="75">
        <f>SUM(DU76:DU77)</f>
        <v>0</v>
      </c>
      <c r="DV75" s="75">
        <f>SUM(DV76:DV77)</f>
        <v>0</v>
      </c>
      <c r="DW75" s="75">
        <f>SUM(DW76:DW77)</f>
        <v>0</v>
      </c>
      <c r="EA75" s="75">
        <f>SUM(EA76:EA77)</f>
        <v>0</v>
      </c>
      <c r="EB75" s="75">
        <f>SUM(EB76:EB77)</f>
        <v>0</v>
      </c>
      <c r="EC75" s="75">
        <f>SUM(EC76:EC77)</f>
        <v>0</v>
      </c>
      <c r="ED75" s="75">
        <f>SUM(ED76:ED77)</f>
        <v>0</v>
      </c>
      <c r="EH75" s="75">
        <f>SUM(EH76:EH77)</f>
        <v>0</v>
      </c>
      <c r="EI75" s="75">
        <f>SUM(EI76:EI77)</f>
        <v>0</v>
      </c>
      <c r="EJ75" s="75">
        <f>SUM(EJ76:EJ77)</f>
        <v>0</v>
      </c>
      <c r="EK75" s="75">
        <f>SUM(EK76:EK77)</f>
        <v>0</v>
      </c>
      <c r="EO75" s="75">
        <f>SUM(EO76:EO77)</f>
        <v>0</v>
      </c>
      <c r="EP75" s="75">
        <f>SUM(EP76:EP77)</f>
        <v>0</v>
      </c>
      <c r="EQ75" s="75">
        <f>SUM(EQ76:EQ77)</f>
        <v>0</v>
      </c>
      <c r="ER75" s="75">
        <f>SUM(ER76:ER77)</f>
        <v>0</v>
      </c>
      <c r="EV75" s="75">
        <f>SUM(EV76:EV77)</f>
        <v>0</v>
      </c>
      <c r="EW75" s="75">
        <f>SUM(EW76:EW77)</f>
        <v>0</v>
      </c>
      <c r="EX75" s="75">
        <f>SUM(EX76:EX77)</f>
        <v>0</v>
      </c>
      <c r="EY75" s="75">
        <f>SUM(EY76:EY77)</f>
        <v>0</v>
      </c>
      <c r="FC75" s="75">
        <f>SUM(FC76:FC77)</f>
        <v>0</v>
      </c>
      <c r="FD75" s="75">
        <f>SUM(FD76:FD77)</f>
        <v>0</v>
      </c>
      <c r="FE75" s="75">
        <f>SUM(FE76:FE77)</f>
        <v>0</v>
      </c>
      <c r="FF75" s="75">
        <f>SUM(FF76:FF77)</f>
        <v>0</v>
      </c>
      <c r="FJ75" s="75">
        <f>SUM(FJ76:FJ77)</f>
        <v>0</v>
      </c>
      <c r="FK75" s="75">
        <f>SUM(FK76:FK77)</f>
        <v>0</v>
      </c>
      <c r="FL75" s="75">
        <f>SUM(FL76:FL77)</f>
        <v>0</v>
      </c>
      <c r="FM75" s="75">
        <f>SUM(FM76:FM77)</f>
        <v>0</v>
      </c>
      <c r="FQ75" s="75">
        <f>SUM(FQ76:FQ77)</f>
        <v>0</v>
      </c>
      <c r="FR75" s="75">
        <f>SUM(FR76:FR77)</f>
        <v>0</v>
      </c>
      <c r="FS75" s="75">
        <f>SUM(FS76:FS77)</f>
        <v>0</v>
      </c>
      <c r="FT75" s="75">
        <f>SUM(FT76:FT77)</f>
        <v>0</v>
      </c>
      <c r="FX75" s="75">
        <f>SUM(FX76:FX77)</f>
        <v>0</v>
      </c>
      <c r="FY75" s="75">
        <f>SUM(FY76:FY77)</f>
        <v>0</v>
      </c>
      <c r="FZ75" s="75">
        <f>SUM(FZ76:FZ77)</f>
        <v>0</v>
      </c>
      <c r="GA75" s="75">
        <f>SUM(GA76:GA77)</f>
        <v>0</v>
      </c>
      <c r="GE75" s="75">
        <f>SUM(GE76:GE77)</f>
        <v>0</v>
      </c>
      <c r="GF75" s="75">
        <f>SUM(GF76:GF77)</f>
        <v>0</v>
      </c>
      <c r="GG75" s="75">
        <f>SUM(GG76:GG77)</f>
        <v>0</v>
      </c>
      <c r="GH75" s="75">
        <f>SUM(GH76:GH77)</f>
        <v>0</v>
      </c>
      <c r="GL75" s="75">
        <f>SUM(GL76:GL77)</f>
        <v>0</v>
      </c>
      <c r="GM75" s="75">
        <f>SUM(GM76:GM77)</f>
        <v>0</v>
      </c>
      <c r="GN75" s="75">
        <f>SUM(GN76:GN77)</f>
        <v>0</v>
      </c>
      <c r="GO75" s="75">
        <f>SUM(GO76:GO77)</f>
        <v>0</v>
      </c>
      <c r="GS75" s="75">
        <f>SUM(GS76:GS77)</f>
        <v>0</v>
      </c>
      <c r="GT75" s="75">
        <f>SUM(GT76:GT77)</f>
        <v>0</v>
      </c>
      <c r="GU75" s="75">
        <f>SUM(GU76:GU77)</f>
        <v>0</v>
      </c>
      <c r="GV75" s="75">
        <f>SUM(GV76:GV77)</f>
        <v>0</v>
      </c>
      <c r="GZ75" s="75">
        <f>SUM(GZ76:GZ77)</f>
        <v>0</v>
      </c>
      <c r="HA75" s="75">
        <f>SUM(HA76:HA77)</f>
        <v>0</v>
      </c>
      <c r="HB75" s="75">
        <f>SUM(HB76:HB77)</f>
        <v>0</v>
      </c>
      <c r="HC75" s="75">
        <f>SUM(HC76:HC77)</f>
        <v>0</v>
      </c>
      <c r="HG75" s="75">
        <f>SUM(HG76:HG77)</f>
        <v>0</v>
      </c>
      <c r="HH75" s="75">
        <f>SUM(HH76:HH77)</f>
        <v>0</v>
      </c>
      <c r="HI75" s="75">
        <f>SUM(HI76:HI77)</f>
        <v>0</v>
      </c>
      <c r="HJ75" s="75">
        <f>SUM(HJ76:HJ77)</f>
        <v>0</v>
      </c>
      <c r="HN75" s="75">
        <f>SUM(HN76:HN77)</f>
        <v>0</v>
      </c>
      <c r="HO75" s="75">
        <f>SUM(HO76:HO77)</f>
        <v>0</v>
      </c>
      <c r="HP75" s="75">
        <f>SUM(HP76:HP77)</f>
        <v>0</v>
      </c>
      <c r="HQ75" s="75">
        <f>SUM(HQ76:HQ77)</f>
        <v>0</v>
      </c>
      <c r="HU75" s="75">
        <f>SUM(HU76:HU77)</f>
        <v>0</v>
      </c>
      <c r="HV75" s="75">
        <f>SUM(HV76:HV77)</f>
        <v>0</v>
      </c>
      <c r="HW75" s="75">
        <f>SUM(HW76:HW77)</f>
        <v>0</v>
      </c>
      <c r="HX75" s="75">
        <f>SUM(HX76:HX77)</f>
        <v>0</v>
      </c>
      <c r="IB75" s="75">
        <f>SUM(IB76:IB77)</f>
        <v>0</v>
      </c>
      <c r="IC75" s="75">
        <f>SUM(IC76:IC77)</f>
        <v>0</v>
      </c>
      <c r="ID75" s="75">
        <f>SUM(ID76:ID77)</f>
        <v>0</v>
      </c>
      <c r="IE75" s="75">
        <f>SUM(IE76:IE77)</f>
        <v>0</v>
      </c>
      <c r="II75" s="75">
        <f>SUM(II76:II77)</f>
        <v>0</v>
      </c>
      <c r="IJ75" s="75">
        <f>SUM(IJ76:IJ77)</f>
        <v>0</v>
      </c>
      <c r="IK75" s="75">
        <f>SUM(IK76:IK77)</f>
        <v>0</v>
      </c>
      <c r="IL75" s="75">
        <f>SUM(IL76:IL77)</f>
        <v>0</v>
      </c>
      <c r="IP75" s="75">
        <f>SUM(IP76:IP77)</f>
        <v>5364781</v>
      </c>
      <c r="IQ75" s="75">
        <f>SUM(IQ76:IQ77)</f>
        <v>5578870</v>
      </c>
      <c r="IR75" s="75">
        <f>SUM(IR76:IR77)</f>
        <v>5503008</v>
      </c>
      <c r="IS75" s="75">
        <f>SUM(IS76:IS77)</f>
        <v>0</v>
      </c>
    </row>
    <row r="76" spans="1:256" s="86" customFormat="1" ht="12.75" x14ac:dyDescent="0.2">
      <c r="A76" s="85"/>
      <c r="C76" s="87" t="s">
        <v>111</v>
      </c>
      <c r="D76" s="87"/>
      <c r="E76" s="266">
        <f>+S76+BB76+BI76+BP76+CD76+CK76+CR76+CY76+DF76+DM76+DT76+EA76+EH76+EO76+EV76+FC76+FJ76+FQ76+FX76+GE76+GL76+GS76+GZ76+HG76+HN76+HU76+IB76+II76</f>
        <v>0</v>
      </c>
      <c r="F76" s="266">
        <f>+T76+BC76+BJ76+BQ76+CE76+CL76+CS76+CZ76+DG76+DN76+DU76+EB76+EI76+EP76+EW76+FD76+FK76+FR76+FY76+GF76+GM76+GT76+HA76+HH76+HO76+HV76+IC76+IJ76</f>
        <v>0</v>
      </c>
      <c r="G76" s="266">
        <f>SUM(N76,U76,AB76,AI76,AP76,BD76,BK76,BR76,CF76,CM76,CT76,DA76,DH76,DO76,DV76,EC76)+SUM(EJ76,EQ76,EX76,FE76,FL76,FS76,FZ76,GG76,GN76,GU76,HB76,HI76,HP76,HW76,ID76,IK76)</f>
        <v>0</v>
      </c>
      <c r="H76" s="266">
        <f>SUM(O76,V76,AC76,AJ76,AQ76,BE76,BL76,BS76,CG76,CN76,CU76,DB76,DI76,DP76,DW76,ED76)+SUM(EK76,ER76,EY76,FF76,FM76,FT76,GA76,GH76,GO76,GV76,HC76,HJ76,HQ76,HX76,IE76,IL76)</f>
        <v>0</v>
      </c>
      <c r="V76" s="266"/>
      <c r="AC76" s="266">
        <f>AA76+AB76</f>
        <v>0</v>
      </c>
      <c r="AJ76" s="266"/>
      <c r="AQ76" s="266">
        <f>AO76+AP76</f>
        <v>0</v>
      </c>
      <c r="BE76" s="266"/>
      <c r="BL76" s="266">
        <f>BJ76+BK76</f>
        <v>0</v>
      </c>
      <c r="BS76" s="266"/>
      <c r="CG76" s="266"/>
      <c r="CN76" s="266"/>
      <c r="CU76" s="266"/>
      <c r="DB76" s="266"/>
      <c r="DI76" s="266"/>
      <c r="DP76" s="266"/>
      <c r="DW76" s="266"/>
      <c r="ED76" s="266"/>
      <c r="EK76" s="266"/>
      <c r="ER76" s="266"/>
      <c r="EY76" s="266"/>
      <c r="FF76" s="266"/>
      <c r="FM76" s="266"/>
      <c r="FT76" s="266"/>
      <c r="GA76" s="266"/>
      <c r="GH76" s="266"/>
      <c r="GO76" s="266"/>
      <c r="GV76" s="266"/>
      <c r="HC76" s="266"/>
      <c r="HJ76" s="266"/>
      <c r="HQ76" s="266"/>
      <c r="HX76" s="266"/>
      <c r="IE76" s="266"/>
      <c r="IL76" s="266"/>
      <c r="IS76" s="266"/>
    </row>
    <row r="77" spans="1:256" s="72" customFormat="1" ht="12.75" x14ac:dyDescent="0.2">
      <c r="A77" s="71"/>
      <c r="C77" s="76" t="s">
        <v>112</v>
      </c>
      <c r="D77" s="76"/>
      <c r="E77" s="266">
        <f>SUM(L77,S77,Z77,AG77,AN77,BB77,BI77,BP77,CD77,CK77,CR77,CY77,DF77,DM77,DT77,EA77)+SUM(EH77,EO77,EV77,FC77,FJ77,FQ77,FX77,GE77,GL77,GS77,GZ77,HG77,HN77,HU77,IB77,II77)+IP77+1</f>
        <v>18819851</v>
      </c>
      <c r="F77" s="266">
        <f>SUM(M77,T77,AA77,AH77,AO77,BC77,BJ77,BQ77,CE77,CL77,CS77,CZ77,DG77,DN77,DU77,EB77)+SUM(EI77,EP77,EW77,FD77,FK77,FR77,FY77,GF77,GM77,GT77,HA77,HH77,HO77,HV77,IC77,IJ77)+IQ77</f>
        <v>19519636</v>
      </c>
      <c r="G77" s="266">
        <f>SUM(N77,U77,AB77,AI77,AP77,BD77,BK77,BR77,CF77,CM77,CT77,DA77,DH77,DO77,DV77,EC77)+SUM(EJ77,EQ77,EX77,FE77,FL77,FS77,FZ77,GG77,GN77,GU77,HB77,HI77,HP77,HW77,ID77,IK77)+IR77</f>
        <v>18446688</v>
      </c>
      <c r="H77" s="266">
        <f>SUM(O77,V77,AC77,AJ77,AQ77,BE77,BL77,BS77,CG77,CN77,CU77,DB77,DI77,DP77,DW77,ED77)+SUM(EK77,ER77,EY77,FF77,FM77,FT77,GA77,GH77,GO77,GV77,HC77,HJ77,HQ77,HX77,IE77,IL77)</f>
        <v>0</v>
      </c>
      <c r="S77" s="72">
        <f>S40-S76</f>
        <v>5756651</v>
      </c>
      <c r="T77" s="72">
        <f>T40-T76</f>
        <v>5963025</v>
      </c>
      <c r="U77" s="72">
        <f>U40-U76</f>
        <v>5505331</v>
      </c>
      <c r="V77" s="72">
        <f>V40-V76</f>
        <v>0</v>
      </c>
      <c r="Z77" s="72">
        <f>Z40-Z76</f>
        <v>2117414</v>
      </c>
      <c r="AA77" s="72">
        <f>AA40-AA76</f>
        <v>2220334</v>
      </c>
      <c r="AB77" s="72">
        <f>AB40-AB76</f>
        <v>1909571</v>
      </c>
      <c r="AC77" s="72">
        <f>AC40-AC76</f>
        <v>0</v>
      </c>
      <c r="AG77" s="72">
        <f>AG40-AG76</f>
        <v>0</v>
      </c>
      <c r="AH77" s="72">
        <f>AH40-AH76</f>
        <v>0</v>
      </c>
      <c r="AI77" s="72">
        <f>AI40-AI76</f>
        <v>0</v>
      </c>
      <c r="AJ77" s="72">
        <f>AJ40-AJ76</f>
        <v>0</v>
      </c>
      <c r="AN77" s="72">
        <f>AN40-AN76</f>
        <v>579301</v>
      </c>
      <c r="AO77" s="72">
        <f>AO40-AO76</f>
        <v>619276</v>
      </c>
      <c r="AP77" s="72">
        <f>AP40-AP76</f>
        <v>623359</v>
      </c>
      <c r="AQ77" s="72">
        <f>AQ40-AQ76</f>
        <v>0</v>
      </c>
      <c r="BB77" s="72">
        <f>BB40-BB76</f>
        <v>3228112</v>
      </c>
      <c r="BC77" s="72">
        <f>BC40-BC76</f>
        <v>3190308</v>
      </c>
      <c r="BD77" s="72">
        <f>BD40-BD76</f>
        <v>3057019</v>
      </c>
      <c r="BE77" s="72">
        <f>BE40-BE76</f>
        <v>0</v>
      </c>
      <c r="BI77" s="72">
        <f>BI40-BI76</f>
        <v>658636</v>
      </c>
      <c r="BJ77" s="72">
        <f>BJ40-BJ76</f>
        <v>818749</v>
      </c>
      <c r="BK77" s="72">
        <f>BK40-BK76</f>
        <v>795941</v>
      </c>
      <c r="BL77" s="72">
        <f>BL40-BL76</f>
        <v>0</v>
      </c>
      <c r="BP77" s="72">
        <f>BP40-BP76</f>
        <v>1114955</v>
      </c>
      <c r="BQ77" s="72">
        <f>BQ40-BQ76</f>
        <v>1129074</v>
      </c>
      <c r="BR77" s="72">
        <f>BR40-BR76</f>
        <v>1052459</v>
      </c>
      <c r="BS77" s="72">
        <f>BS40-BS76</f>
        <v>0</v>
      </c>
      <c r="CD77" s="72">
        <f>CD40-CD76</f>
        <v>0</v>
      </c>
      <c r="CE77" s="72">
        <f>CE40-CE76</f>
        <v>0</v>
      </c>
      <c r="CF77" s="72">
        <f>CF40-CF76</f>
        <v>0</v>
      </c>
      <c r="CG77" s="72">
        <f>CG40-CG76</f>
        <v>0</v>
      </c>
      <c r="CK77" s="72">
        <f>CK40-CK76</f>
        <v>0</v>
      </c>
      <c r="CL77" s="72">
        <f>CL40-CL76</f>
        <v>0</v>
      </c>
      <c r="CM77" s="72">
        <f>CM40-CM76</f>
        <v>0</v>
      </c>
      <c r="CN77" s="72">
        <f>CN40-CN76</f>
        <v>0</v>
      </c>
      <c r="CR77" s="72">
        <f>CR40-CR76</f>
        <v>0</v>
      </c>
      <c r="CS77" s="72">
        <f>CS40-CS76</f>
        <v>0</v>
      </c>
      <c r="CT77" s="72">
        <f>CT40-CT76</f>
        <v>0</v>
      </c>
      <c r="CU77" s="72">
        <f>CU40-CU76</f>
        <v>0</v>
      </c>
      <c r="CY77" s="72">
        <f>CY40-CY76</f>
        <v>0</v>
      </c>
      <c r="CZ77" s="72">
        <f>CZ40-CZ76</f>
        <v>0</v>
      </c>
      <c r="DA77" s="72">
        <f>DA40-DA76</f>
        <v>0</v>
      </c>
      <c r="DB77" s="72">
        <f>DB40-DB76</f>
        <v>0</v>
      </c>
      <c r="DF77" s="72">
        <f>DF40-DF76</f>
        <v>0</v>
      </c>
      <c r="DG77" s="72">
        <f>DG40-DG76</f>
        <v>0</v>
      </c>
      <c r="DH77" s="72">
        <f>DH40-DH76</f>
        <v>0</v>
      </c>
      <c r="DI77" s="72">
        <f>DI40-DI76</f>
        <v>0</v>
      </c>
      <c r="DM77" s="72">
        <f>DM40-DM76</f>
        <v>0</v>
      </c>
      <c r="DN77" s="72">
        <f>DN40-DN76</f>
        <v>0</v>
      </c>
      <c r="DO77" s="72">
        <f>DO40-DO76</f>
        <v>0</v>
      </c>
      <c r="DP77" s="72">
        <f>DP40-DP76</f>
        <v>0</v>
      </c>
      <c r="DT77" s="72">
        <f>DT40-DT76</f>
        <v>0</v>
      </c>
      <c r="DU77" s="72">
        <f>DU40-DU76</f>
        <v>0</v>
      </c>
      <c r="DV77" s="72">
        <f>DV40-DV76</f>
        <v>0</v>
      </c>
      <c r="DW77" s="72">
        <f>DW40-DW76</f>
        <v>0</v>
      </c>
      <c r="EA77" s="72">
        <f>EA40-EA76</f>
        <v>0</v>
      </c>
      <c r="EB77" s="72">
        <f>EB40-EB76</f>
        <v>0</v>
      </c>
      <c r="EC77" s="72">
        <f>EC40-EC76</f>
        <v>0</v>
      </c>
      <c r="ED77" s="72">
        <f>ED40-ED76</f>
        <v>0</v>
      </c>
      <c r="EH77" s="72">
        <f>EH40-EH76</f>
        <v>0</v>
      </c>
      <c r="EI77" s="72">
        <f>EI40-EI76</f>
        <v>0</v>
      </c>
      <c r="EJ77" s="72">
        <f>EJ40-EJ76</f>
        <v>0</v>
      </c>
      <c r="EK77" s="72">
        <f>EK40-EK76</f>
        <v>0</v>
      </c>
      <c r="EO77" s="72">
        <f>EO40-EO76</f>
        <v>0</v>
      </c>
      <c r="EP77" s="72">
        <f>EP40-EP76</f>
        <v>0</v>
      </c>
      <c r="EQ77" s="72">
        <f>EQ40-EQ76</f>
        <v>0</v>
      </c>
      <c r="ER77" s="72">
        <f>ER40-ER76</f>
        <v>0</v>
      </c>
      <c r="EV77" s="72">
        <f>EV40-EV76</f>
        <v>0</v>
      </c>
      <c r="EW77" s="72">
        <f>EW40-EW76</f>
        <v>0</v>
      </c>
      <c r="EX77" s="72">
        <f>EX40-EX76</f>
        <v>0</v>
      </c>
      <c r="EY77" s="72">
        <f>EY40-EY76</f>
        <v>0</v>
      </c>
      <c r="FC77" s="72">
        <f>FC40-FC76</f>
        <v>0</v>
      </c>
      <c r="FD77" s="72">
        <f>FD40-FD76</f>
        <v>0</v>
      </c>
      <c r="FE77" s="72">
        <f>FE40-FE76</f>
        <v>0</v>
      </c>
      <c r="FF77" s="72">
        <f>FF40-FF76</f>
        <v>0</v>
      </c>
      <c r="FJ77" s="72">
        <f>FJ40-FJ76</f>
        <v>0</v>
      </c>
      <c r="FK77" s="72">
        <f>FK40-FK76</f>
        <v>0</v>
      </c>
      <c r="FL77" s="72">
        <f>FL40-FL76</f>
        <v>0</v>
      </c>
      <c r="FM77" s="72">
        <f>FM40-FM76</f>
        <v>0</v>
      </c>
      <c r="FQ77" s="72">
        <f>FQ40-FQ76</f>
        <v>0</v>
      </c>
      <c r="FR77" s="72">
        <f>FR40-FR76</f>
        <v>0</v>
      </c>
      <c r="FS77" s="72">
        <f>FS40-FS76</f>
        <v>0</v>
      </c>
      <c r="FT77" s="72">
        <f>FT40-FT76</f>
        <v>0</v>
      </c>
      <c r="FX77" s="72">
        <f>FX40-FX76</f>
        <v>0</v>
      </c>
      <c r="FY77" s="72">
        <f>FY40-FY76</f>
        <v>0</v>
      </c>
      <c r="FZ77" s="72">
        <f>FZ40-FZ76</f>
        <v>0</v>
      </c>
      <c r="GA77" s="72">
        <f>GA40-GA76</f>
        <v>0</v>
      </c>
      <c r="GE77" s="72">
        <f>GE40-GE76</f>
        <v>0</v>
      </c>
      <c r="GF77" s="72">
        <f>GF40-GF76</f>
        <v>0</v>
      </c>
      <c r="GG77" s="72">
        <f>GG40-GG76</f>
        <v>0</v>
      </c>
      <c r="GH77" s="72">
        <f>GH40-GH76</f>
        <v>0</v>
      </c>
      <c r="GL77" s="72">
        <f>GL40-GL76</f>
        <v>0</v>
      </c>
      <c r="GM77" s="72">
        <f>GM40-GM76</f>
        <v>0</v>
      </c>
      <c r="GN77" s="72">
        <f>GN40-GN76</f>
        <v>0</v>
      </c>
      <c r="GO77" s="72">
        <f>GO40-GO76</f>
        <v>0</v>
      </c>
      <c r="GS77" s="72">
        <f>GS40-GS76</f>
        <v>0</v>
      </c>
      <c r="GT77" s="72">
        <f>GT40-GT76</f>
        <v>0</v>
      </c>
      <c r="GU77" s="72">
        <f>GU40-GU76</f>
        <v>0</v>
      </c>
      <c r="GV77" s="72">
        <f>GV40-GV76</f>
        <v>0</v>
      </c>
      <c r="GZ77" s="72">
        <f>GZ40-GZ76</f>
        <v>0</v>
      </c>
      <c r="HA77" s="72">
        <f>HA40-HA76</f>
        <v>0</v>
      </c>
      <c r="HB77" s="72">
        <f>HB40-HB76</f>
        <v>0</v>
      </c>
      <c r="HC77" s="72">
        <f>HC40-HC76</f>
        <v>0</v>
      </c>
      <c r="HG77" s="72">
        <f>HG40-HG76</f>
        <v>0</v>
      </c>
      <c r="HH77" s="72">
        <f>HH40-HH76</f>
        <v>0</v>
      </c>
      <c r="HI77" s="72">
        <f>HI40-HI76</f>
        <v>0</v>
      </c>
      <c r="HJ77" s="72">
        <f>HJ40-HJ76</f>
        <v>0</v>
      </c>
      <c r="HN77" s="72">
        <f>HN40-HN76</f>
        <v>0</v>
      </c>
      <c r="HO77" s="72">
        <f>HO40-HO76</f>
        <v>0</v>
      </c>
      <c r="HP77" s="72">
        <f>HP40-HP76</f>
        <v>0</v>
      </c>
      <c r="HQ77" s="72">
        <f>HQ40-HQ76</f>
        <v>0</v>
      </c>
      <c r="HU77" s="72">
        <f>HU40-HU76</f>
        <v>0</v>
      </c>
      <c r="HV77" s="72">
        <f>HV40-HV76</f>
        <v>0</v>
      </c>
      <c r="HW77" s="72">
        <f>HW40-HW76</f>
        <v>0</v>
      </c>
      <c r="HX77" s="72">
        <f>HX40-HX76</f>
        <v>0</v>
      </c>
      <c r="IB77" s="72">
        <f>IB40-IB76</f>
        <v>0</v>
      </c>
      <c r="IC77" s="72">
        <f>IC40-IC76</f>
        <v>0</v>
      </c>
      <c r="ID77" s="72">
        <f>ID40-ID76</f>
        <v>0</v>
      </c>
      <c r="IE77" s="72">
        <f>IE40-IE76</f>
        <v>0</v>
      </c>
      <c r="II77" s="72">
        <f>II40-II76</f>
        <v>0</v>
      </c>
      <c r="IJ77" s="72">
        <f>IJ40-IJ76</f>
        <v>0</v>
      </c>
      <c r="IK77" s="72">
        <f>IK40-IK76</f>
        <v>0</v>
      </c>
      <c r="IL77" s="72">
        <f>IL40-IL76</f>
        <v>0</v>
      </c>
      <c r="IP77" s="72">
        <f>IP40-IP76</f>
        <v>5364781</v>
      </c>
      <c r="IQ77" s="72">
        <f>IQ40-IQ76</f>
        <v>5578870</v>
      </c>
      <c r="IR77" s="72">
        <f>IR40-IR76</f>
        <v>5503008</v>
      </c>
      <c r="IS77" s="72">
        <f>IS40-IS76</f>
        <v>0</v>
      </c>
    </row>
    <row r="79" spans="1:256" x14ac:dyDescent="0.2">
      <c r="F79" s="62">
        <f>+F71-F40</f>
        <v>0</v>
      </c>
      <c r="H79" s="241" t="s">
        <v>113</v>
      </c>
      <c r="I79" s="62">
        <f>I42-I73</f>
        <v>13876413</v>
      </c>
      <c r="J79" s="62">
        <f>J42-J73</f>
        <v>-2738508</v>
      </c>
      <c r="K79" s="62">
        <f>K42-K73</f>
        <v>8831</v>
      </c>
      <c r="O79" s="241" t="s">
        <v>113</v>
      </c>
      <c r="P79" s="62">
        <f>P42-P73</f>
        <v>10613723</v>
      </c>
      <c r="Q79" s="62">
        <f>Q42-Q73</f>
        <v>511821</v>
      </c>
    </row>
    <row r="81" spans="5:256" x14ac:dyDescent="0.2">
      <c r="G81" s="62">
        <f>+G42-G73</f>
        <v>10850920</v>
      </c>
    </row>
    <row r="82" spans="5:256" x14ac:dyDescent="0.2">
      <c r="U82" s="62"/>
      <c r="V82" s="62"/>
      <c r="W82" s="62"/>
      <c r="X82" s="62"/>
      <c r="Y82" s="62"/>
      <c r="AB82" s="62"/>
      <c r="AC82" s="62"/>
      <c r="AD82" s="62"/>
      <c r="AE82" s="62"/>
      <c r="AF82" s="62"/>
      <c r="AI82" s="62"/>
      <c r="AJ82" s="62"/>
      <c r="AK82" s="62"/>
      <c r="AL82" s="62"/>
      <c r="AM82" s="62"/>
      <c r="AP82" s="62"/>
      <c r="AQ82" s="62"/>
      <c r="AR82" s="62"/>
      <c r="AS82" s="62"/>
      <c r="AT82" s="62"/>
      <c r="AW82" s="62"/>
      <c r="AX82" s="62"/>
      <c r="AY82" s="62"/>
      <c r="AZ82" s="62"/>
      <c r="BA82" s="62"/>
      <c r="BD82" s="62"/>
      <c r="BE82" s="62"/>
      <c r="BF82" s="62"/>
      <c r="BG82" s="62"/>
      <c r="BH82" s="62"/>
      <c r="BK82" s="62"/>
      <c r="BL82" s="62"/>
      <c r="BM82" s="62"/>
      <c r="BN82" s="62"/>
      <c r="BO82" s="62"/>
      <c r="BR82" s="62"/>
      <c r="BS82" s="62"/>
      <c r="BT82" s="62"/>
      <c r="BU82" s="62"/>
      <c r="BV82" s="62"/>
      <c r="CF82" s="62"/>
      <c r="CG82" s="62"/>
      <c r="CH82" s="62"/>
      <c r="CI82" s="62"/>
      <c r="CJ82" s="62"/>
      <c r="CM82" s="62"/>
      <c r="CN82" s="62"/>
      <c r="CO82" s="62"/>
      <c r="CP82" s="62"/>
      <c r="CQ82" s="62"/>
      <c r="CT82" s="62"/>
      <c r="CU82" s="62"/>
      <c r="CV82" s="62"/>
      <c r="CW82" s="62"/>
      <c r="CX82" s="62"/>
      <c r="DA82" s="62"/>
      <c r="DB82" s="62"/>
      <c r="DC82" s="62"/>
      <c r="DD82" s="62"/>
      <c r="DE82" s="62"/>
      <c r="DH82" s="62"/>
      <c r="DI82" s="62"/>
      <c r="DJ82" s="62"/>
      <c r="DK82" s="62"/>
      <c r="DL82" s="62"/>
      <c r="DO82" s="62"/>
      <c r="DP82" s="62"/>
      <c r="DQ82" s="62"/>
      <c r="DR82" s="62"/>
      <c r="DS82" s="62"/>
      <c r="DV82" s="62"/>
      <c r="DW82" s="62"/>
      <c r="DX82" s="62"/>
      <c r="DY82" s="62"/>
      <c r="DZ82" s="62"/>
      <c r="EC82" s="62"/>
      <c r="ED82" s="62"/>
      <c r="EE82" s="62"/>
      <c r="EF82" s="62"/>
      <c r="EG82" s="62"/>
      <c r="EJ82" s="62"/>
      <c r="EK82" s="62"/>
      <c r="EL82" s="62"/>
      <c r="EM82" s="62"/>
      <c r="EN82" s="62"/>
      <c r="EQ82" s="62"/>
      <c r="ER82" s="62"/>
      <c r="ES82" s="62"/>
      <c r="ET82" s="62"/>
      <c r="EU82" s="62"/>
      <c r="EX82" s="62"/>
      <c r="EY82" s="62"/>
      <c r="EZ82" s="62"/>
      <c r="FA82" s="62"/>
      <c r="FB82" s="62"/>
      <c r="FE82" s="62"/>
      <c r="FF82" s="62"/>
      <c r="FG82" s="62"/>
      <c r="FH82" s="62"/>
      <c r="FI82" s="62"/>
      <c r="FL82" s="62"/>
      <c r="FM82" s="62"/>
      <c r="FN82" s="62"/>
      <c r="FO82" s="62"/>
      <c r="FP82" s="62"/>
      <c r="FS82" s="62"/>
      <c r="FT82" s="62"/>
      <c r="FU82" s="62"/>
      <c r="FV82" s="62"/>
      <c r="FW82" s="62"/>
      <c r="FZ82" s="62"/>
      <c r="GA82" s="62"/>
      <c r="GB82" s="62"/>
      <c r="GC82" s="62"/>
      <c r="GD82" s="62"/>
      <c r="GG82" s="62"/>
      <c r="GH82" s="62"/>
      <c r="GI82" s="62"/>
      <c r="GJ82" s="62"/>
      <c r="GK82" s="62"/>
      <c r="GN82" s="62"/>
      <c r="GO82" s="62"/>
      <c r="GP82" s="62"/>
      <c r="GQ82" s="62"/>
      <c r="GR82" s="62"/>
      <c r="GU82" s="62"/>
      <c r="GV82" s="62"/>
      <c r="GW82" s="62"/>
      <c r="GX82" s="62"/>
      <c r="GY82" s="62"/>
      <c r="HB82" s="62"/>
      <c r="HC82" s="62"/>
      <c r="HD82" s="62"/>
      <c r="HE82" s="62"/>
      <c r="HF82" s="62"/>
      <c r="HI82" s="62"/>
      <c r="HJ82" s="62"/>
      <c r="HK82" s="62"/>
      <c r="HL82" s="62"/>
      <c r="HM82" s="62"/>
      <c r="HP82" s="62"/>
      <c r="HQ82" s="62"/>
      <c r="HR82" s="62"/>
      <c r="HS82" s="62"/>
      <c r="HT82" s="62"/>
      <c r="HW82" s="62"/>
      <c r="HX82" s="62"/>
      <c r="HY82" s="62"/>
      <c r="HZ82" s="62"/>
      <c r="IA82" s="62"/>
      <c r="ID82" s="62"/>
      <c r="IE82" s="62"/>
      <c r="IF82" s="62"/>
      <c r="IG82" s="62"/>
      <c r="IH82" s="62"/>
      <c r="IK82" s="62"/>
      <c r="IL82" s="62"/>
      <c r="IM82" s="62"/>
      <c r="IN82" s="62"/>
      <c r="IO82" s="62"/>
      <c r="IR82" s="62"/>
      <c r="IS82" s="62"/>
      <c r="IT82" s="62"/>
      <c r="IU82" s="62"/>
      <c r="IV82" s="62"/>
    </row>
    <row r="83" spans="5:256" x14ac:dyDescent="0.2">
      <c r="E83" s="62">
        <f>E42-E73</f>
        <v>0</v>
      </c>
      <c r="F83" s="62">
        <f>F42-F73</f>
        <v>0</v>
      </c>
      <c r="H83" s="62">
        <f t="shared" ref="H83:BS83" si="659">H42-H73</f>
        <v>-45330.400000000001</v>
      </c>
      <c r="K83" s="62">
        <f t="shared" si="659"/>
        <v>8831</v>
      </c>
      <c r="L83" s="62">
        <f t="shared" si="659"/>
        <v>0</v>
      </c>
      <c r="M83" s="62">
        <f t="shared" si="659"/>
        <v>0</v>
      </c>
      <c r="N83" s="62">
        <f>N42-N73</f>
        <v>10829728</v>
      </c>
      <c r="O83" s="62">
        <f t="shared" si="659"/>
        <v>0</v>
      </c>
      <c r="P83" s="62">
        <f t="shared" si="659"/>
        <v>10613723</v>
      </c>
      <c r="Q83" s="62">
        <f t="shared" si="659"/>
        <v>511821</v>
      </c>
      <c r="R83" s="62">
        <f t="shared" si="659"/>
        <v>0</v>
      </c>
      <c r="S83" s="62">
        <f t="shared" si="659"/>
        <v>0</v>
      </c>
      <c r="T83" s="62">
        <f t="shared" si="659"/>
        <v>0</v>
      </c>
      <c r="U83" s="62">
        <f t="shared" si="659"/>
        <v>13694</v>
      </c>
      <c r="V83" s="62">
        <f t="shared" si="659"/>
        <v>0</v>
      </c>
      <c r="W83" s="62">
        <f t="shared" si="659"/>
        <v>724736</v>
      </c>
      <c r="X83" s="62">
        <f t="shared" si="659"/>
        <v>-719873</v>
      </c>
      <c r="Y83" s="62">
        <f t="shared" si="659"/>
        <v>8831</v>
      </c>
      <c r="Z83" s="62">
        <f t="shared" si="659"/>
        <v>0</v>
      </c>
      <c r="AA83" s="62">
        <f t="shared" si="659"/>
        <v>0</v>
      </c>
      <c r="AB83" s="62">
        <f t="shared" si="659"/>
        <v>604</v>
      </c>
      <c r="AC83" s="62">
        <f t="shared" si="659"/>
        <v>-404</v>
      </c>
      <c r="AD83" s="62">
        <f t="shared" si="659"/>
        <v>604</v>
      </c>
      <c r="AE83" s="62">
        <f t="shared" si="659"/>
        <v>0</v>
      </c>
      <c r="AF83" s="62">
        <f t="shared" si="659"/>
        <v>0</v>
      </c>
      <c r="AG83" s="62">
        <f t="shared" si="659"/>
        <v>0</v>
      </c>
      <c r="AH83" s="62">
        <f t="shared" si="659"/>
        <v>0</v>
      </c>
      <c r="AI83" s="62">
        <f t="shared" si="659"/>
        <v>0</v>
      </c>
      <c r="AJ83" s="62">
        <f t="shared" si="659"/>
        <v>0</v>
      </c>
      <c r="AK83" s="62">
        <f t="shared" si="659"/>
        <v>0</v>
      </c>
      <c r="AL83" s="62">
        <f t="shared" si="659"/>
        <v>0</v>
      </c>
      <c r="AM83" s="62">
        <f t="shared" si="659"/>
        <v>0</v>
      </c>
      <c r="AN83" s="62">
        <f t="shared" si="659"/>
        <v>0</v>
      </c>
      <c r="AO83" s="62">
        <f t="shared" si="659"/>
        <v>0</v>
      </c>
      <c r="AP83" s="62">
        <f t="shared" si="659"/>
        <v>285</v>
      </c>
      <c r="AQ83" s="62">
        <f t="shared" si="659"/>
        <v>4434</v>
      </c>
      <c r="AR83" s="62">
        <f t="shared" si="659"/>
        <v>68491</v>
      </c>
      <c r="AS83" s="62">
        <f t="shared" si="659"/>
        <v>-68206</v>
      </c>
      <c r="AT83" s="62">
        <f t="shared" si="659"/>
        <v>0</v>
      </c>
      <c r="AU83" s="62">
        <f t="shared" si="659"/>
        <v>0</v>
      </c>
      <c r="AV83" s="62">
        <f t="shared" si="659"/>
        <v>0</v>
      </c>
      <c r="AW83" s="62">
        <f t="shared" si="659"/>
        <v>4065</v>
      </c>
      <c r="AX83" s="62">
        <f t="shared" si="659"/>
        <v>1000</v>
      </c>
      <c r="AY83" s="62">
        <f t="shared" si="659"/>
        <v>1114203</v>
      </c>
      <c r="AZ83" s="62">
        <f t="shared" si="659"/>
        <v>-1109638</v>
      </c>
      <c r="BA83" s="62">
        <f t="shared" si="659"/>
        <v>0</v>
      </c>
      <c r="BB83" s="62">
        <f t="shared" si="659"/>
        <v>0</v>
      </c>
      <c r="BC83" s="62">
        <f t="shared" si="659"/>
        <v>0</v>
      </c>
      <c r="BD83" s="62">
        <f t="shared" si="659"/>
        <v>1977</v>
      </c>
      <c r="BE83" s="62">
        <f t="shared" si="659"/>
        <v>1000</v>
      </c>
      <c r="BF83" s="62">
        <f t="shared" si="659"/>
        <v>556100</v>
      </c>
      <c r="BG83" s="62">
        <f t="shared" si="659"/>
        <v>-554123</v>
      </c>
      <c r="BH83" s="62">
        <f t="shared" si="659"/>
        <v>0</v>
      </c>
      <c r="BI83" s="62">
        <f t="shared" si="659"/>
        <v>0</v>
      </c>
      <c r="BJ83" s="62">
        <f t="shared" si="659"/>
        <v>0</v>
      </c>
      <c r="BK83" s="62">
        <f t="shared" si="659"/>
        <v>1934</v>
      </c>
      <c r="BL83" s="62">
        <f t="shared" si="659"/>
        <v>0</v>
      </c>
      <c r="BM83" s="62">
        <f t="shared" si="659"/>
        <v>205179</v>
      </c>
      <c r="BN83" s="62">
        <f t="shared" si="659"/>
        <v>-203245</v>
      </c>
      <c r="BO83" s="62">
        <f t="shared" si="659"/>
        <v>0</v>
      </c>
      <c r="BP83" s="62">
        <f t="shared" si="659"/>
        <v>0</v>
      </c>
      <c r="BQ83" s="62">
        <f t="shared" si="659"/>
        <v>0</v>
      </c>
      <c r="BR83" s="62">
        <f t="shared" si="659"/>
        <v>654</v>
      </c>
      <c r="BS83" s="62">
        <f t="shared" si="659"/>
        <v>0</v>
      </c>
      <c r="BT83" s="62">
        <f t="shared" ref="BT83:EE83" si="660">BT42-BT73</f>
        <v>352924</v>
      </c>
      <c r="BU83" s="62">
        <f t="shared" si="660"/>
        <v>-352270</v>
      </c>
      <c r="BV83" s="62">
        <f t="shared" si="660"/>
        <v>0</v>
      </c>
      <c r="BW83" s="203">
        <f t="shared" si="660"/>
        <v>0</v>
      </c>
      <c r="BX83" s="203">
        <f t="shared" si="660"/>
        <v>0</v>
      </c>
      <c r="BY83" s="203">
        <f t="shared" si="660"/>
        <v>2044</v>
      </c>
      <c r="BZ83" s="203">
        <f t="shared" si="660"/>
        <v>0</v>
      </c>
      <c r="CA83" s="203">
        <f t="shared" si="660"/>
        <v>1650472</v>
      </c>
      <c r="CB83" s="203">
        <f t="shared" si="660"/>
        <v>-1648428</v>
      </c>
      <c r="CC83" s="203">
        <f t="shared" si="660"/>
        <v>0</v>
      </c>
      <c r="CD83" s="62">
        <f t="shared" si="660"/>
        <v>0</v>
      </c>
      <c r="CE83" s="62">
        <f t="shared" si="660"/>
        <v>0</v>
      </c>
      <c r="CF83" s="62">
        <f t="shared" si="660"/>
        <v>0</v>
      </c>
      <c r="CG83" s="62">
        <f t="shared" si="660"/>
        <v>0</v>
      </c>
      <c r="CH83" s="62">
        <f t="shared" si="660"/>
        <v>0</v>
      </c>
      <c r="CI83" s="62">
        <f t="shared" si="660"/>
        <v>0</v>
      </c>
      <c r="CJ83" s="62">
        <f t="shared" si="660"/>
        <v>0</v>
      </c>
      <c r="CK83" s="62">
        <f t="shared" si="660"/>
        <v>0</v>
      </c>
      <c r="CL83" s="62">
        <f t="shared" si="660"/>
        <v>0</v>
      </c>
      <c r="CM83" s="62">
        <f t="shared" si="660"/>
        <v>0</v>
      </c>
      <c r="CN83" s="62">
        <f t="shared" si="660"/>
        <v>0</v>
      </c>
      <c r="CO83" s="62">
        <f t="shared" si="660"/>
        <v>0</v>
      </c>
      <c r="CP83" s="62">
        <f t="shared" si="660"/>
        <v>0</v>
      </c>
      <c r="CQ83" s="62">
        <f t="shared" si="660"/>
        <v>0</v>
      </c>
      <c r="CR83" s="62">
        <f t="shared" si="660"/>
        <v>0</v>
      </c>
      <c r="CS83" s="62">
        <f t="shared" si="660"/>
        <v>0</v>
      </c>
      <c r="CT83" s="62">
        <f t="shared" si="660"/>
        <v>0</v>
      </c>
      <c r="CU83" s="62">
        <f t="shared" si="660"/>
        <v>0</v>
      </c>
      <c r="CV83" s="62">
        <f t="shared" si="660"/>
        <v>0</v>
      </c>
      <c r="CW83" s="62">
        <f t="shared" si="660"/>
        <v>0</v>
      </c>
      <c r="CX83" s="62">
        <f t="shared" si="660"/>
        <v>0</v>
      </c>
      <c r="CY83" s="62">
        <f t="shared" si="660"/>
        <v>0</v>
      </c>
      <c r="CZ83" s="62">
        <f t="shared" si="660"/>
        <v>0</v>
      </c>
      <c r="DA83" s="62">
        <f t="shared" si="660"/>
        <v>0</v>
      </c>
      <c r="DB83" s="62">
        <f t="shared" si="660"/>
        <v>0</v>
      </c>
      <c r="DC83" s="62">
        <f t="shared" si="660"/>
        <v>0</v>
      </c>
      <c r="DD83" s="62">
        <f t="shared" si="660"/>
        <v>0</v>
      </c>
      <c r="DE83" s="62">
        <f t="shared" si="660"/>
        <v>0</v>
      </c>
      <c r="DF83" s="62">
        <f t="shared" si="660"/>
        <v>0</v>
      </c>
      <c r="DG83" s="62">
        <f t="shared" si="660"/>
        <v>0</v>
      </c>
      <c r="DH83" s="62">
        <f t="shared" si="660"/>
        <v>0</v>
      </c>
      <c r="DI83" s="62">
        <f t="shared" si="660"/>
        <v>0</v>
      </c>
      <c r="DJ83" s="62">
        <f t="shared" si="660"/>
        <v>0</v>
      </c>
      <c r="DK83" s="62">
        <f t="shared" si="660"/>
        <v>0</v>
      </c>
      <c r="DL83" s="62">
        <f t="shared" si="660"/>
        <v>0</v>
      </c>
      <c r="DM83" s="62">
        <f t="shared" si="660"/>
        <v>0</v>
      </c>
      <c r="DN83" s="62">
        <f t="shared" si="660"/>
        <v>0</v>
      </c>
      <c r="DO83" s="62">
        <f t="shared" si="660"/>
        <v>0</v>
      </c>
      <c r="DP83" s="62">
        <f t="shared" si="660"/>
        <v>0</v>
      </c>
      <c r="DQ83" s="62">
        <f t="shared" si="660"/>
        <v>0</v>
      </c>
      <c r="DR83" s="62">
        <f t="shared" si="660"/>
        <v>0</v>
      </c>
      <c r="DS83" s="62">
        <f t="shared" si="660"/>
        <v>0</v>
      </c>
      <c r="DT83" s="62">
        <f t="shared" si="660"/>
        <v>0</v>
      </c>
      <c r="DU83" s="62">
        <f t="shared" si="660"/>
        <v>0</v>
      </c>
      <c r="DV83" s="62">
        <f t="shared" si="660"/>
        <v>0</v>
      </c>
      <c r="DW83" s="62">
        <f t="shared" si="660"/>
        <v>0</v>
      </c>
      <c r="DX83" s="62">
        <f t="shared" si="660"/>
        <v>0</v>
      </c>
      <c r="DY83" s="62">
        <f t="shared" si="660"/>
        <v>0</v>
      </c>
      <c r="DZ83" s="62">
        <f t="shared" si="660"/>
        <v>0</v>
      </c>
      <c r="EA83" s="62">
        <f t="shared" si="660"/>
        <v>0</v>
      </c>
      <c r="EB83" s="62">
        <f t="shared" si="660"/>
        <v>0</v>
      </c>
      <c r="EC83" s="62">
        <f t="shared" si="660"/>
        <v>0</v>
      </c>
      <c r="ED83" s="62">
        <f t="shared" si="660"/>
        <v>0</v>
      </c>
      <c r="EE83" s="62">
        <f t="shared" si="660"/>
        <v>0</v>
      </c>
      <c r="EF83" s="62">
        <f t="shared" ref="EF83:GQ83" si="661">EF42-EF73</f>
        <v>0</v>
      </c>
      <c r="EG83" s="62">
        <f t="shared" si="661"/>
        <v>0</v>
      </c>
      <c r="EH83" s="62">
        <f t="shared" si="661"/>
        <v>0</v>
      </c>
      <c r="EI83" s="62">
        <f t="shared" si="661"/>
        <v>0</v>
      </c>
      <c r="EJ83" s="62">
        <f t="shared" si="661"/>
        <v>0</v>
      </c>
      <c r="EK83" s="62">
        <f t="shared" si="661"/>
        <v>0</v>
      </c>
      <c r="EL83" s="62">
        <f t="shared" si="661"/>
        <v>0</v>
      </c>
      <c r="EM83" s="62">
        <f t="shared" si="661"/>
        <v>0</v>
      </c>
      <c r="EN83" s="62">
        <f t="shared" si="661"/>
        <v>0</v>
      </c>
      <c r="EO83" s="62">
        <f t="shared" si="661"/>
        <v>0</v>
      </c>
      <c r="EP83" s="62">
        <f t="shared" si="661"/>
        <v>0</v>
      </c>
      <c r="EQ83" s="62">
        <f t="shared" si="661"/>
        <v>0</v>
      </c>
      <c r="ER83" s="62">
        <f t="shared" si="661"/>
        <v>0</v>
      </c>
      <c r="ES83" s="62">
        <f t="shared" si="661"/>
        <v>0</v>
      </c>
      <c r="ET83" s="62">
        <f t="shared" si="661"/>
        <v>0</v>
      </c>
      <c r="EU83" s="62">
        <f t="shared" si="661"/>
        <v>0</v>
      </c>
      <c r="EV83" s="62">
        <f t="shared" si="661"/>
        <v>0</v>
      </c>
      <c r="EW83" s="62">
        <f t="shared" si="661"/>
        <v>0</v>
      </c>
      <c r="EX83" s="62">
        <f t="shared" si="661"/>
        <v>0</v>
      </c>
      <c r="EY83" s="62">
        <f t="shared" si="661"/>
        <v>0</v>
      </c>
      <c r="EZ83" s="62">
        <f t="shared" si="661"/>
        <v>0</v>
      </c>
      <c r="FA83" s="62">
        <f t="shared" si="661"/>
        <v>0</v>
      </c>
      <c r="FB83" s="62">
        <f t="shared" si="661"/>
        <v>0</v>
      </c>
      <c r="FC83" s="62">
        <f t="shared" si="661"/>
        <v>0</v>
      </c>
      <c r="FD83" s="62">
        <f t="shared" si="661"/>
        <v>0</v>
      </c>
      <c r="FE83" s="62">
        <f t="shared" si="661"/>
        <v>0</v>
      </c>
      <c r="FF83" s="62">
        <f t="shared" si="661"/>
        <v>0</v>
      </c>
      <c r="FG83" s="62">
        <f t="shared" si="661"/>
        <v>0</v>
      </c>
      <c r="FH83" s="62">
        <f t="shared" si="661"/>
        <v>0</v>
      </c>
      <c r="FI83" s="62">
        <f t="shared" si="661"/>
        <v>0</v>
      </c>
      <c r="FJ83" s="62">
        <f t="shared" si="661"/>
        <v>0</v>
      </c>
      <c r="FK83" s="62">
        <f t="shared" si="661"/>
        <v>0</v>
      </c>
      <c r="FL83" s="62">
        <f t="shared" si="661"/>
        <v>0</v>
      </c>
      <c r="FM83" s="62">
        <f t="shared" si="661"/>
        <v>0</v>
      </c>
      <c r="FN83" s="62">
        <f t="shared" si="661"/>
        <v>0</v>
      </c>
      <c r="FO83" s="62">
        <f t="shared" si="661"/>
        <v>0</v>
      </c>
      <c r="FP83" s="62">
        <f t="shared" si="661"/>
        <v>0</v>
      </c>
      <c r="FQ83" s="62">
        <f t="shared" si="661"/>
        <v>0</v>
      </c>
      <c r="FR83" s="62">
        <f t="shared" si="661"/>
        <v>0</v>
      </c>
      <c r="FS83" s="62">
        <f t="shared" si="661"/>
        <v>0</v>
      </c>
      <c r="FT83" s="62">
        <f t="shared" si="661"/>
        <v>0</v>
      </c>
      <c r="FU83" s="62">
        <f t="shared" si="661"/>
        <v>0</v>
      </c>
      <c r="FV83" s="62">
        <f t="shared" si="661"/>
        <v>0</v>
      </c>
      <c r="FW83" s="62">
        <f t="shared" si="661"/>
        <v>0</v>
      </c>
      <c r="FX83" s="62">
        <f t="shared" si="661"/>
        <v>0</v>
      </c>
      <c r="FY83" s="62">
        <f t="shared" si="661"/>
        <v>0</v>
      </c>
      <c r="FZ83" s="62">
        <f t="shared" si="661"/>
        <v>0</v>
      </c>
      <c r="GA83" s="62">
        <f t="shared" si="661"/>
        <v>0</v>
      </c>
      <c r="GB83" s="62">
        <f t="shared" si="661"/>
        <v>0</v>
      </c>
      <c r="GC83" s="62">
        <f t="shared" si="661"/>
        <v>0</v>
      </c>
      <c r="GD83" s="62">
        <f t="shared" si="661"/>
        <v>0</v>
      </c>
      <c r="GE83" s="62">
        <f t="shared" si="661"/>
        <v>0</v>
      </c>
      <c r="GF83" s="62">
        <f t="shared" si="661"/>
        <v>0</v>
      </c>
      <c r="GG83" s="62">
        <f t="shared" si="661"/>
        <v>0</v>
      </c>
      <c r="GH83" s="62">
        <f t="shared" si="661"/>
        <v>0</v>
      </c>
      <c r="GI83" s="62">
        <f t="shared" si="661"/>
        <v>0</v>
      </c>
      <c r="GJ83" s="62">
        <f t="shared" si="661"/>
        <v>0</v>
      </c>
      <c r="GK83" s="62">
        <f t="shared" si="661"/>
        <v>0</v>
      </c>
      <c r="GL83" s="62">
        <f t="shared" si="661"/>
        <v>0</v>
      </c>
      <c r="GM83" s="62">
        <f t="shared" si="661"/>
        <v>0</v>
      </c>
      <c r="GN83" s="62">
        <f t="shared" si="661"/>
        <v>0</v>
      </c>
      <c r="GO83" s="62">
        <f t="shared" si="661"/>
        <v>0</v>
      </c>
      <c r="GP83" s="62">
        <f t="shared" si="661"/>
        <v>0</v>
      </c>
      <c r="GQ83" s="62">
        <f t="shared" si="661"/>
        <v>0</v>
      </c>
      <c r="GR83" s="62">
        <f t="shared" ref="GR83:IO83" si="662">GR42-GR73</f>
        <v>0</v>
      </c>
      <c r="GS83" s="62">
        <f t="shared" si="662"/>
        <v>0</v>
      </c>
      <c r="GT83" s="62">
        <f t="shared" si="662"/>
        <v>0</v>
      </c>
      <c r="GU83" s="62">
        <f t="shared" si="662"/>
        <v>0</v>
      </c>
      <c r="GV83" s="62">
        <f t="shared" si="662"/>
        <v>0</v>
      </c>
      <c r="GW83" s="62">
        <f t="shared" si="662"/>
        <v>0</v>
      </c>
      <c r="GX83" s="62">
        <f t="shared" si="662"/>
        <v>0</v>
      </c>
      <c r="GY83" s="62">
        <f t="shared" si="662"/>
        <v>0</v>
      </c>
      <c r="GZ83" s="62">
        <f t="shared" si="662"/>
        <v>0</v>
      </c>
      <c r="HA83" s="62">
        <f t="shared" si="662"/>
        <v>0</v>
      </c>
      <c r="HB83" s="62">
        <f t="shared" si="662"/>
        <v>0</v>
      </c>
      <c r="HC83" s="62">
        <f t="shared" si="662"/>
        <v>0</v>
      </c>
      <c r="HD83" s="62">
        <f t="shared" si="662"/>
        <v>0</v>
      </c>
      <c r="HE83" s="62">
        <f t="shared" si="662"/>
        <v>0</v>
      </c>
      <c r="HF83" s="62">
        <f t="shared" si="662"/>
        <v>0</v>
      </c>
      <c r="HG83" s="62">
        <f t="shared" si="662"/>
        <v>0</v>
      </c>
      <c r="HH83" s="62">
        <f t="shared" si="662"/>
        <v>0</v>
      </c>
      <c r="HI83" s="62">
        <f t="shared" si="662"/>
        <v>0</v>
      </c>
      <c r="HJ83" s="62">
        <f t="shared" si="662"/>
        <v>0</v>
      </c>
      <c r="HK83" s="62">
        <f t="shared" si="662"/>
        <v>0</v>
      </c>
      <c r="HL83" s="62">
        <f t="shared" si="662"/>
        <v>0</v>
      </c>
      <c r="HM83" s="62">
        <f t="shared" si="662"/>
        <v>0</v>
      </c>
      <c r="HN83" s="62">
        <f t="shared" si="662"/>
        <v>0</v>
      </c>
      <c r="HO83" s="62">
        <f t="shared" si="662"/>
        <v>0</v>
      </c>
      <c r="HP83" s="62">
        <f t="shared" si="662"/>
        <v>0</v>
      </c>
      <c r="HQ83" s="62">
        <f t="shared" si="662"/>
        <v>0</v>
      </c>
      <c r="HR83" s="62">
        <f t="shared" si="662"/>
        <v>0</v>
      </c>
      <c r="HS83" s="62">
        <f t="shared" si="662"/>
        <v>0</v>
      </c>
      <c r="HT83" s="62">
        <f t="shared" si="662"/>
        <v>0</v>
      </c>
      <c r="HU83" s="62">
        <f t="shared" si="662"/>
        <v>0</v>
      </c>
      <c r="HV83" s="62">
        <f t="shared" si="662"/>
        <v>0</v>
      </c>
      <c r="HW83" s="62">
        <f t="shared" si="662"/>
        <v>0</v>
      </c>
      <c r="HX83" s="62">
        <f t="shared" si="662"/>
        <v>0</v>
      </c>
      <c r="HY83" s="62">
        <f t="shared" si="662"/>
        <v>0</v>
      </c>
      <c r="HZ83" s="62">
        <f t="shared" si="662"/>
        <v>0</v>
      </c>
      <c r="IA83" s="62">
        <f t="shared" si="662"/>
        <v>0</v>
      </c>
      <c r="IB83" s="62">
        <f t="shared" si="662"/>
        <v>0</v>
      </c>
      <c r="IC83" s="62">
        <f t="shared" si="662"/>
        <v>0</v>
      </c>
      <c r="ID83" s="62">
        <f t="shared" si="662"/>
        <v>0</v>
      </c>
      <c r="IE83" s="62">
        <f t="shared" si="662"/>
        <v>0</v>
      </c>
      <c r="IF83" s="62">
        <f t="shared" si="662"/>
        <v>0</v>
      </c>
      <c r="IG83" s="62">
        <f t="shared" si="662"/>
        <v>0</v>
      </c>
      <c r="IH83" s="62">
        <f t="shared" si="662"/>
        <v>0</v>
      </c>
      <c r="II83" s="62">
        <f t="shared" si="662"/>
        <v>0</v>
      </c>
      <c r="IJ83" s="62">
        <f t="shared" si="662"/>
        <v>0</v>
      </c>
      <c r="IK83" s="62">
        <f t="shared" si="662"/>
        <v>0</v>
      </c>
      <c r="IL83" s="62">
        <f t="shared" si="662"/>
        <v>0</v>
      </c>
      <c r="IM83" s="62">
        <f t="shared" si="662"/>
        <v>0</v>
      </c>
      <c r="IN83" s="62">
        <f t="shared" si="662"/>
        <v>0</v>
      </c>
      <c r="IO83" s="62">
        <f t="shared" si="662"/>
        <v>0</v>
      </c>
      <c r="IP83" s="62">
        <f t="shared" ref="IP83:IV83" si="663">IP42-IP73</f>
        <v>0</v>
      </c>
      <c r="IQ83" s="62">
        <f t="shared" si="663"/>
        <v>0</v>
      </c>
      <c r="IR83" s="62">
        <f t="shared" si="663"/>
        <v>2044</v>
      </c>
      <c r="IS83" s="62">
        <f t="shared" si="663"/>
        <v>-50360</v>
      </c>
      <c r="IT83" s="62">
        <f t="shared" si="663"/>
        <v>1650472</v>
      </c>
      <c r="IU83" s="62">
        <f t="shared" si="663"/>
        <v>-1648428</v>
      </c>
      <c r="IV83" s="62">
        <f t="shared" si="663"/>
        <v>0</v>
      </c>
    </row>
    <row r="85" spans="5:256" x14ac:dyDescent="0.2">
      <c r="G85" s="241"/>
    </row>
    <row r="86" spans="5:256" ht="5.25" customHeight="1" x14ac:dyDescent="0.2"/>
    <row r="87" spans="5:256" hidden="1" x14ac:dyDescent="0.2"/>
    <row r="88" spans="5:256" hidden="1" x14ac:dyDescent="0.2"/>
    <row r="89" spans="5:256" hidden="1" x14ac:dyDescent="0.2"/>
    <row r="90" spans="5:256" hidden="1" x14ac:dyDescent="0.2"/>
    <row r="91" spans="5:256" hidden="1" x14ac:dyDescent="0.2"/>
    <row r="92" spans="5:256" hidden="1" x14ac:dyDescent="0.2"/>
    <row r="93" spans="5:256" hidden="1" x14ac:dyDescent="0.2"/>
    <row r="94" spans="5:256" hidden="1" x14ac:dyDescent="0.2"/>
    <row r="95" spans="5:256" hidden="1" x14ac:dyDescent="0.2"/>
    <row r="96" spans="5:256" ht="12" thickBot="1" x14ac:dyDescent="0.25"/>
    <row r="97" spans="8:255" x14ac:dyDescent="0.2">
      <c r="H97" s="242"/>
      <c r="I97" s="243"/>
      <c r="J97" s="244"/>
      <c r="O97" s="242"/>
      <c r="P97" s="243"/>
      <c r="Q97" s="244"/>
      <c r="V97" s="64"/>
      <c r="W97" s="65"/>
      <c r="X97" s="66"/>
      <c r="AC97" s="64"/>
      <c r="AD97" s="65"/>
      <c r="AE97" s="66"/>
      <c r="AJ97" s="64"/>
      <c r="AK97" s="65"/>
      <c r="AL97" s="66"/>
      <c r="AQ97" s="64"/>
      <c r="AR97" s="65"/>
      <c r="AS97" s="66"/>
      <c r="AX97" s="64"/>
      <c r="AY97" s="65"/>
      <c r="AZ97" s="66"/>
      <c r="BE97" s="64"/>
      <c r="BF97" s="65"/>
      <c r="BG97" s="66"/>
      <c r="BL97" s="64"/>
      <c r="BM97" s="65"/>
      <c r="BN97" s="66"/>
      <c r="BS97" s="64"/>
      <c r="BT97" s="65"/>
      <c r="BU97" s="66"/>
      <c r="BZ97" s="224"/>
      <c r="CA97" s="225"/>
      <c r="CB97" s="226"/>
      <c r="CG97" s="64"/>
      <c r="CH97" s="65"/>
      <c r="CI97" s="66"/>
      <c r="CN97" s="64"/>
      <c r="CO97" s="65"/>
      <c r="CP97" s="66"/>
      <c r="CU97" s="64"/>
      <c r="CV97" s="65"/>
      <c r="CW97" s="66"/>
      <c r="DB97" s="64"/>
      <c r="DC97" s="65"/>
      <c r="DD97" s="66"/>
      <c r="DI97" s="64"/>
      <c r="DJ97" s="65"/>
      <c r="DK97" s="66"/>
      <c r="DP97" s="64"/>
      <c r="DQ97" s="65"/>
      <c r="DR97" s="66"/>
      <c r="DW97" s="64"/>
      <c r="DX97" s="65"/>
      <c r="DY97" s="66"/>
      <c r="ED97" s="64"/>
      <c r="EE97" s="65"/>
      <c r="EF97" s="66"/>
      <c r="EK97" s="64"/>
      <c r="EL97" s="65"/>
      <c r="EM97" s="66"/>
      <c r="ER97" s="64"/>
      <c r="ES97" s="65"/>
      <c r="ET97" s="66"/>
      <c r="EY97" s="64"/>
      <c r="EZ97" s="65"/>
      <c r="FA97" s="66"/>
      <c r="FF97" s="64"/>
      <c r="FG97" s="65"/>
      <c r="FH97" s="66"/>
      <c r="FM97" s="64"/>
      <c r="FN97" s="65"/>
      <c r="FO97" s="66"/>
      <c r="FT97" s="64"/>
      <c r="FU97" s="65"/>
      <c r="FV97" s="66"/>
      <c r="GA97" s="64"/>
      <c r="GB97" s="65"/>
      <c r="GC97" s="66"/>
      <c r="GH97" s="64"/>
      <c r="GI97" s="65"/>
      <c r="GJ97" s="66"/>
      <c r="GO97" s="64"/>
      <c r="GP97" s="65"/>
      <c r="GQ97" s="66"/>
      <c r="GV97" s="64"/>
      <c r="GW97" s="65"/>
      <c r="GX97" s="66"/>
      <c r="HC97" s="64"/>
      <c r="HD97" s="65"/>
      <c r="HE97" s="66"/>
      <c r="HJ97" s="64"/>
      <c r="HK97" s="65"/>
      <c r="HL97" s="66"/>
      <c r="HQ97" s="64"/>
      <c r="HR97" s="65"/>
      <c r="HS97" s="66"/>
      <c r="HX97" s="64"/>
      <c r="HY97" s="65"/>
      <c r="HZ97" s="66"/>
      <c r="IE97" s="64"/>
      <c r="IF97" s="65"/>
      <c r="IG97" s="66"/>
      <c r="IL97" s="64"/>
      <c r="IM97" s="65"/>
      <c r="IN97" s="66"/>
      <c r="IS97" s="64"/>
      <c r="IT97" s="65"/>
      <c r="IU97" s="66"/>
    </row>
    <row r="98" spans="8:255" x14ac:dyDescent="0.2">
      <c r="H98" s="77">
        <f>H11</f>
        <v>0</v>
      </c>
      <c r="I98" s="62">
        <f>SUM(I11:K11)</f>
        <v>13954642</v>
      </c>
      <c r="J98" s="67">
        <f t="shared" ref="J98:J129" si="664">H98-I98</f>
        <v>-13954642</v>
      </c>
      <c r="O98" s="77">
        <f>O11</f>
        <v>0</v>
      </c>
      <c r="P98" s="62">
        <f>SUM(P11:R11)</f>
        <v>9225311</v>
      </c>
      <c r="Q98" s="67">
        <f t="shared" ref="Q98:Q129" si="665">O98-P98</f>
        <v>-9225311</v>
      </c>
      <c r="V98" s="77">
        <f t="shared" ref="V98:V129" si="666">V11</f>
        <v>0</v>
      </c>
      <c r="W98" s="62">
        <f t="shared" ref="W98:W160" si="667">SUM(W11:Y11)</f>
        <v>63438</v>
      </c>
      <c r="X98" s="67">
        <f t="shared" ref="X98:X160" si="668">V98-W98</f>
        <v>-63438</v>
      </c>
      <c r="AC98" s="77">
        <f t="shared" ref="AC98:AC129" si="669">AC11</f>
        <v>0</v>
      </c>
      <c r="AD98" s="62">
        <f t="shared" ref="AD98:AD160" si="670">SUM(AD11:AF11)</f>
        <v>4665507</v>
      </c>
      <c r="AE98" s="67">
        <f t="shared" ref="AE98:AE160" si="671">AC98-AD98</f>
        <v>-4665507</v>
      </c>
      <c r="AJ98" s="77">
        <f t="shared" ref="AJ98:AJ129" si="672">AJ11</f>
        <v>0</v>
      </c>
      <c r="AK98" s="62">
        <f t="shared" ref="AK98:AK160" si="673">SUM(AK11:AM11)</f>
        <v>0</v>
      </c>
      <c r="AL98" s="67">
        <f t="shared" ref="AL98:AL160" si="674">AJ98-AK98</f>
        <v>0</v>
      </c>
      <c r="AQ98" s="77">
        <f t="shared" ref="AQ98:AQ129" si="675">AQ11</f>
        <v>0</v>
      </c>
      <c r="AR98" s="62">
        <f t="shared" ref="AR98:AR160" si="676">SUM(AR11:AT11)</f>
        <v>0</v>
      </c>
      <c r="AS98" s="67">
        <f t="shared" ref="AS98:AS160" si="677">AQ98-AR98</f>
        <v>0</v>
      </c>
      <c r="AX98" s="77">
        <f t="shared" ref="AX98:AX129" si="678">AX11</f>
        <v>0</v>
      </c>
      <c r="AY98" s="62">
        <f t="shared" ref="AY98:AY160" si="679">SUM(AY11:BA11)</f>
        <v>386</v>
      </c>
      <c r="AZ98" s="67">
        <f t="shared" ref="AZ98:AZ160" si="680">AX98-AY98</f>
        <v>-386</v>
      </c>
      <c r="BE98" s="77">
        <f t="shared" ref="BE98:BE129" si="681">BE11</f>
        <v>0</v>
      </c>
      <c r="BF98" s="62">
        <f t="shared" ref="BF98:BF160" si="682">SUM(BF11:BH11)</f>
        <v>0</v>
      </c>
      <c r="BG98" s="67">
        <f t="shared" ref="BG98:BG160" si="683">BE98-BF98</f>
        <v>0</v>
      </c>
      <c r="BL98" s="77">
        <f t="shared" ref="BL98:BL129" si="684">BL11</f>
        <v>0</v>
      </c>
      <c r="BM98" s="62">
        <f t="shared" ref="BM98:BM160" si="685">SUM(BM11:BO11)</f>
        <v>0</v>
      </c>
      <c r="BN98" s="67">
        <f t="shared" ref="BN98:BN160" si="686">BL98-BM98</f>
        <v>0</v>
      </c>
      <c r="BS98" s="77">
        <f t="shared" ref="BS98:BS129" si="687">BS11</f>
        <v>0</v>
      </c>
      <c r="BT98" s="62">
        <f t="shared" ref="BT98:BT160" si="688">SUM(BT11:BV11)</f>
        <v>386</v>
      </c>
      <c r="BU98" s="67">
        <f t="shared" ref="BU98:BU160" si="689">BS98-BT98</f>
        <v>-386</v>
      </c>
      <c r="BZ98" s="227">
        <f t="shared" ref="BZ98:BZ129" si="690">BZ11</f>
        <v>0</v>
      </c>
      <c r="CA98" s="203">
        <f t="shared" ref="CA98:CA160" si="691">SUM(CA11:CC11)</f>
        <v>0</v>
      </c>
      <c r="CB98" s="228">
        <f t="shared" ref="CB98:CB160" si="692">BZ98-CA98</f>
        <v>0</v>
      </c>
      <c r="CG98" s="77">
        <f t="shared" ref="CG98:CG129" si="693">CG11</f>
        <v>0</v>
      </c>
      <c r="CH98" s="62">
        <f t="shared" ref="CH98:CH160" si="694">SUM(CH11:CJ11)</f>
        <v>0</v>
      </c>
      <c r="CI98" s="67">
        <f t="shared" ref="CI98:CI160" si="695">CG98-CH98</f>
        <v>0</v>
      </c>
      <c r="CN98" s="77">
        <f t="shared" ref="CN98:CN129" si="696">CN11</f>
        <v>0</v>
      </c>
      <c r="CO98" s="62">
        <f t="shared" ref="CO98:CO160" si="697">SUM(CO11:CQ11)</f>
        <v>0</v>
      </c>
      <c r="CP98" s="67">
        <f t="shared" ref="CP98:CP160" si="698">CN98-CO98</f>
        <v>0</v>
      </c>
      <c r="CU98" s="77">
        <f t="shared" ref="CU98:CU129" si="699">CU11</f>
        <v>0</v>
      </c>
      <c r="CV98" s="62">
        <f t="shared" ref="CV98:CV160" si="700">SUM(CV11:CX11)</f>
        <v>0</v>
      </c>
      <c r="CW98" s="67">
        <f t="shared" ref="CW98:CW160" si="701">CU98-CV98</f>
        <v>0</v>
      </c>
      <c r="DB98" s="77">
        <f t="shared" ref="DB98:DB129" si="702">DB11</f>
        <v>0</v>
      </c>
      <c r="DC98" s="62">
        <f t="shared" ref="DC98:DC160" si="703">SUM(DC11:DE11)</f>
        <v>0</v>
      </c>
      <c r="DD98" s="67">
        <f t="shared" ref="DD98:DD160" si="704">DB98-DC98</f>
        <v>0</v>
      </c>
      <c r="DI98" s="77">
        <f t="shared" ref="DI98:DI129" si="705">DI11</f>
        <v>0</v>
      </c>
      <c r="DJ98" s="62">
        <f t="shared" ref="DJ98:DJ160" si="706">SUM(DJ11:DL11)</f>
        <v>0</v>
      </c>
      <c r="DK98" s="67">
        <f t="shared" ref="DK98:DK160" si="707">DI98-DJ98</f>
        <v>0</v>
      </c>
      <c r="DP98" s="77">
        <f t="shared" ref="DP98:DP129" si="708">DP11</f>
        <v>0</v>
      </c>
      <c r="DQ98" s="62">
        <f t="shared" ref="DQ98:DQ160" si="709">SUM(DQ11:DS11)</f>
        <v>0</v>
      </c>
      <c r="DR98" s="67">
        <f t="shared" ref="DR98:DR160" si="710">DP98-DQ98</f>
        <v>0</v>
      </c>
      <c r="DW98" s="77">
        <f t="shared" ref="DW98:DW129" si="711">DW11</f>
        <v>0</v>
      </c>
      <c r="DX98" s="62">
        <f t="shared" ref="DX98:DX160" si="712">SUM(DX11:DZ11)</f>
        <v>0</v>
      </c>
      <c r="DY98" s="67">
        <f t="shared" ref="DY98:DY160" si="713">DW98-DX98</f>
        <v>0</v>
      </c>
      <c r="ED98" s="77">
        <f t="shared" ref="ED98:ED129" si="714">ED11</f>
        <v>0</v>
      </c>
      <c r="EE98" s="62">
        <f t="shared" ref="EE98:EE160" si="715">SUM(EE11:EG11)</f>
        <v>0</v>
      </c>
      <c r="EF98" s="67">
        <f t="shared" ref="EF98:EF160" si="716">ED98-EE98</f>
        <v>0</v>
      </c>
      <c r="EK98" s="77">
        <f t="shared" ref="EK98:EK129" si="717">EK11</f>
        <v>0</v>
      </c>
      <c r="EL98" s="62">
        <f t="shared" ref="EL98:EL160" si="718">SUM(EL11:EN11)</f>
        <v>0</v>
      </c>
      <c r="EM98" s="67">
        <f t="shared" ref="EM98:EM160" si="719">EK98-EL98</f>
        <v>0</v>
      </c>
      <c r="ER98" s="77">
        <f t="shared" ref="ER98:ER129" si="720">ER11</f>
        <v>0</v>
      </c>
      <c r="ES98" s="62">
        <f t="shared" ref="ES98:ES160" si="721">SUM(ES11:EU11)</f>
        <v>0</v>
      </c>
      <c r="ET98" s="67">
        <f t="shared" ref="ET98:ET160" si="722">ER98-ES98</f>
        <v>0</v>
      </c>
      <c r="EY98" s="77">
        <f t="shared" ref="EY98:EY129" si="723">EY11</f>
        <v>0</v>
      </c>
      <c r="EZ98" s="62">
        <f t="shared" ref="EZ98:EZ160" si="724">SUM(EZ11:FB11)</f>
        <v>0</v>
      </c>
      <c r="FA98" s="67">
        <f t="shared" ref="FA98:FA160" si="725">EY98-EZ98</f>
        <v>0</v>
      </c>
      <c r="FF98" s="77">
        <f t="shared" ref="FF98:FF129" si="726">FF11</f>
        <v>0</v>
      </c>
      <c r="FG98" s="62">
        <f t="shared" ref="FG98:FG160" si="727">SUM(FG11:FI11)</f>
        <v>0</v>
      </c>
      <c r="FH98" s="67">
        <f t="shared" ref="FH98:FH160" si="728">FF98-FG98</f>
        <v>0</v>
      </c>
      <c r="FM98" s="77">
        <f t="shared" ref="FM98:FM129" si="729">FM11</f>
        <v>0</v>
      </c>
      <c r="FN98" s="62">
        <f t="shared" ref="FN98:FN160" si="730">SUM(FN11:FP11)</f>
        <v>0</v>
      </c>
      <c r="FO98" s="67">
        <f t="shared" ref="FO98:FO160" si="731">FM98-FN98</f>
        <v>0</v>
      </c>
      <c r="FT98" s="77">
        <f t="shared" ref="FT98:FT129" si="732">FT11</f>
        <v>0</v>
      </c>
      <c r="FU98" s="62">
        <f t="shared" ref="FU98:FU160" si="733">SUM(FU11:FW11)</f>
        <v>0</v>
      </c>
      <c r="FV98" s="67">
        <f t="shared" ref="FV98:FV160" si="734">FT98-FU98</f>
        <v>0</v>
      </c>
      <c r="GA98" s="77">
        <f t="shared" ref="GA98:GA129" si="735">GA11</f>
        <v>0</v>
      </c>
      <c r="GB98" s="62">
        <f t="shared" ref="GB98:GB160" si="736">SUM(GB11:GD11)</f>
        <v>0</v>
      </c>
      <c r="GC98" s="67">
        <f t="shared" ref="GC98:GC160" si="737">GA98-GB98</f>
        <v>0</v>
      </c>
      <c r="GH98" s="77">
        <f t="shared" ref="GH98:GH129" si="738">GH11</f>
        <v>0</v>
      </c>
      <c r="GI98" s="62">
        <f t="shared" ref="GI98:GI160" si="739">SUM(GI11:GK11)</f>
        <v>0</v>
      </c>
      <c r="GJ98" s="67">
        <f t="shared" ref="GJ98:GJ160" si="740">GH98-GI98</f>
        <v>0</v>
      </c>
      <c r="GO98" s="77">
        <f t="shared" ref="GO98:GO129" si="741">GO11</f>
        <v>0</v>
      </c>
      <c r="GP98" s="62">
        <f t="shared" ref="GP98:GP160" si="742">SUM(GP11:GR11)</f>
        <v>0</v>
      </c>
      <c r="GQ98" s="67">
        <f t="shared" ref="GQ98:GQ160" si="743">GO98-GP98</f>
        <v>0</v>
      </c>
      <c r="GV98" s="77">
        <f t="shared" ref="GV98:GV129" si="744">GV11</f>
        <v>0</v>
      </c>
      <c r="GW98" s="62">
        <f t="shared" ref="GW98:GW160" si="745">SUM(GW11:GY11)</f>
        <v>0</v>
      </c>
      <c r="GX98" s="67">
        <f t="shared" ref="GX98:GX160" si="746">GV98-GW98</f>
        <v>0</v>
      </c>
      <c r="HC98" s="77">
        <f t="shared" ref="HC98:HC129" si="747">HC11</f>
        <v>0</v>
      </c>
      <c r="HD98" s="62">
        <f t="shared" ref="HD98:HD160" si="748">SUM(HD11:HF11)</f>
        <v>0</v>
      </c>
      <c r="HE98" s="67">
        <f t="shared" ref="HE98:HE160" si="749">HC98-HD98</f>
        <v>0</v>
      </c>
      <c r="HJ98" s="77">
        <f t="shared" ref="HJ98:HJ129" si="750">HJ11</f>
        <v>0</v>
      </c>
      <c r="HK98" s="62">
        <f t="shared" ref="HK98:HK160" si="751">SUM(HK11:HM11)</f>
        <v>0</v>
      </c>
      <c r="HL98" s="67">
        <f t="shared" ref="HL98:HL160" si="752">HJ98-HK98</f>
        <v>0</v>
      </c>
      <c r="HQ98" s="77">
        <f t="shared" ref="HQ98:HQ129" si="753">HQ11</f>
        <v>0</v>
      </c>
      <c r="HR98" s="62">
        <f t="shared" ref="HR98:HR160" si="754">SUM(HR11:HT11)</f>
        <v>0</v>
      </c>
      <c r="HS98" s="67">
        <f t="shared" ref="HS98:HS160" si="755">HQ98-HR98</f>
        <v>0</v>
      </c>
      <c r="HX98" s="77">
        <f t="shared" ref="HX98:HX129" si="756">HX11</f>
        <v>0</v>
      </c>
      <c r="HY98" s="62">
        <f t="shared" ref="HY98:HY160" si="757">SUM(HY11:IA11)</f>
        <v>0</v>
      </c>
      <c r="HZ98" s="67">
        <f t="shared" ref="HZ98:HZ160" si="758">HX98-HY98</f>
        <v>0</v>
      </c>
      <c r="IE98" s="77">
        <f t="shared" ref="IE98:IE129" si="759">IE11</f>
        <v>0</v>
      </c>
      <c r="IF98" s="62">
        <f t="shared" ref="IF98:IF160" si="760">SUM(IF11:IH11)</f>
        <v>0</v>
      </c>
      <c r="IG98" s="67">
        <f t="shared" ref="IG98:IG160" si="761">IE98-IF98</f>
        <v>0</v>
      </c>
      <c r="IL98" s="77">
        <f t="shared" ref="IL98:IL129" si="762">IL11</f>
        <v>0</v>
      </c>
      <c r="IM98" s="62">
        <f t="shared" ref="IM98:IM160" si="763">SUM(IM11:IO11)</f>
        <v>0</v>
      </c>
      <c r="IN98" s="67">
        <f t="shared" ref="IN98:IN160" si="764">IL98-IM98</f>
        <v>0</v>
      </c>
      <c r="IS98" s="77">
        <f t="shared" ref="IS98:IS160" si="765">IS11</f>
        <v>0</v>
      </c>
      <c r="IT98" s="62">
        <f t="shared" ref="IT98:IT129" si="766">SUM(IT11:IV11)</f>
        <v>0</v>
      </c>
      <c r="IU98" s="67">
        <f t="shared" ref="IU98:IU160" si="767">IS98-IT98</f>
        <v>0</v>
      </c>
    </row>
    <row r="99" spans="8:255" x14ac:dyDescent="0.2">
      <c r="H99" s="77">
        <f t="shared" ref="H99:H160" si="768">H12</f>
        <v>0</v>
      </c>
      <c r="I99" s="62">
        <f t="shared" ref="I99:I160" si="769">SUM(I12:K12)</f>
        <v>9182946</v>
      </c>
      <c r="J99" s="67">
        <f t="shared" si="664"/>
        <v>-9182946</v>
      </c>
      <c r="O99" s="77">
        <f t="shared" ref="O99:O160" si="770">O12</f>
        <v>0</v>
      </c>
      <c r="P99" s="62">
        <f t="shared" ref="P99:P160" si="771">SUM(P12:R12)</f>
        <v>9182946</v>
      </c>
      <c r="Q99" s="67">
        <f t="shared" si="665"/>
        <v>-9182946</v>
      </c>
      <c r="V99" s="77">
        <f t="shared" si="666"/>
        <v>0</v>
      </c>
      <c r="W99" s="62">
        <f t="shared" si="667"/>
        <v>0</v>
      </c>
      <c r="X99" s="67">
        <f t="shared" si="668"/>
        <v>0</v>
      </c>
      <c r="AC99" s="77">
        <f t="shared" si="669"/>
        <v>0</v>
      </c>
      <c r="AD99" s="62">
        <f t="shared" si="670"/>
        <v>0</v>
      </c>
      <c r="AE99" s="67">
        <f t="shared" si="671"/>
        <v>0</v>
      </c>
      <c r="AJ99" s="77">
        <f t="shared" si="672"/>
        <v>0</v>
      </c>
      <c r="AK99" s="62">
        <f t="shared" si="673"/>
        <v>0</v>
      </c>
      <c r="AL99" s="67">
        <f t="shared" si="674"/>
        <v>0</v>
      </c>
      <c r="AQ99" s="77">
        <f t="shared" si="675"/>
        <v>0</v>
      </c>
      <c r="AR99" s="62">
        <f t="shared" si="676"/>
        <v>0</v>
      </c>
      <c r="AS99" s="67">
        <f t="shared" si="677"/>
        <v>0</v>
      </c>
      <c r="AX99" s="77">
        <f t="shared" si="678"/>
        <v>0</v>
      </c>
      <c r="AY99" s="62">
        <f t="shared" si="679"/>
        <v>0</v>
      </c>
      <c r="AZ99" s="67">
        <f t="shared" si="680"/>
        <v>0</v>
      </c>
      <c r="BE99" s="77">
        <f t="shared" si="681"/>
        <v>0</v>
      </c>
      <c r="BF99" s="62">
        <f t="shared" si="682"/>
        <v>0</v>
      </c>
      <c r="BG99" s="67">
        <f t="shared" si="683"/>
        <v>0</v>
      </c>
      <c r="BL99" s="77">
        <f t="shared" si="684"/>
        <v>0</v>
      </c>
      <c r="BM99" s="62">
        <f t="shared" si="685"/>
        <v>0</v>
      </c>
      <c r="BN99" s="67">
        <f t="shared" si="686"/>
        <v>0</v>
      </c>
      <c r="BS99" s="77">
        <f t="shared" si="687"/>
        <v>0</v>
      </c>
      <c r="BT99" s="62">
        <f t="shared" si="688"/>
        <v>0</v>
      </c>
      <c r="BU99" s="67">
        <f t="shared" si="689"/>
        <v>0</v>
      </c>
      <c r="BZ99" s="227">
        <f t="shared" si="690"/>
        <v>0</v>
      </c>
      <c r="CA99" s="203">
        <f t="shared" si="691"/>
        <v>0</v>
      </c>
      <c r="CB99" s="228">
        <f t="shared" si="692"/>
        <v>0</v>
      </c>
      <c r="CG99" s="77">
        <f t="shared" si="693"/>
        <v>0</v>
      </c>
      <c r="CH99" s="62">
        <f t="shared" si="694"/>
        <v>0</v>
      </c>
      <c r="CI99" s="67">
        <f t="shared" si="695"/>
        <v>0</v>
      </c>
      <c r="CN99" s="77">
        <f t="shared" si="696"/>
        <v>0</v>
      </c>
      <c r="CO99" s="62">
        <f t="shared" si="697"/>
        <v>0</v>
      </c>
      <c r="CP99" s="67">
        <f t="shared" si="698"/>
        <v>0</v>
      </c>
      <c r="CU99" s="77">
        <f t="shared" si="699"/>
        <v>0</v>
      </c>
      <c r="CV99" s="62">
        <f t="shared" si="700"/>
        <v>0</v>
      </c>
      <c r="CW99" s="67">
        <f t="shared" si="701"/>
        <v>0</v>
      </c>
      <c r="DB99" s="77">
        <f t="shared" si="702"/>
        <v>0</v>
      </c>
      <c r="DC99" s="62">
        <f t="shared" si="703"/>
        <v>0</v>
      </c>
      <c r="DD99" s="67">
        <f t="shared" si="704"/>
        <v>0</v>
      </c>
      <c r="DI99" s="77">
        <f t="shared" si="705"/>
        <v>0</v>
      </c>
      <c r="DJ99" s="62">
        <f t="shared" si="706"/>
        <v>0</v>
      </c>
      <c r="DK99" s="67">
        <f t="shared" si="707"/>
        <v>0</v>
      </c>
      <c r="DP99" s="77">
        <f t="shared" si="708"/>
        <v>0</v>
      </c>
      <c r="DQ99" s="62">
        <f t="shared" si="709"/>
        <v>0</v>
      </c>
      <c r="DR99" s="67">
        <f t="shared" si="710"/>
        <v>0</v>
      </c>
      <c r="DW99" s="77">
        <f t="shared" si="711"/>
        <v>0</v>
      </c>
      <c r="DX99" s="62">
        <f t="shared" si="712"/>
        <v>0</v>
      </c>
      <c r="DY99" s="67">
        <f t="shared" si="713"/>
        <v>0</v>
      </c>
      <c r="ED99" s="77">
        <f t="shared" si="714"/>
        <v>0</v>
      </c>
      <c r="EE99" s="62">
        <f t="shared" si="715"/>
        <v>0</v>
      </c>
      <c r="EF99" s="67">
        <f t="shared" si="716"/>
        <v>0</v>
      </c>
      <c r="EK99" s="77">
        <f t="shared" si="717"/>
        <v>0</v>
      </c>
      <c r="EL99" s="62">
        <f t="shared" si="718"/>
        <v>0</v>
      </c>
      <c r="EM99" s="67">
        <f t="shared" si="719"/>
        <v>0</v>
      </c>
      <c r="ER99" s="77">
        <f t="shared" si="720"/>
        <v>0</v>
      </c>
      <c r="ES99" s="62">
        <f t="shared" si="721"/>
        <v>0</v>
      </c>
      <c r="ET99" s="67">
        <f t="shared" si="722"/>
        <v>0</v>
      </c>
      <c r="EY99" s="77">
        <f t="shared" si="723"/>
        <v>0</v>
      </c>
      <c r="EZ99" s="62">
        <f t="shared" si="724"/>
        <v>0</v>
      </c>
      <c r="FA99" s="67">
        <f t="shared" si="725"/>
        <v>0</v>
      </c>
      <c r="FF99" s="77">
        <f t="shared" si="726"/>
        <v>0</v>
      </c>
      <c r="FG99" s="62">
        <f t="shared" si="727"/>
        <v>0</v>
      </c>
      <c r="FH99" s="67">
        <f t="shared" si="728"/>
        <v>0</v>
      </c>
      <c r="FM99" s="77">
        <f t="shared" si="729"/>
        <v>0</v>
      </c>
      <c r="FN99" s="62">
        <f t="shared" si="730"/>
        <v>0</v>
      </c>
      <c r="FO99" s="67">
        <f t="shared" si="731"/>
        <v>0</v>
      </c>
      <c r="FT99" s="77">
        <f t="shared" si="732"/>
        <v>0</v>
      </c>
      <c r="FU99" s="62">
        <f t="shared" si="733"/>
        <v>0</v>
      </c>
      <c r="FV99" s="67">
        <f t="shared" si="734"/>
        <v>0</v>
      </c>
      <c r="GA99" s="77">
        <f t="shared" si="735"/>
        <v>0</v>
      </c>
      <c r="GB99" s="62">
        <f t="shared" si="736"/>
        <v>0</v>
      </c>
      <c r="GC99" s="67">
        <f t="shared" si="737"/>
        <v>0</v>
      </c>
      <c r="GH99" s="77">
        <f t="shared" si="738"/>
        <v>0</v>
      </c>
      <c r="GI99" s="62">
        <f t="shared" si="739"/>
        <v>0</v>
      </c>
      <c r="GJ99" s="67">
        <f t="shared" si="740"/>
        <v>0</v>
      </c>
      <c r="GO99" s="77">
        <f t="shared" si="741"/>
        <v>0</v>
      </c>
      <c r="GP99" s="62">
        <f t="shared" si="742"/>
        <v>0</v>
      </c>
      <c r="GQ99" s="67">
        <f t="shared" si="743"/>
        <v>0</v>
      </c>
      <c r="GV99" s="77">
        <f t="shared" si="744"/>
        <v>0</v>
      </c>
      <c r="GW99" s="62">
        <f t="shared" si="745"/>
        <v>0</v>
      </c>
      <c r="GX99" s="67">
        <f t="shared" si="746"/>
        <v>0</v>
      </c>
      <c r="HC99" s="77">
        <f t="shared" si="747"/>
        <v>0</v>
      </c>
      <c r="HD99" s="62">
        <f t="shared" si="748"/>
        <v>0</v>
      </c>
      <c r="HE99" s="67">
        <f t="shared" si="749"/>
        <v>0</v>
      </c>
      <c r="HJ99" s="77">
        <f t="shared" si="750"/>
        <v>0</v>
      </c>
      <c r="HK99" s="62">
        <f t="shared" si="751"/>
        <v>0</v>
      </c>
      <c r="HL99" s="67">
        <f t="shared" si="752"/>
        <v>0</v>
      </c>
      <c r="HQ99" s="77">
        <f t="shared" si="753"/>
        <v>0</v>
      </c>
      <c r="HR99" s="62">
        <f t="shared" si="754"/>
        <v>0</v>
      </c>
      <c r="HS99" s="67">
        <f t="shared" si="755"/>
        <v>0</v>
      </c>
      <c r="HX99" s="77">
        <f t="shared" si="756"/>
        <v>0</v>
      </c>
      <c r="HY99" s="62">
        <f t="shared" si="757"/>
        <v>0</v>
      </c>
      <c r="HZ99" s="67">
        <f t="shared" si="758"/>
        <v>0</v>
      </c>
      <c r="IE99" s="77">
        <f t="shared" si="759"/>
        <v>0</v>
      </c>
      <c r="IF99" s="62">
        <f t="shared" si="760"/>
        <v>0</v>
      </c>
      <c r="IG99" s="67">
        <f t="shared" si="761"/>
        <v>0</v>
      </c>
      <c r="IL99" s="77">
        <f t="shared" si="762"/>
        <v>0</v>
      </c>
      <c r="IM99" s="62">
        <f t="shared" si="763"/>
        <v>0</v>
      </c>
      <c r="IN99" s="67">
        <f t="shared" si="764"/>
        <v>0</v>
      </c>
      <c r="IS99" s="77">
        <f t="shared" si="765"/>
        <v>0</v>
      </c>
      <c r="IT99" s="62">
        <f t="shared" si="766"/>
        <v>0</v>
      </c>
      <c r="IU99" s="67">
        <f t="shared" si="767"/>
        <v>0</v>
      </c>
    </row>
    <row r="100" spans="8:255" x14ac:dyDescent="0.2">
      <c r="H100" s="77">
        <f t="shared" si="768"/>
        <v>0</v>
      </c>
      <c r="I100" s="62">
        <f t="shared" si="769"/>
        <v>20545</v>
      </c>
      <c r="J100" s="67">
        <f t="shared" si="664"/>
        <v>-20545</v>
      </c>
      <c r="O100" s="77">
        <f t="shared" si="770"/>
        <v>0</v>
      </c>
      <c r="P100" s="62">
        <f t="shared" si="771"/>
        <v>20545</v>
      </c>
      <c r="Q100" s="67">
        <f t="shared" si="665"/>
        <v>-20545</v>
      </c>
      <c r="V100" s="77">
        <f t="shared" si="666"/>
        <v>0</v>
      </c>
      <c r="W100" s="62">
        <f t="shared" si="667"/>
        <v>0</v>
      </c>
      <c r="X100" s="67">
        <f t="shared" si="668"/>
        <v>0</v>
      </c>
      <c r="AC100" s="77">
        <f t="shared" si="669"/>
        <v>0</v>
      </c>
      <c r="AD100" s="62">
        <f t="shared" si="670"/>
        <v>0</v>
      </c>
      <c r="AE100" s="67">
        <f t="shared" si="671"/>
        <v>0</v>
      </c>
      <c r="AJ100" s="77">
        <f t="shared" si="672"/>
        <v>0</v>
      </c>
      <c r="AK100" s="62">
        <f t="shared" si="673"/>
        <v>0</v>
      </c>
      <c r="AL100" s="67">
        <f t="shared" si="674"/>
        <v>0</v>
      </c>
      <c r="AQ100" s="77">
        <f t="shared" si="675"/>
        <v>0</v>
      </c>
      <c r="AR100" s="62">
        <f t="shared" si="676"/>
        <v>0</v>
      </c>
      <c r="AS100" s="67">
        <f t="shared" si="677"/>
        <v>0</v>
      </c>
      <c r="AX100" s="77">
        <f t="shared" si="678"/>
        <v>0</v>
      </c>
      <c r="AY100" s="62">
        <f t="shared" si="679"/>
        <v>0</v>
      </c>
      <c r="AZ100" s="67">
        <f t="shared" si="680"/>
        <v>0</v>
      </c>
      <c r="BE100" s="77">
        <f t="shared" si="681"/>
        <v>0</v>
      </c>
      <c r="BF100" s="62">
        <f t="shared" si="682"/>
        <v>0</v>
      </c>
      <c r="BG100" s="67">
        <f t="shared" si="683"/>
        <v>0</v>
      </c>
      <c r="BL100" s="77">
        <f t="shared" si="684"/>
        <v>0</v>
      </c>
      <c r="BM100" s="62">
        <f t="shared" si="685"/>
        <v>0</v>
      </c>
      <c r="BN100" s="67">
        <f t="shared" si="686"/>
        <v>0</v>
      </c>
      <c r="BS100" s="77">
        <f t="shared" si="687"/>
        <v>0</v>
      </c>
      <c r="BT100" s="62">
        <f t="shared" si="688"/>
        <v>0</v>
      </c>
      <c r="BU100" s="67">
        <f t="shared" si="689"/>
        <v>0</v>
      </c>
      <c r="BZ100" s="227">
        <f t="shared" si="690"/>
        <v>0</v>
      </c>
      <c r="CA100" s="203">
        <f t="shared" si="691"/>
        <v>0</v>
      </c>
      <c r="CB100" s="228">
        <f t="shared" si="692"/>
        <v>0</v>
      </c>
      <c r="CG100" s="77">
        <f t="shared" si="693"/>
        <v>0</v>
      </c>
      <c r="CH100" s="62">
        <f t="shared" si="694"/>
        <v>0</v>
      </c>
      <c r="CI100" s="67">
        <f t="shared" si="695"/>
        <v>0</v>
      </c>
      <c r="CN100" s="77">
        <f t="shared" si="696"/>
        <v>0</v>
      </c>
      <c r="CO100" s="62">
        <f t="shared" si="697"/>
        <v>0</v>
      </c>
      <c r="CP100" s="67">
        <f t="shared" si="698"/>
        <v>0</v>
      </c>
      <c r="CU100" s="77">
        <f t="shared" si="699"/>
        <v>0</v>
      </c>
      <c r="CV100" s="62">
        <f t="shared" si="700"/>
        <v>0</v>
      </c>
      <c r="CW100" s="67">
        <f t="shared" si="701"/>
        <v>0</v>
      </c>
      <c r="DB100" s="77">
        <f t="shared" si="702"/>
        <v>0</v>
      </c>
      <c r="DC100" s="62">
        <f t="shared" si="703"/>
        <v>0</v>
      </c>
      <c r="DD100" s="67">
        <f t="shared" si="704"/>
        <v>0</v>
      </c>
      <c r="DI100" s="77">
        <f t="shared" si="705"/>
        <v>0</v>
      </c>
      <c r="DJ100" s="62">
        <f t="shared" si="706"/>
        <v>0</v>
      </c>
      <c r="DK100" s="67">
        <f t="shared" si="707"/>
        <v>0</v>
      </c>
      <c r="DP100" s="77">
        <f t="shared" si="708"/>
        <v>0</v>
      </c>
      <c r="DQ100" s="62">
        <f t="shared" si="709"/>
        <v>0</v>
      </c>
      <c r="DR100" s="67">
        <f t="shared" si="710"/>
        <v>0</v>
      </c>
      <c r="DW100" s="77">
        <f t="shared" si="711"/>
        <v>0</v>
      </c>
      <c r="DX100" s="62">
        <f t="shared" si="712"/>
        <v>0</v>
      </c>
      <c r="DY100" s="67">
        <f t="shared" si="713"/>
        <v>0</v>
      </c>
      <c r="ED100" s="77">
        <f t="shared" si="714"/>
        <v>0</v>
      </c>
      <c r="EE100" s="62">
        <f t="shared" si="715"/>
        <v>0</v>
      </c>
      <c r="EF100" s="67">
        <f t="shared" si="716"/>
        <v>0</v>
      </c>
      <c r="EK100" s="77">
        <f t="shared" si="717"/>
        <v>0</v>
      </c>
      <c r="EL100" s="62">
        <f t="shared" si="718"/>
        <v>0</v>
      </c>
      <c r="EM100" s="67">
        <f t="shared" si="719"/>
        <v>0</v>
      </c>
      <c r="ER100" s="77">
        <f t="shared" si="720"/>
        <v>0</v>
      </c>
      <c r="ES100" s="62">
        <f t="shared" si="721"/>
        <v>0</v>
      </c>
      <c r="ET100" s="67">
        <f t="shared" si="722"/>
        <v>0</v>
      </c>
      <c r="EY100" s="77">
        <f t="shared" si="723"/>
        <v>0</v>
      </c>
      <c r="EZ100" s="62">
        <f t="shared" si="724"/>
        <v>0</v>
      </c>
      <c r="FA100" s="67">
        <f t="shared" si="725"/>
        <v>0</v>
      </c>
      <c r="FF100" s="77">
        <f t="shared" si="726"/>
        <v>0</v>
      </c>
      <c r="FG100" s="62">
        <f t="shared" si="727"/>
        <v>0</v>
      </c>
      <c r="FH100" s="67">
        <f t="shared" si="728"/>
        <v>0</v>
      </c>
      <c r="FM100" s="77">
        <f t="shared" si="729"/>
        <v>0</v>
      </c>
      <c r="FN100" s="62">
        <f t="shared" si="730"/>
        <v>0</v>
      </c>
      <c r="FO100" s="67">
        <f t="shared" si="731"/>
        <v>0</v>
      </c>
      <c r="FT100" s="77">
        <f t="shared" si="732"/>
        <v>0</v>
      </c>
      <c r="FU100" s="62">
        <f t="shared" si="733"/>
        <v>0</v>
      </c>
      <c r="FV100" s="67">
        <f t="shared" si="734"/>
        <v>0</v>
      </c>
      <c r="GA100" s="77">
        <f t="shared" si="735"/>
        <v>0</v>
      </c>
      <c r="GB100" s="62">
        <f t="shared" si="736"/>
        <v>0</v>
      </c>
      <c r="GC100" s="67">
        <f t="shared" si="737"/>
        <v>0</v>
      </c>
      <c r="GH100" s="77">
        <f t="shared" si="738"/>
        <v>0</v>
      </c>
      <c r="GI100" s="62">
        <f t="shared" si="739"/>
        <v>0</v>
      </c>
      <c r="GJ100" s="67">
        <f t="shared" si="740"/>
        <v>0</v>
      </c>
      <c r="GO100" s="77">
        <f t="shared" si="741"/>
        <v>0</v>
      </c>
      <c r="GP100" s="62">
        <f t="shared" si="742"/>
        <v>0</v>
      </c>
      <c r="GQ100" s="67">
        <f t="shared" si="743"/>
        <v>0</v>
      </c>
      <c r="GV100" s="77">
        <f t="shared" si="744"/>
        <v>0</v>
      </c>
      <c r="GW100" s="62">
        <f t="shared" si="745"/>
        <v>0</v>
      </c>
      <c r="GX100" s="67">
        <f t="shared" si="746"/>
        <v>0</v>
      </c>
      <c r="HC100" s="77">
        <f t="shared" si="747"/>
        <v>0</v>
      </c>
      <c r="HD100" s="62">
        <f t="shared" si="748"/>
        <v>0</v>
      </c>
      <c r="HE100" s="67">
        <f t="shared" si="749"/>
        <v>0</v>
      </c>
      <c r="HJ100" s="77">
        <f t="shared" si="750"/>
        <v>0</v>
      </c>
      <c r="HK100" s="62">
        <f t="shared" si="751"/>
        <v>0</v>
      </c>
      <c r="HL100" s="67">
        <f t="shared" si="752"/>
        <v>0</v>
      </c>
      <c r="HQ100" s="77">
        <f t="shared" si="753"/>
        <v>0</v>
      </c>
      <c r="HR100" s="62">
        <f t="shared" si="754"/>
        <v>0</v>
      </c>
      <c r="HS100" s="67">
        <f t="shared" si="755"/>
        <v>0</v>
      </c>
      <c r="HX100" s="77">
        <f t="shared" si="756"/>
        <v>0</v>
      </c>
      <c r="HY100" s="62">
        <f t="shared" si="757"/>
        <v>0</v>
      </c>
      <c r="HZ100" s="67">
        <f t="shared" si="758"/>
        <v>0</v>
      </c>
      <c r="IE100" s="77">
        <f t="shared" si="759"/>
        <v>0</v>
      </c>
      <c r="IF100" s="62">
        <f t="shared" si="760"/>
        <v>0</v>
      </c>
      <c r="IG100" s="67">
        <f t="shared" si="761"/>
        <v>0</v>
      </c>
      <c r="IL100" s="77">
        <f t="shared" si="762"/>
        <v>0</v>
      </c>
      <c r="IM100" s="62">
        <f t="shared" si="763"/>
        <v>0</v>
      </c>
      <c r="IN100" s="67">
        <f t="shared" si="764"/>
        <v>0</v>
      </c>
      <c r="IS100" s="77">
        <f t="shared" si="765"/>
        <v>0</v>
      </c>
      <c r="IT100" s="62">
        <f t="shared" si="766"/>
        <v>0</v>
      </c>
      <c r="IU100" s="67">
        <f t="shared" si="767"/>
        <v>0</v>
      </c>
    </row>
    <row r="101" spans="8:255" x14ac:dyDescent="0.2">
      <c r="H101" s="77">
        <f t="shared" si="768"/>
        <v>0</v>
      </c>
      <c r="I101" s="62">
        <f t="shared" si="769"/>
        <v>0</v>
      </c>
      <c r="J101" s="67">
        <f t="shared" si="664"/>
        <v>0</v>
      </c>
      <c r="O101" s="77">
        <f t="shared" si="770"/>
        <v>0</v>
      </c>
      <c r="P101" s="62">
        <f t="shared" si="771"/>
        <v>0</v>
      </c>
      <c r="Q101" s="67">
        <f t="shared" si="665"/>
        <v>0</v>
      </c>
      <c r="V101" s="77">
        <f t="shared" si="666"/>
        <v>0</v>
      </c>
      <c r="W101" s="62">
        <f t="shared" si="667"/>
        <v>0</v>
      </c>
      <c r="X101" s="67">
        <f t="shared" si="668"/>
        <v>0</v>
      </c>
      <c r="AC101" s="77">
        <f t="shared" si="669"/>
        <v>0</v>
      </c>
      <c r="AD101" s="62">
        <f t="shared" si="670"/>
        <v>0</v>
      </c>
      <c r="AE101" s="67">
        <f t="shared" si="671"/>
        <v>0</v>
      </c>
      <c r="AJ101" s="77">
        <f t="shared" si="672"/>
        <v>0</v>
      </c>
      <c r="AK101" s="62">
        <f t="shared" si="673"/>
        <v>0</v>
      </c>
      <c r="AL101" s="67">
        <f t="shared" si="674"/>
        <v>0</v>
      </c>
      <c r="AQ101" s="77">
        <f t="shared" si="675"/>
        <v>0</v>
      </c>
      <c r="AR101" s="62">
        <f t="shared" si="676"/>
        <v>0</v>
      </c>
      <c r="AS101" s="67">
        <f t="shared" si="677"/>
        <v>0</v>
      </c>
      <c r="AX101" s="77">
        <f t="shared" si="678"/>
        <v>0</v>
      </c>
      <c r="AY101" s="62">
        <f t="shared" si="679"/>
        <v>0</v>
      </c>
      <c r="AZ101" s="67">
        <f t="shared" si="680"/>
        <v>0</v>
      </c>
      <c r="BE101" s="77">
        <f t="shared" si="681"/>
        <v>0</v>
      </c>
      <c r="BF101" s="62">
        <f t="shared" si="682"/>
        <v>0</v>
      </c>
      <c r="BG101" s="67">
        <f t="shared" si="683"/>
        <v>0</v>
      </c>
      <c r="BL101" s="77">
        <f t="shared" si="684"/>
        <v>0</v>
      </c>
      <c r="BM101" s="62">
        <f t="shared" si="685"/>
        <v>0</v>
      </c>
      <c r="BN101" s="67">
        <f t="shared" si="686"/>
        <v>0</v>
      </c>
      <c r="BS101" s="77">
        <f t="shared" si="687"/>
        <v>0</v>
      </c>
      <c r="BT101" s="62">
        <f t="shared" si="688"/>
        <v>0</v>
      </c>
      <c r="BU101" s="67">
        <f t="shared" si="689"/>
        <v>0</v>
      </c>
      <c r="BZ101" s="227">
        <f t="shared" si="690"/>
        <v>0</v>
      </c>
      <c r="CA101" s="203">
        <f t="shared" si="691"/>
        <v>0</v>
      </c>
      <c r="CB101" s="228">
        <f t="shared" si="692"/>
        <v>0</v>
      </c>
      <c r="CG101" s="77">
        <f t="shared" si="693"/>
        <v>0</v>
      </c>
      <c r="CH101" s="62">
        <f t="shared" si="694"/>
        <v>0</v>
      </c>
      <c r="CI101" s="67">
        <f t="shared" si="695"/>
        <v>0</v>
      </c>
      <c r="CN101" s="77">
        <f t="shared" si="696"/>
        <v>0</v>
      </c>
      <c r="CO101" s="62">
        <f t="shared" si="697"/>
        <v>0</v>
      </c>
      <c r="CP101" s="67">
        <f t="shared" si="698"/>
        <v>0</v>
      </c>
      <c r="CU101" s="77">
        <f t="shared" si="699"/>
        <v>0</v>
      </c>
      <c r="CV101" s="62">
        <f t="shared" si="700"/>
        <v>0</v>
      </c>
      <c r="CW101" s="67">
        <f t="shared" si="701"/>
        <v>0</v>
      </c>
      <c r="DB101" s="77">
        <f t="shared" si="702"/>
        <v>0</v>
      </c>
      <c r="DC101" s="62">
        <f t="shared" si="703"/>
        <v>0</v>
      </c>
      <c r="DD101" s="67">
        <f t="shared" si="704"/>
        <v>0</v>
      </c>
      <c r="DI101" s="77">
        <f t="shared" si="705"/>
        <v>0</v>
      </c>
      <c r="DJ101" s="62">
        <f t="shared" si="706"/>
        <v>0</v>
      </c>
      <c r="DK101" s="67">
        <f t="shared" si="707"/>
        <v>0</v>
      </c>
      <c r="DP101" s="77">
        <f t="shared" si="708"/>
        <v>0</v>
      </c>
      <c r="DQ101" s="62">
        <f t="shared" si="709"/>
        <v>0</v>
      </c>
      <c r="DR101" s="67">
        <f t="shared" si="710"/>
        <v>0</v>
      </c>
      <c r="DW101" s="77">
        <f t="shared" si="711"/>
        <v>0</v>
      </c>
      <c r="DX101" s="62">
        <f t="shared" si="712"/>
        <v>0</v>
      </c>
      <c r="DY101" s="67">
        <f t="shared" si="713"/>
        <v>0</v>
      </c>
      <c r="ED101" s="77">
        <f t="shared" si="714"/>
        <v>0</v>
      </c>
      <c r="EE101" s="62">
        <f t="shared" si="715"/>
        <v>0</v>
      </c>
      <c r="EF101" s="67">
        <f t="shared" si="716"/>
        <v>0</v>
      </c>
      <c r="EK101" s="77">
        <f t="shared" si="717"/>
        <v>0</v>
      </c>
      <c r="EL101" s="62">
        <f t="shared" si="718"/>
        <v>0</v>
      </c>
      <c r="EM101" s="67">
        <f t="shared" si="719"/>
        <v>0</v>
      </c>
      <c r="ER101" s="77">
        <f t="shared" si="720"/>
        <v>0</v>
      </c>
      <c r="ES101" s="62">
        <f t="shared" si="721"/>
        <v>0</v>
      </c>
      <c r="ET101" s="67">
        <f t="shared" si="722"/>
        <v>0</v>
      </c>
      <c r="EY101" s="77">
        <f t="shared" si="723"/>
        <v>0</v>
      </c>
      <c r="EZ101" s="62">
        <f t="shared" si="724"/>
        <v>0</v>
      </c>
      <c r="FA101" s="67">
        <f t="shared" si="725"/>
        <v>0</v>
      </c>
      <c r="FF101" s="77">
        <f t="shared" si="726"/>
        <v>0</v>
      </c>
      <c r="FG101" s="62">
        <f t="shared" si="727"/>
        <v>0</v>
      </c>
      <c r="FH101" s="67">
        <f t="shared" si="728"/>
        <v>0</v>
      </c>
      <c r="FM101" s="77">
        <f t="shared" si="729"/>
        <v>0</v>
      </c>
      <c r="FN101" s="62">
        <f t="shared" si="730"/>
        <v>0</v>
      </c>
      <c r="FO101" s="67">
        <f t="shared" si="731"/>
        <v>0</v>
      </c>
      <c r="FT101" s="77">
        <f t="shared" si="732"/>
        <v>0</v>
      </c>
      <c r="FU101" s="62">
        <f t="shared" si="733"/>
        <v>0</v>
      </c>
      <c r="FV101" s="67">
        <f t="shared" si="734"/>
        <v>0</v>
      </c>
      <c r="GA101" s="77">
        <f t="shared" si="735"/>
        <v>0</v>
      </c>
      <c r="GB101" s="62">
        <f t="shared" si="736"/>
        <v>0</v>
      </c>
      <c r="GC101" s="67">
        <f t="shared" si="737"/>
        <v>0</v>
      </c>
      <c r="GH101" s="77">
        <f t="shared" si="738"/>
        <v>0</v>
      </c>
      <c r="GI101" s="62">
        <f t="shared" si="739"/>
        <v>0</v>
      </c>
      <c r="GJ101" s="67">
        <f t="shared" si="740"/>
        <v>0</v>
      </c>
      <c r="GO101" s="77">
        <f t="shared" si="741"/>
        <v>0</v>
      </c>
      <c r="GP101" s="62">
        <f t="shared" si="742"/>
        <v>0</v>
      </c>
      <c r="GQ101" s="67">
        <f t="shared" si="743"/>
        <v>0</v>
      </c>
      <c r="GV101" s="77">
        <f t="shared" si="744"/>
        <v>0</v>
      </c>
      <c r="GW101" s="62">
        <f t="shared" si="745"/>
        <v>0</v>
      </c>
      <c r="GX101" s="67">
        <f t="shared" si="746"/>
        <v>0</v>
      </c>
      <c r="HC101" s="77">
        <f t="shared" si="747"/>
        <v>0</v>
      </c>
      <c r="HD101" s="62">
        <f t="shared" si="748"/>
        <v>0</v>
      </c>
      <c r="HE101" s="67">
        <f t="shared" si="749"/>
        <v>0</v>
      </c>
      <c r="HJ101" s="77">
        <f t="shared" si="750"/>
        <v>0</v>
      </c>
      <c r="HK101" s="62">
        <f t="shared" si="751"/>
        <v>0</v>
      </c>
      <c r="HL101" s="67">
        <f t="shared" si="752"/>
        <v>0</v>
      </c>
      <c r="HQ101" s="77">
        <f t="shared" si="753"/>
        <v>0</v>
      </c>
      <c r="HR101" s="62">
        <f t="shared" si="754"/>
        <v>0</v>
      </c>
      <c r="HS101" s="67">
        <f t="shared" si="755"/>
        <v>0</v>
      </c>
      <c r="HX101" s="77">
        <f t="shared" si="756"/>
        <v>0</v>
      </c>
      <c r="HY101" s="62">
        <f t="shared" si="757"/>
        <v>0</v>
      </c>
      <c r="HZ101" s="67">
        <f t="shared" si="758"/>
        <v>0</v>
      </c>
      <c r="IE101" s="77">
        <f t="shared" si="759"/>
        <v>0</v>
      </c>
      <c r="IF101" s="62">
        <f t="shared" si="760"/>
        <v>0</v>
      </c>
      <c r="IG101" s="67">
        <f t="shared" si="761"/>
        <v>0</v>
      </c>
      <c r="IL101" s="77">
        <f t="shared" si="762"/>
        <v>0</v>
      </c>
      <c r="IM101" s="62">
        <f t="shared" si="763"/>
        <v>0</v>
      </c>
      <c r="IN101" s="67">
        <f t="shared" si="764"/>
        <v>0</v>
      </c>
      <c r="IS101" s="77">
        <f t="shared" si="765"/>
        <v>0</v>
      </c>
      <c r="IT101" s="62">
        <f t="shared" si="766"/>
        <v>0</v>
      </c>
      <c r="IU101" s="67">
        <f t="shared" si="767"/>
        <v>0</v>
      </c>
    </row>
    <row r="102" spans="8:255" x14ac:dyDescent="0.2">
      <c r="H102" s="77">
        <f t="shared" si="768"/>
        <v>0</v>
      </c>
      <c r="I102" s="62">
        <f t="shared" si="769"/>
        <v>4751151</v>
      </c>
      <c r="J102" s="67">
        <f t="shared" si="664"/>
        <v>-4751151</v>
      </c>
      <c r="O102" s="77">
        <f t="shared" si="770"/>
        <v>0</v>
      </c>
      <c r="P102" s="62">
        <f t="shared" si="771"/>
        <v>21820</v>
      </c>
      <c r="Q102" s="67">
        <f t="shared" si="665"/>
        <v>-21820</v>
      </c>
      <c r="V102" s="77">
        <f t="shared" si="666"/>
        <v>0</v>
      </c>
      <c r="W102" s="62">
        <f t="shared" si="667"/>
        <v>63438</v>
      </c>
      <c r="X102" s="67">
        <f t="shared" si="668"/>
        <v>-63438</v>
      </c>
      <c r="AC102" s="77">
        <f t="shared" si="669"/>
        <v>0</v>
      </c>
      <c r="AD102" s="62">
        <f t="shared" si="670"/>
        <v>4665507</v>
      </c>
      <c r="AE102" s="67">
        <f t="shared" si="671"/>
        <v>-4665507</v>
      </c>
      <c r="AJ102" s="77">
        <f t="shared" si="672"/>
        <v>0</v>
      </c>
      <c r="AK102" s="62">
        <f t="shared" si="673"/>
        <v>0</v>
      </c>
      <c r="AL102" s="67">
        <f t="shared" si="674"/>
        <v>0</v>
      </c>
      <c r="AQ102" s="77">
        <f t="shared" si="675"/>
        <v>0</v>
      </c>
      <c r="AR102" s="62">
        <f t="shared" si="676"/>
        <v>0</v>
      </c>
      <c r="AS102" s="67">
        <f t="shared" si="677"/>
        <v>0</v>
      </c>
      <c r="AX102" s="77">
        <f t="shared" si="678"/>
        <v>0</v>
      </c>
      <c r="AY102" s="62">
        <f t="shared" si="679"/>
        <v>386</v>
      </c>
      <c r="AZ102" s="67">
        <f t="shared" si="680"/>
        <v>-386</v>
      </c>
      <c r="BE102" s="77">
        <f t="shared" si="681"/>
        <v>0</v>
      </c>
      <c r="BF102" s="62">
        <f t="shared" si="682"/>
        <v>0</v>
      </c>
      <c r="BG102" s="67">
        <f t="shared" si="683"/>
        <v>0</v>
      </c>
      <c r="BL102" s="77">
        <f t="shared" si="684"/>
        <v>0</v>
      </c>
      <c r="BM102" s="62">
        <f t="shared" si="685"/>
        <v>0</v>
      </c>
      <c r="BN102" s="67">
        <f t="shared" si="686"/>
        <v>0</v>
      </c>
      <c r="BS102" s="77">
        <f t="shared" si="687"/>
        <v>0</v>
      </c>
      <c r="BT102" s="62">
        <f t="shared" si="688"/>
        <v>386</v>
      </c>
      <c r="BU102" s="67">
        <f t="shared" si="689"/>
        <v>-386</v>
      </c>
      <c r="BZ102" s="227">
        <f t="shared" si="690"/>
        <v>0</v>
      </c>
      <c r="CA102" s="203">
        <f t="shared" si="691"/>
        <v>0</v>
      </c>
      <c r="CB102" s="228">
        <f t="shared" si="692"/>
        <v>0</v>
      </c>
      <c r="CG102" s="77">
        <f t="shared" si="693"/>
        <v>0</v>
      </c>
      <c r="CH102" s="62">
        <f t="shared" si="694"/>
        <v>0</v>
      </c>
      <c r="CI102" s="67">
        <f t="shared" si="695"/>
        <v>0</v>
      </c>
      <c r="CN102" s="77">
        <f t="shared" si="696"/>
        <v>0</v>
      </c>
      <c r="CO102" s="62">
        <f t="shared" si="697"/>
        <v>0</v>
      </c>
      <c r="CP102" s="67">
        <f t="shared" si="698"/>
        <v>0</v>
      </c>
      <c r="CU102" s="77">
        <f t="shared" si="699"/>
        <v>0</v>
      </c>
      <c r="CV102" s="62">
        <f t="shared" si="700"/>
        <v>0</v>
      </c>
      <c r="CW102" s="67">
        <f t="shared" si="701"/>
        <v>0</v>
      </c>
      <c r="DB102" s="77">
        <f t="shared" si="702"/>
        <v>0</v>
      </c>
      <c r="DC102" s="62">
        <f t="shared" si="703"/>
        <v>0</v>
      </c>
      <c r="DD102" s="67">
        <f t="shared" si="704"/>
        <v>0</v>
      </c>
      <c r="DI102" s="77">
        <f t="shared" si="705"/>
        <v>0</v>
      </c>
      <c r="DJ102" s="62">
        <f t="shared" si="706"/>
        <v>0</v>
      </c>
      <c r="DK102" s="67">
        <f t="shared" si="707"/>
        <v>0</v>
      </c>
      <c r="DP102" s="77">
        <f t="shared" si="708"/>
        <v>0</v>
      </c>
      <c r="DQ102" s="62">
        <f t="shared" si="709"/>
        <v>0</v>
      </c>
      <c r="DR102" s="67">
        <f t="shared" si="710"/>
        <v>0</v>
      </c>
      <c r="DW102" s="77">
        <f t="shared" si="711"/>
        <v>0</v>
      </c>
      <c r="DX102" s="62">
        <f t="shared" si="712"/>
        <v>0</v>
      </c>
      <c r="DY102" s="67">
        <f t="shared" si="713"/>
        <v>0</v>
      </c>
      <c r="ED102" s="77">
        <f t="shared" si="714"/>
        <v>0</v>
      </c>
      <c r="EE102" s="62">
        <f t="shared" si="715"/>
        <v>0</v>
      </c>
      <c r="EF102" s="67">
        <f t="shared" si="716"/>
        <v>0</v>
      </c>
      <c r="EK102" s="77">
        <f t="shared" si="717"/>
        <v>0</v>
      </c>
      <c r="EL102" s="62">
        <f t="shared" si="718"/>
        <v>0</v>
      </c>
      <c r="EM102" s="67">
        <f t="shared" si="719"/>
        <v>0</v>
      </c>
      <c r="ER102" s="77">
        <f t="shared" si="720"/>
        <v>0</v>
      </c>
      <c r="ES102" s="62">
        <f t="shared" si="721"/>
        <v>0</v>
      </c>
      <c r="ET102" s="67">
        <f t="shared" si="722"/>
        <v>0</v>
      </c>
      <c r="EY102" s="77">
        <f t="shared" si="723"/>
        <v>0</v>
      </c>
      <c r="EZ102" s="62">
        <f t="shared" si="724"/>
        <v>0</v>
      </c>
      <c r="FA102" s="67">
        <f t="shared" si="725"/>
        <v>0</v>
      </c>
      <c r="FF102" s="77">
        <f t="shared" si="726"/>
        <v>0</v>
      </c>
      <c r="FG102" s="62">
        <f t="shared" si="727"/>
        <v>0</v>
      </c>
      <c r="FH102" s="67">
        <f t="shared" si="728"/>
        <v>0</v>
      </c>
      <c r="FM102" s="77">
        <f t="shared" si="729"/>
        <v>0</v>
      </c>
      <c r="FN102" s="62">
        <f t="shared" si="730"/>
        <v>0</v>
      </c>
      <c r="FO102" s="67">
        <f t="shared" si="731"/>
        <v>0</v>
      </c>
      <c r="FT102" s="77">
        <f t="shared" si="732"/>
        <v>0</v>
      </c>
      <c r="FU102" s="62">
        <f t="shared" si="733"/>
        <v>0</v>
      </c>
      <c r="FV102" s="67">
        <f t="shared" si="734"/>
        <v>0</v>
      </c>
      <c r="GA102" s="77">
        <f t="shared" si="735"/>
        <v>0</v>
      </c>
      <c r="GB102" s="62">
        <f t="shared" si="736"/>
        <v>0</v>
      </c>
      <c r="GC102" s="67">
        <f t="shared" si="737"/>
        <v>0</v>
      </c>
      <c r="GH102" s="77">
        <f t="shared" si="738"/>
        <v>0</v>
      </c>
      <c r="GI102" s="62">
        <f t="shared" si="739"/>
        <v>0</v>
      </c>
      <c r="GJ102" s="67">
        <f t="shared" si="740"/>
        <v>0</v>
      </c>
      <c r="GO102" s="77">
        <f t="shared" si="741"/>
        <v>0</v>
      </c>
      <c r="GP102" s="62">
        <f t="shared" si="742"/>
        <v>0</v>
      </c>
      <c r="GQ102" s="67">
        <f t="shared" si="743"/>
        <v>0</v>
      </c>
      <c r="GV102" s="77">
        <f t="shared" si="744"/>
        <v>0</v>
      </c>
      <c r="GW102" s="62">
        <f t="shared" si="745"/>
        <v>0</v>
      </c>
      <c r="GX102" s="67">
        <f t="shared" si="746"/>
        <v>0</v>
      </c>
      <c r="HC102" s="77">
        <f t="shared" si="747"/>
        <v>0</v>
      </c>
      <c r="HD102" s="62">
        <f t="shared" si="748"/>
        <v>0</v>
      </c>
      <c r="HE102" s="67">
        <f t="shared" si="749"/>
        <v>0</v>
      </c>
      <c r="HJ102" s="77">
        <f t="shared" si="750"/>
        <v>0</v>
      </c>
      <c r="HK102" s="62">
        <f t="shared" si="751"/>
        <v>0</v>
      </c>
      <c r="HL102" s="67">
        <f t="shared" si="752"/>
        <v>0</v>
      </c>
      <c r="HQ102" s="77">
        <f t="shared" si="753"/>
        <v>0</v>
      </c>
      <c r="HR102" s="62">
        <f t="shared" si="754"/>
        <v>0</v>
      </c>
      <c r="HS102" s="67">
        <f t="shared" si="755"/>
        <v>0</v>
      </c>
      <c r="HX102" s="77">
        <f t="shared" si="756"/>
        <v>0</v>
      </c>
      <c r="HY102" s="62">
        <f t="shared" si="757"/>
        <v>0</v>
      </c>
      <c r="HZ102" s="67">
        <f t="shared" si="758"/>
        <v>0</v>
      </c>
      <c r="IE102" s="77">
        <f t="shared" si="759"/>
        <v>0</v>
      </c>
      <c r="IF102" s="62">
        <f t="shared" si="760"/>
        <v>0</v>
      </c>
      <c r="IG102" s="67">
        <f t="shared" si="761"/>
        <v>0</v>
      </c>
      <c r="IL102" s="77">
        <f t="shared" si="762"/>
        <v>0</v>
      </c>
      <c r="IM102" s="62">
        <f t="shared" si="763"/>
        <v>0</v>
      </c>
      <c r="IN102" s="67">
        <f t="shared" si="764"/>
        <v>0</v>
      </c>
      <c r="IS102" s="77">
        <f t="shared" si="765"/>
        <v>0</v>
      </c>
      <c r="IT102" s="62">
        <f t="shared" si="766"/>
        <v>0</v>
      </c>
      <c r="IU102" s="67">
        <f t="shared" si="767"/>
        <v>0</v>
      </c>
    </row>
    <row r="103" spans="8:255" x14ac:dyDescent="0.2">
      <c r="H103" s="77">
        <f t="shared" si="768"/>
        <v>0</v>
      </c>
      <c r="I103" s="62">
        <f t="shared" si="769"/>
        <v>21229099</v>
      </c>
      <c r="J103" s="67">
        <f t="shared" si="664"/>
        <v>-21229099</v>
      </c>
      <c r="O103" s="77">
        <f t="shared" si="770"/>
        <v>0</v>
      </c>
      <c r="P103" s="62">
        <f t="shared" si="771"/>
        <v>21217546</v>
      </c>
      <c r="Q103" s="67">
        <f t="shared" si="665"/>
        <v>-21217546</v>
      </c>
      <c r="V103" s="77">
        <f t="shared" si="666"/>
        <v>0</v>
      </c>
      <c r="W103" s="62">
        <f t="shared" si="667"/>
        <v>0</v>
      </c>
      <c r="X103" s="67">
        <f t="shared" si="668"/>
        <v>0</v>
      </c>
      <c r="AC103" s="77">
        <f t="shared" si="669"/>
        <v>0</v>
      </c>
      <c r="AD103" s="62">
        <f t="shared" si="670"/>
        <v>0</v>
      </c>
      <c r="AE103" s="67">
        <f t="shared" si="671"/>
        <v>0</v>
      </c>
      <c r="AJ103" s="77">
        <f t="shared" si="672"/>
        <v>0</v>
      </c>
      <c r="AK103" s="62">
        <f t="shared" si="673"/>
        <v>0</v>
      </c>
      <c r="AL103" s="67">
        <f t="shared" si="674"/>
        <v>0</v>
      </c>
      <c r="AQ103" s="77">
        <f t="shared" si="675"/>
        <v>0</v>
      </c>
      <c r="AR103" s="62">
        <f t="shared" si="676"/>
        <v>11553</v>
      </c>
      <c r="AS103" s="67">
        <f t="shared" si="677"/>
        <v>-11553</v>
      </c>
      <c r="AX103" s="77">
        <f t="shared" si="678"/>
        <v>0</v>
      </c>
      <c r="AY103" s="62">
        <f t="shared" si="679"/>
        <v>0</v>
      </c>
      <c r="AZ103" s="67">
        <f t="shared" si="680"/>
        <v>0</v>
      </c>
      <c r="BE103" s="77">
        <f t="shared" si="681"/>
        <v>0</v>
      </c>
      <c r="BF103" s="62">
        <f t="shared" si="682"/>
        <v>0</v>
      </c>
      <c r="BG103" s="67">
        <f t="shared" si="683"/>
        <v>0</v>
      </c>
      <c r="BL103" s="77">
        <f t="shared" si="684"/>
        <v>0</v>
      </c>
      <c r="BM103" s="62">
        <f t="shared" si="685"/>
        <v>0</v>
      </c>
      <c r="BN103" s="67">
        <f t="shared" si="686"/>
        <v>0</v>
      </c>
      <c r="BS103" s="77">
        <f t="shared" si="687"/>
        <v>0</v>
      </c>
      <c r="BT103" s="62">
        <f t="shared" si="688"/>
        <v>0</v>
      </c>
      <c r="BU103" s="67">
        <f t="shared" si="689"/>
        <v>0</v>
      </c>
      <c r="BZ103" s="227">
        <f t="shared" si="690"/>
        <v>0</v>
      </c>
      <c r="CA103" s="203">
        <f t="shared" si="691"/>
        <v>0</v>
      </c>
      <c r="CB103" s="228">
        <f t="shared" si="692"/>
        <v>0</v>
      </c>
      <c r="CG103" s="77">
        <f t="shared" si="693"/>
        <v>0</v>
      </c>
      <c r="CH103" s="62">
        <f t="shared" si="694"/>
        <v>0</v>
      </c>
      <c r="CI103" s="67">
        <f t="shared" si="695"/>
        <v>0</v>
      </c>
      <c r="CN103" s="77">
        <f t="shared" si="696"/>
        <v>0</v>
      </c>
      <c r="CO103" s="62">
        <f t="shared" si="697"/>
        <v>0</v>
      </c>
      <c r="CP103" s="67">
        <f t="shared" si="698"/>
        <v>0</v>
      </c>
      <c r="CU103" s="77">
        <f t="shared" si="699"/>
        <v>0</v>
      </c>
      <c r="CV103" s="62">
        <f t="shared" si="700"/>
        <v>0</v>
      </c>
      <c r="CW103" s="67">
        <f t="shared" si="701"/>
        <v>0</v>
      </c>
      <c r="DB103" s="77">
        <f t="shared" si="702"/>
        <v>0</v>
      </c>
      <c r="DC103" s="62">
        <f t="shared" si="703"/>
        <v>0</v>
      </c>
      <c r="DD103" s="67">
        <f t="shared" si="704"/>
        <v>0</v>
      </c>
      <c r="DI103" s="77">
        <f t="shared" si="705"/>
        <v>0</v>
      </c>
      <c r="DJ103" s="62">
        <f t="shared" si="706"/>
        <v>0</v>
      </c>
      <c r="DK103" s="67">
        <f t="shared" si="707"/>
        <v>0</v>
      </c>
      <c r="DP103" s="77">
        <f t="shared" si="708"/>
        <v>0</v>
      </c>
      <c r="DQ103" s="62">
        <f t="shared" si="709"/>
        <v>0</v>
      </c>
      <c r="DR103" s="67">
        <f t="shared" si="710"/>
        <v>0</v>
      </c>
      <c r="DW103" s="77">
        <f t="shared" si="711"/>
        <v>0</v>
      </c>
      <c r="DX103" s="62">
        <f t="shared" si="712"/>
        <v>0</v>
      </c>
      <c r="DY103" s="67">
        <f t="shared" si="713"/>
        <v>0</v>
      </c>
      <c r="ED103" s="77">
        <f t="shared" si="714"/>
        <v>0</v>
      </c>
      <c r="EE103" s="62">
        <f t="shared" si="715"/>
        <v>0</v>
      </c>
      <c r="EF103" s="67">
        <f t="shared" si="716"/>
        <v>0</v>
      </c>
      <c r="EK103" s="77">
        <f t="shared" si="717"/>
        <v>0</v>
      </c>
      <c r="EL103" s="62">
        <f t="shared" si="718"/>
        <v>0</v>
      </c>
      <c r="EM103" s="67">
        <f t="shared" si="719"/>
        <v>0</v>
      </c>
      <c r="ER103" s="77">
        <f t="shared" si="720"/>
        <v>0</v>
      </c>
      <c r="ES103" s="62">
        <f t="shared" si="721"/>
        <v>0</v>
      </c>
      <c r="ET103" s="67">
        <f t="shared" si="722"/>
        <v>0</v>
      </c>
      <c r="EY103" s="77">
        <f t="shared" si="723"/>
        <v>0</v>
      </c>
      <c r="EZ103" s="62">
        <f t="shared" si="724"/>
        <v>0</v>
      </c>
      <c r="FA103" s="67">
        <f t="shared" si="725"/>
        <v>0</v>
      </c>
      <c r="FF103" s="77">
        <f t="shared" si="726"/>
        <v>0</v>
      </c>
      <c r="FG103" s="62">
        <f t="shared" si="727"/>
        <v>0</v>
      </c>
      <c r="FH103" s="67">
        <f t="shared" si="728"/>
        <v>0</v>
      </c>
      <c r="FM103" s="77">
        <f t="shared" si="729"/>
        <v>0</v>
      </c>
      <c r="FN103" s="62">
        <f t="shared" si="730"/>
        <v>0</v>
      </c>
      <c r="FO103" s="67">
        <f t="shared" si="731"/>
        <v>0</v>
      </c>
      <c r="FT103" s="77">
        <f t="shared" si="732"/>
        <v>0</v>
      </c>
      <c r="FU103" s="62">
        <f t="shared" si="733"/>
        <v>0</v>
      </c>
      <c r="FV103" s="67">
        <f t="shared" si="734"/>
        <v>0</v>
      </c>
      <c r="GA103" s="77">
        <f t="shared" si="735"/>
        <v>0</v>
      </c>
      <c r="GB103" s="62">
        <f t="shared" si="736"/>
        <v>0</v>
      </c>
      <c r="GC103" s="67">
        <f t="shared" si="737"/>
        <v>0</v>
      </c>
      <c r="GH103" s="77">
        <f t="shared" si="738"/>
        <v>0</v>
      </c>
      <c r="GI103" s="62">
        <f t="shared" si="739"/>
        <v>0</v>
      </c>
      <c r="GJ103" s="67">
        <f t="shared" si="740"/>
        <v>0</v>
      </c>
      <c r="GO103" s="77">
        <f t="shared" si="741"/>
        <v>0</v>
      </c>
      <c r="GP103" s="62">
        <f t="shared" si="742"/>
        <v>0</v>
      </c>
      <c r="GQ103" s="67">
        <f t="shared" si="743"/>
        <v>0</v>
      </c>
      <c r="GV103" s="77">
        <f t="shared" si="744"/>
        <v>0</v>
      </c>
      <c r="GW103" s="62">
        <f t="shared" si="745"/>
        <v>0</v>
      </c>
      <c r="GX103" s="67">
        <f t="shared" si="746"/>
        <v>0</v>
      </c>
      <c r="HC103" s="77">
        <f t="shared" si="747"/>
        <v>0</v>
      </c>
      <c r="HD103" s="62">
        <f t="shared" si="748"/>
        <v>0</v>
      </c>
      <c r="HE103" s="67">
        <f t="shared" si="749"/>
        <v>0</v>
      </c>
      <c r="HJ103" s="77">
        <f t="shared" si="750"/>
        <v>0</v>
      </c>
      <c r="HK103" s="62">
        <f t="shared" si="751"/>
        <v>0</v>
      </c>
      <c r="HL103" s="67">
        <f t="shared" si="752"/>
        <v>0</v>
      </c>
      <c r="HQ103" s="77">
        <f t="shared" si="753"/>
        <v>0</v>
      </c>
      <c r="HR103" s="62">
        <f t="shared" si="754"/>
        <v>0</v>
      </c>
      <c r="HS103" s="67">
        <f t="shared" si="755"/>
        <v>0</v>
      </c>
      <c r="HX103" s="77">
        <f t="shared" si="756"/>
        <v>0</v>
      </c>
      <c r="HY103" s="62">
        <f t="shared" si="757"/>
        <v>0</v>
      </c>
      <c r="HZ103" s="67">
        <f t="shared" si="758"/>
        <v>0</v>
      </c>
      <c r="IE103" s="77">
        <f t="shared" si="759"/>
        <v>0</v>
      </c>
      <c r="IF103" s="62">
        <f t="shared" si="760"/>
        <v>0</v>
      </c>
      <c r="IG103" s="67">
        <f t="shared" si="761"/>
        <v>0</v>
      </c>
      <c r="IL103" s="77">
        <f t="shared" si="762"/>
        <v>0</v>
      </c>
      <c r="IM103" s="62">
        <f t="shared" si="763"/>
        <v>0</v>
      </c>
      <c r="IN103" s="67">
        <f t="shared" si="764"/>
        <v>0</v>
      </c>
      <c r="IS103" s="77">
        <f t="shared" si="765"/>
        <v>0</v>
      </c>
      <c r="IT103" s="62">
        <f t="shared" si="766"/>
        <v>0</v>
      </c>
      <c r="IU103" s="67">
        <f t="shared" si="767"/>
        <v>0</v>
      </c>
    </row>
    <row r="104" spans="8:255" x14ac:dyDescent="0.2">
      <c r="H104" s="77">
        <f t="shared" si="768"/>
        <v>0</v>
      </c>
      <c r="I104" s="62">
        <f t="shared" si="769"/>
        <v>20937460</v>
      </c>
      <c r="J104" s="67">
        <f t="shared" si="664"/>
        <v>-20937460</v>
      </c>
      <c r="O104" s="77">
        <f t="shared" si="770"/>
        <v>0</v>
      </c>
      <c r="P104" s="62">
        <f t="shared" si="771"/>
        <v>20937460</v>
      </c>
      <c r="Q104" s="67">
        <f t="shared" si="665"/>
        <v>-20937460</v>
      </c>
      <c r="V104" s="77">
        <f t="shared" si="666"/>
        <v>0</v>
      </c>
      <c r="W104" s="62">
        <f t="shared" si="667"/>
        <v>0</v>
      </c>
      <c r="X104" s="67">
        <f t="shared" si="668"/>
        <v>0</v>
      </c>
      <c r="AC104" s="77">
        <f t="shared" si="669"/>
        <v>0</v>
      </c>
      <c r="AD104" s="62">
        <f t="shared" si="670"/>
        <v>0</v>
      </c>
      <c r="AE104" s="67">
        <f t="shared" si="671"/>
        <v>0</v>
      </c>
      <c r="AJ104" s="77">
        <f t="shared" si="672"/>
        <v>0</v>
      </c>
      <c r="AK104" s="62">
        <f t="shared" si="673"/>
        <v>0</v>
      </c>
      <c r="AL104" s="67">
        <f t="shared" si="674"/>
        <v>0</v>
      </c>
      <c r="AQ104" s="77">
        <f t="shared" si="675"/>
        <v>0</v>
      </c>
      <c r="AR104" s="62">
        <f t="shared" si="676"/>
        <v>0</v>
      </c>
      <c r="AS104" s="67">
        <f t="shared" si="677"/>
        <v>0</v>
      </c>
      <c r="AX104" s="77">
        <f t="shared" si="678"/>
        <v>0</v>
      </c>
      <c r="AY104" s="62">
        <f t="shared" si="679"/>
        <v>0</v>
      </c>
      <c r="AZ104" s="67">
        <f t="shared" si="680"/>
        <v>0</v>
      </c>
      <c r="BE104" s="77">
        <f t="shared" si="681"/>
        <v>0</v>
      </c>
      <c r="BF104" s="62">
        <f t="shared" si="682"/>
        <v>0</v>
      </c>
      <c r="BG104" s="67">
        <f t="shared" si="683"/>
        <v>0</v>
      </c>
      <c r="BL104" s="77">
        <f t="shared" si="684"/>
        <v>0</v>
      </c>
      <c r="BM104" s="62">
        <f t="shared" si="685"/>
        <v>0</v>
      </c>
      <c r="BN104" s="67">
        <f t="shared" si="686"/>
        <v>0</v>
      </c>
      <c r="BS104" s="77">
        <f t="shared" si="687"/>
        <v>0</v>
      </c>
      <c r="BT104" s="62">
        <f t="shared" si="688"/>
        <v>0</v>
      </c>
      <c r="BU104" s="67">
        <f t="shared" si="689"/>
        <v>0</v>
      </c>
      <c r="BZ104" s="227">
        <f t="shared" si="690"/>
        <v>0</v>
      </c>
      <c r="CA104" s="203">
        <f t="shared" si="691"/>
        <v>0</v>
      </c>
      <c r="CB104" s="228">
        <f t="shared" si="692"/>
        <v>0</v>
      </c>
      <c r="CG104" s="77">
        <f t="shared" si="693"/>
        <v>0</v>
      </c>
      <c r="CH104" s="62">
        <f t="shared" si="694"/>
        <v>0</v>
      </c>
      <c r="CI104" s="67">
        <f t="shared" si="695"/>
        <v>0</v>
      </c>
      <c r="CN104" s="77">
        <f t="shared" si="696"/>
        <v>0</v>
      </c>
      <c r="CO104" s="62">
        <f t="shared" si="697"/>
        <v>0</v>
      </c>
      <c r="CP104" s="67">
        <f t="shared" si="698"/>
        <v>0</v>
      </c>
      <c r="CU104" s="77">
        <f t="shared" si="699"/>
        <v>0</v>
      </c>
      <c r="CV104" s="62">
        <f t="shared" si="700"/>
        <v>0</v>
      </c>
      <c r="CW104" s="67">
        <f t="shared" si="701"/>
        <v>0</v>
      </c>
      <c r="DB104" s="77">
        <f t="shared" si="702"/>
        <v>0</v>
      </c>
      <c r="DC104" s="62">
        <f t="shared" si="703"/>
        <v>0</v>
      </c>
      <c r="DD104" s="67">
        <f t="shared" si="704"/>
        <v>0</v>
      </c>
      <c r="DI104" s="77">
        <f t="shared" si="705"/>
        <v>0</v>
      </c>
      <c r="DJ104" s="62">
        <f t="shared" si="706"/>
        <v>0</v>
      </c>
      <c r="DK104" s="67">
        <f t="shared" si="707"/>
        <v>0</v>
      </c>
      <c r="DP104" s="77">
        <f t="shared" si="708"/>
        <v>0</v>
      </c>
      <c r="DQ104" s="62">
        <f t="shared" si="709"/>
        <v>0</v>
      </c>
      <c r="DR104" s="67">
        <f t="shared" si="710"/>
        <v>0</v>
      </c>
      <c r="DW104" s="77">
        <f t="shared" si="711"/>
        <v>0</v>
      </c>
      <c r="DX104" s="62">
        <f t="shared" si="712"/>
        <v>0</v>
      </c>
      <c r="DY104" s="67">
        <f t="shared" si="713"/>
        <v>0</v>
      </c>
      <c r="ED104" s="77">
        <f t="shared" si="714"/>
        <v>0</v>
      </c>
      <c r="EE104" s="62">
        <f t="shared" si="715"/>
        <v>0</v>
      </c>
      <c r="EF104" s="67">
        <f t="shared" si="716"/>
        <v>0</v>
      </c>
      <c r="EK104" s="77">
        <f t="shared" si="717"/>
        <v>0</v>
      </c>
      <c r="EL104" s="62">
        <f t="shared" si="718"/>
        <v>0</v>
      </c>
      <c r="EM104" s="67">
        <f t="shared" si="719"/>
        <v>0</v>
      </c>
      <c r="ER104" s="77">
        <f t="shared" si="720"/>
        <v>0</v>
      </c>
      <c r="ES104" s="62">
        <f t="shared" si="721"/>
        <v>0</v>
      </c>
      <c r="ET104" s="67">
        <f t="shared" si="722"/>
        <v>0</v>
      </c>
      <c r="EY104" s="77">
        <f t="shared" si="723"/>
        <v>0</v>
      </c>
      <c r="EZ104" s="62">
        <f t="shared" si="724"/>
        <v>0</v>
      </c>
      <c r="FA104" s="67">
        <f t="shared" si="725"/>
        <v>0</v>
      </c>
      <c r="FF104" s="77">
        <f t="shared" si="726"/>
        <v>0</v>
      </c>
      <c r="FG104" s="62">
        <f t="shared" si="727"/>
        <v>0</v>
      </c>
      <c r="FH104" s="67">
        <f t="shared" si="728"/>
        <v>0</v>
      </c>
      <c r="FM104" s="77">
        <f t="shared" si="729"/>
        <v>0</v>
      </c>
      <c r="FN104" s="62">
        <f t="shared" si="730"/>
        <v>0</v>
      </c>
      <c r="FO104" s="67">
        <f t="shared" si="731"/>
        <v>0</v>
      </c>
      <c r="FT104" s="77">
        <f t="shared" si="732"/>
        <v>0</v>
      </c>
      <c r="FU104" s="62">
        <f t="shared" si="733"/>
        <v>0</v>
      </c>
      <c r="FV104" s="67">
        <f t="shared" si="734"/>
        <v>0</v>
      </c>
      <c r="GA104" s="77">
        <f t="shared" si="735"/>
        <v>0</v>
      </c>
      <c r="GB104" s="62">
        <f t="shared" si="736"/>
        <v>0</v>
      </c>
      <c r="GC104" s="67">
        <f t="shared" si="737"/>
        <v>0</v>
      </c>
      <c r="GH104" s="77">
        <f t="shared" si="738"/>
        <v>0</v>
      </c>
      <c r="GI104" s="62">
        <f t="shared" si="739"/>
        <v>0</v>
      </c>
      <c r="GJ104" s="67">
        <f t="shared" si="740"/>
        <v>0</v>
      </c>
      <c r="GO104" s="77">
        <f t="shared" si="741"/>
        <v>0</v>
      </c>
      <c r="GP104" s="62">
        <f t="shared" si="742"/>
        <v>0</v>
      </c>
      <c r="GQ104" s="67">
        <f t="shared" si="743"/>
        <v>0</v>
      </c>
      <c r="GV104" s="77">
        <f t="shared" si="744"/>
        <v>0</v>
      </c>
      <c r="GW104" s="62">
        <f t="shared" si="745"/>
        <v>0</v>
      </c>
      <c r="GX104" s="67">
        <f t="shared" si="746"/>
        <v>0</v>
      </c>
      <c r="HC104" s="77">
        <f t="shared" si="747"/>
        <v>0</v>
      </c>
      <c r="HD104" s="62">
        <f t="shared" si="748"/>
        <v>0</v>
      </c>
      <c r="HE104" s="67">
        <f t="shared" si="749"/>
        <v>0</v>
      </c>
      <c r="HJ104" s="77">
        <f t="shared" si="750"/>
        <v>0</v>
      </c>
      <c r="HK104" s="62">
        <f t="shared" si="751"/>
        <v>0</v>
      </c>
      <c r="HL104" s="67">
        <f t="shared" si="752"/>
        <v>0</v>
      </c>
      <c r="HQ104" s="77">
        <f t="shared" si="753"/>
        <v>0</v>
      </c>
      <c r="HR104" s="62">
        <f t="shared" si="754"/>
        <v>0</v>
      </c>
      <c r="HS104" s="67">
        <f t="shared" si="755"/>
        <v>0</v>
      </c>
      <c r="HX104" s="77">
        <f t="shared" si="756"/>
        <v>0</v>
      </c>
      <c r="HY104" s="62">
        <f t="shared" si="757"/>
        <v>0</v>
      </c>
      <c r="HZ104" s="67">
        <f t="shared" si="758"/>
        <v>0</v>
      </c>
      <c r="IE104" s="77">
        <f t="shared" si="759"/>
        <v>0</v>
      </c>
      <c r="IF104" s="62">
        <f t="shared" si="760"/>
        <v>0</v>
      </c>
      <c r="IG104" s="67">
        <f t="shared" si="761"/>
        <v>0</v>
      </c>
      <c r="IL104" s="77">
        <f t="shared" si="762"/>
        <v>0</v>
      </c>
      <c r="IM104" s="62">
        <f t="shared" si="763"/>
        <v>0</v>
      </c>
      <c r="IN104" s="67">
        <f t="shared" si="764"/>
        <v>0</v>
      </c>
      <c r="IS104" s="77">
        <f t="shared" si="765"/>
        <v>0</v>
      </c>
      <c r="IT104" s="62">
        <f t="shared" si="766"/>
        <v>0</v>
      </c>
      <c r="IU104" s="67">
        <f t="shared" si="767"/>
        <v>0</v>
      </c>
    </row>
    <row r="105" spans="8:255" x14ac:dyDescent="0.2">
      <c r="H105" s="77">
        <f t="shared" si="768"/>
        <v>0</v>
      </c>
      <c r="I105" s="62">
        <f t="shared" si="769"/>
        <v>291639</v>
      </c>
      <c r="J105" s="67">
        <f t="shared" si="664"/>
        <v>-291639</v>
      </c>
      <c r="O105" s="77">
        <f t="shared" si="770"/>
        <v>0</v>
      </c>
      <c r="P105" s="62">
        <f t="shared" si="771"/>
        <v>280086</v>
      </c>
      <c r="Q105" s="67">
        <f t="shared" si="665"/>
        <v>-280086</v>
      </c>
      <c r="V105" s="77">
        <f t="shared" si="666"/>
        <v>0</v>
      </c>
      <c r="W105" s="62">
        <f t="shared" si="667"/>
        <v>0</v>
      </c>
      <c r="X105" s="67">
        <f t="shared" si="668"/>
        <v>0</v>
      </c>
      <c r="AC105" s="77">
        <f t="shared" si="669"/>
        <v>0</v>
      </c>
      <c r="AD105" s="62">
        <f t="shared" si="670"/>
        <v>0</v>
      </c>
      <c r="AE105" s="67">
        <f t="shared" si="671"/>
        <v>0</v>
      </c>
      <c r="AJ105" s="77">
        <f t="shared" si="672"/>
        <v>0</v>
      </c>
      <c r="AK105" s="62">
        <f t="shared" si="673"/>
        <v>0</v>
      </c>
      <c r="AL105" s="67">
        <f t="shared" si="674"/>
        <v>0</v>
      </c>
      <c r="AQ105" s="77">
        <f t="shared" si="675"/>
        <v>0</v>
      </c>
      <c r="AR105" s="62">
        <f t="shared" si="676"/>
        <v>11553</v>
      </c>
      <c r="AS105" s="67">
        <f t="shared" si="677"/>
        <v>-11553</v>
      </c>
      <c r="AX105" s="77">
        <f t="shared" si="678"/>
        <v>0</v>
      </c>
      <c r="AY105" s="62">
        <f t="shared" si="679"/>
        <v>0</v>
      </c>
      <c r="AZ105" s="67">
        <f t="shared" si="680"/>
        <v>0</v>
      </c>
      <c r="BE105" s="77">
        <f t="shared" si="681"/>
        <v>0</v>
      </c>
      <c r="BF105" s="62">
        <f t="shared" si="682"/>
        <v>0</v>
      </c>
      <c r="BG105" s="67">
        <f t="shared" si="683"/>
        <v>0</v>
      </c>
      <c r="BL105" s="77">
        <f t="shared" si="684"/>
        <v>0</v>
      </c>
      <c r="BM105" s="62">
        <f t="shared" si="685"/>
        <v>0</v>
      </c>
      <c r="BN105" s="67">
        <f t="shared" si="686"/>
        <v>0</v>
      </c>
      <c r="BS105" s="77">
        <f t="shared" si="687"/>
        <v>0</v>
      </c>
      <c r="BT105" s="62">
        <f t="shared" si="688"/>
        <v>0</v>
      </c>
      <c r="BU105" s="67">
        <f t="shared" si="689"/>
        <v>0</v>
      </c>
      <c r="BZ105" s="227">
        <f t="shared" si="690"/>
        <v>0</v>
      </c>
      <c r="CA105" s="203">
        <f t="shared" si="691"/>
        <v>0</v>
      </c>
      <c r="CB105" s="228">
        <f t="shared" si="692"/>
        <v>0</v>
      </c>
      <c r="CG105" s="77">
        <f t="shared" si="693"/>
        <v>0</v>
      </c>
      <c r="CH105" s="62">
        <f t="shared" si="694"/>
        <v>0</v>
      </c>
      <c r="CI105" s="67">
        <f t="shared" si="695"/>
        <v>0</v>
      </c>
      <c r="CN105" s="77">
        <f t="shared" si="696"/>
        <v>0</v>
      </c>
      <c r="CO105" s="62">
        <f t="shared" si="697"/>
        <v>0</v>
      </c>
      <c r="CP105" s="67">
        <f t="shared" si="698"/>
        <v>0</v>
      </c>
      <c r="CU105" s="77">
        <f t="shared" si="699"/>
        <v>0</v>
      </c>
      <c r="CV105" s="62">
        <f t="shared" si="700"/>
        <v>0</v>
      </c>
      <c r="CW105" s="67">
        <f t="shared" si="701"/>
        <v>0</v>
      </c>
      <c r="DB105" s="77">
        <f t="shared" si="702"/>
        <v>0</v>
      </c>
      <c r="DC105" s="62">
        <f t="shared" si="703"/>
        <v>0</v>
      </c>
      <c r="DD105" s="67">
        <f t="shared" si="704"/>
        <v>0</v>
      </c>
      <c r="DI105" s="77">
        <f t="shared" si="705"/>
        <v>0</v>
      </c>
      <c r="DJ105" s="62">
        <f t="shared" si="706"/>
        <v>0</v>
      </c>
      <c r="DK105" s="67">
        <f t="shared" si="707"/>
        <v>0</v>
      </c>
      <c r="DP105" s="77">
        <f t="shared" si="708"/>
        <v>0</v>
      </c>
      <c r="DQ105" s="62">
        <f t="shared" si="709"/>
        <v>0</v>
      </c>
      <c r="DR105" s="67">
        <f t="shared" si="710"/>
        <v>0</v>
      </c>
      <c r="DW105" s="77">
        <f t="shared" si="711"/>
        <v>0</v>
      </c>
      <c r="DX105" s="62">
        <f t="shared" si="712"/>
        <v>0</v>
      </c>
      <c r="DY105" s="67">
        <f t="shared" si="713"/>
        <v>0</v>
      </c>
      <c r="ED105" s="77">
        <f t="shared" si="714"/>
        <v>0</v>
      </c>
      <c r="EE105" s="62">
        <f t="shared" si="715"/>
        <v>0</v>
      </c>
      <c r="EF105" s="67">
        <f t="shared" si="716"/>
        <v>0</v>
      </c>
      <c r="EK105" s="77">
        <f t="shared" si="717"/>
        <v>0</v>
      </c>
      <c r="EL105" s="62">
        <f t="shared" si="718"/>
        <v>0</v>
      </c>
      <c r="EM105" s="67">
        <f t="shared" si="719"/>
        <v>0</v>
      </c>
      <c r="ER105" s="77">
        <f t="shared" si="720"/>
        <v>0</v>
      </c>
      <c r="ES105" s="62">
        <f t="shared" si="721"/>
        <v>0</v>
      </c>
      <c r="ET105" s="67">
        <f t="shared" si="722"/>
        <v>0</v>
      </c>
      <c r="EY105" s="77">
        <f t="shared" si="723"/>
        <v>0</v>
      </c>
      <c r="EZ105" s="62">
        <f t="shared" si="724"/>
        <v>0</v>
      </c>
      <c r="FA105" s="67">
        <f t="shared" si="725"/>
        <v>0</v>
      </c>
      <c r="FF105" s="77">
        <f t="shared" si="726"/>
        <v>0</v>
      </c>
      <c r="FG105" s="62">
        <f t="shared" si="727"/>
        <v>0</v>
      </c>
      <c r="FH105" s="67">
        <f t="shared" si="728"/>
        <v>0</v>
      </c>
      <c r="FM105" s="77">
        <f t="shared" si="729"/>
        <v>0</v>
      </c>
      <c r="FN105" s="62">
        <f t="shared" si="730"/>
        <v>0</v>
      </c>
      <c r="FO105" s="67">
        <f t="shared" si="731"/>
        <v>0</v>
      </c>
      <c r="FT105" s="77">
        <f t="shared" si="732"/>
        <v>0</v>
      </c>
      <c r="FU105" s="62">
        <f t="shared" si="733"/>
        <v>0</v>
      </c>
      <c r="FV105" s="67">
        <f t="shared" si="734"/>
        <v>0</v>
      </c>
      <c r="GA105" s="77">
        <f t="shared" si="735"/>
        <v>0</v>
      </c>
      <c r="GB105" s="62">
        <f t="shared" si="736"/>
        <v>0</v>
      </c>
      <c r="GC105" s="67">
        <f t="shared" si="737"/>
        <v>0</v>
      </c>
      <c r="GH105" s="77">
        <f t="shared" si="738"/>
        <v>0</v>
      </c>
      <c r="GI105" s="62">
        <f t="shared" si="739"/>
        <v>0</v>
      </c>
      <c r="GJ105" s="67">
        <f t="shared" si="740"/>
        <v>0</v>
      </c>
      <c r="GO105" s="77">
        <f t="shared" si="741"/>
        <v>0</v>
      </c>
      <c r="GP105" s="62">
        <f t="shared" si="742"/>
        <v>0</v>
      </c>
      <c r="GQ105" s="67">
        <f t="shared" si="743"/>
        <v>0</v>
      </c>
      <c r="GV105" s="77">
        <f t="shared" si="744"/>
        <v>0</v>
      </c>
      <c r="GW105" s="62">
        <f t="shared" si="745"/>
        <v>0</v>
      </c>
      <c r="GX105" s="67">
        <f t="shared" si="746"/>
        <v>0</v>
      </c>
      <c r="HC105" s="77">
        <f t="shared" si="747"/>
        <v>0</v>
      </c>
      <c r="HD105" s="62">
        <f t="shared" si="748"/>
        <v>0</v>
      </c>
      <c r="HE105" s="67">
        <f t="shared" si="749"/>
        <v>0</v>
      </c>
      <c r="HJ105" s="77">
        <f t="shared" si="750"/>
        <v>0</v>
      </c>
      <c r="HK105" s="62">
        <f t="shared" si="751"/>
        <v>0</v>
      </c>
      <c r="HL105" s="67">
        <f t="shared" si="752"/>
        <v>0</v>
      </c>
      <c r="HQ105" s="77">
        <f t="shared" si="753"/>
        <v>0</v>
      </c>
      <c r="HR105" s="62">
        <f t="shared" si="754"/>
        <v>0</v>
      </c>
      <c r="HS105" s="67">
        <f t="shared" si="755"/>
        <v>0</v>
      </c>
      <c r="HX105" s="77">
        <f t="shared" si="756"/>
        <v>0</v>
      </c>
      <c r="HY105" s="62">
        <f t="shared" si="757"/>
        <v>0</v>
      </c>
      <c r="HZ105" s="67">
        <f t="shared" si="758"/>
        <v>0</v>
      </c>
      <c r="IE105" s="77">
        <f t="shared" si="759"/>
        <v>0</v>
      </c>
      <c r="IF105" s="62">
        <f t="shared" si="760"/>
        <v>0</v>
      </c>
      <c r="IG105" s="67">
        <f t="shared" si="761"/>
        <v>0</v>
      </c>
      <c r="IL105" s="77">
        <f t="shared" si="762"/>
        <v>0</v>
      </c>
      <c r="IM105" s="62">
        <f t="shared" si="763"/>
        <v>0</v>
      </c>
      <c r="IN105" s="67">
        <f t="shared" si="764"/>
        <v>0</v>
      </c>
      <c r="IS105" s="77">
        <f t="shared" si="765"/>
        <v>0</v>
      </c>
      <c r="IT105" s="62">
        <f t="shared" si="766"/>
        <v>0</v>
      </c>
      <c r="IU105" s="67">
        <f t="shared" si="767"/>
        <v>0</v>
      </c>
    </row>
    <row r="106" spans="8:255" x14ac:dyDescent="0.2">
      <c r="H106" s="77">
        <f t="shared" si="768"/>
        <v>0</v>
      </c>
      <c r="I106" s="62">
        <f t="shared" si="769"/>
        <v>9638586</v>
      </c>
      <c r="J106" s="67">
        <f t="shared" si="664"/>
        <v>-9638586</v>
      </c>
      <c r="O106" s="77">
        <f t="shared" si="770"/>
        <v>0</v>
      </c>
      <c r="P106" s="62">
        <f t="shared" si="771"/>
        <v>8007023</v>
      </c>
      <c r="Q106" s="67">
        <f t="shared" si="665"/>
        <v>-8007023</v>
      </c>
      <c r="V106" s="77">
        <f t="shared" si="666"/>
        <v>0</v>
      </c>
      <c r="W106" s="62">
        <f t="shared" si="667"/>
        <v>856941</v>
      </c>
      <c r="X106" s="67">
        <f t="shared" si="668"/>
        <v>-856941</v>
      </c>
      <c r="AC106" s="77">
        <f t="shared" si="669"/>
        <v>0</v>
      </c>
      <c r="AD106" s="62">
        <f t="shared" si="670"/>
        <v>125655</v>
      </c>
      <c r="AE106" s="67">
        <f t="shared" si="671"/>
        <v>-125655</v>
      </c>
      <c r="AJ106" s="77">
        <f t="shared" si="672"/>
        <v>0</v>
      </c>
      <c r="AK106" s="62">
        <f t="shared" si="673"/>
        <v>0</v>
      </c>
      <c r="AL106" s="67">
        <f t="shared" si="674"/>
        <v>0</v>
      </c>
      <c r="AQ106" s="77">
        <f t="shared" si="675"/>
        <v>0</v>
      </c>
      <c r="AR106" s="62">
        <f t="shared" si="676"/>
        <v>178</v>
      </c>
      <c r="AS106" s="67">
        <f t="shared" si="677"/>
        <v>-178</v>
      </c>
      <c r="AX106" s="77">
        <f t="shared" si="678"/>
        <v>0</v>
      </c>
      <c r="AY106" s="62">
        <f t="shared" si="679"/>
        <v>392966</v>
      </c>
      <c r="AZ106" s="67">
        <f t="shared" si="680"/>
        <v>-392966</v>
      </c>
      <c r="BE106" s="77">
        <f t="shared" si="681"/>
        <v>0</v>
      </c>
      <c r="BF106" s="62">
        <f t="shared" si="682"/>
        <v>204350</v>
      </c>
      <c r="BG106" s="67">
        <f t="shared" si="683"/>
        <v>-204350</v>
      </c>
      <c r="BL106" s="77">
        <f t="shared" si="684"/>
        <v>0</v>
      </c>
      <c r="BM106" s="62">
        <f t="shared" si="685"/>
        <v>2279</v>
      </c>
      <c r="BN106" s="67">
        <f t="shared" si="686"/>
        <v>-2279</v>
      </c>
      <c r="BS106" s="77">
        <f t="shared" si="687"/>
        <v>0</v>
      </c>
      <c r="BT106" s="62">
        <f t="shared" si="688"/>
        <v>186337</v>
      </c>
      <c r="BU106" s="67">
        <f t="shared" si="689"/>
        <v>-186337</v>
      </c>
      <c r="BZ106" s="227">
        <f t="shared" si="690"/>
        <v>0</v>
      </c>
      <c r="CA106" s="203">
        <f t="shared" si="691"/>
        <v>255823</v>
      </c>
      <c r="CB106" s="228">
        <f t="shared" si="692"/>
        <v>-255823</v>
      </c>
      <c r="CG106" s="77">
        <f t="shared" si="693"/>
        <v>0</v>
      </c>
      <c r="CH106" s="62">
        <f t="shared" si="694"/>
        <v>0</v>
      </c>
      <c r="CI106" s="67">
        <f t="shared" si="695"/>
        <v>0</v>
      </c>
      <c r="CN106" s="77">
        <f t="shared" si="696"/>
        <v>0</v>
      </c>
      <c r="CO106" s="62">
        <f t="shared" si="697"/>
        <v>0</v>
      </c>
      <c r="CP106" s="67">
        <f t="shared" si="698"/>
        <v>0</v>
      </c>
      <c r="CU106" s="77">
        <f t="shared" si="699"/>
        <v>0</v>
      </c>
      <c r="CV106" s="62">
        <f t="shared" si="700"/>
        <v>0</v>
      </c>
      <c r="CW106" s="67">
        <f t="shared" si="701"/>
        <v>0</v>
      </c>
      <c r="DB106" s="77">
        <f t="shared" si="702"/>
        <v>0</v>
      </c>
      <c r="DC106" s="62">
        <f t="shared" si="703"/>
        <v>0</v>
      </c>
      <c r="DD106" s="67">
        <f t="shared" si="704"/>
        <v>0</v>
      </c>
      <c r="DI106" s="77">
        <f t="shared" si="705"/>
        <v>0</v>
      </c>
      <c r="DJ106" s="62">
        <f t="shared" si="706"/>
        <v>0</v>
      </c>
      <c r="DK106" s="67">
        <f t="shared" si="707"/>
        <v>0</v>
      </c>
      <c r="DP106" s="77">
        <f t="shared" si="708"/>
        <v>0</v>
      </c>
      <c r="DQ106" s="62">
        <f t="shared" si="709"/>
        <v>0</v>
      </c>
      <c r="DR106" s="67">
        <f t="shared" si="710"/>
        <v>0</v>
      </c>
      <c r="DW106" s="77">
        <f t="shared" si="711"/>
        <v>0</v>
      </c>
      <c r="DX106" s="62">
        <f t="shared" si="712"/>
        <v>0</v>
      </c>
      <c r="DY106" s="67">
        <f t="shared" si="713"/>
        <v>0</v>
      </c>
      <c r="ED106" s="77">
        <f t="shared" si="714"/>
        <v>0</v>
      </c>
      <c r="EE106" s="62">
        <f t="shared" si="715"/>
        <v>0</v>
      </c>
      <c r="EF106" s="67">
        <f t="shared" si="716"/>
        <v>0</v>
      </c>
      <c r="EK106" s="77">
        <f t="shared" si="717"/>
        <v>0</v>
      </c>
      <c r="EL106" s="62">
        <f t="shared" si="718"/>
        <v>0</v>
      </c>
      <c r="EM106" s="67">
        <f t="shared" si="719"/>
        <v>0</v>
      </c>
      <c r="ER106" s="77">
        <f t="shared" si="720"/>
        <v>0</v>
      </c>
      <c r="ES106" s="62">
        <f t="shared" si="721"/>
        <v>0</v>
      </c>
      <c r="ET106" s="67">
        <f t="shared" si="722"/>
        <v>0</v>
      </c>
      <c r="EY106" s="77">
        <f t="shared" si="723"/>
        <v>0</v>
      </c>
      <c r="EZ106" s="62">
        <f t="shared" si="724"/>
        <v>0</v>
      </c>
      <c r="FA106" s="67">
        <f t="shared" si="725"/>
        <v>0</v>
      </c>
      <c r="FF106" s="77">
        <f t="shared" si="726"/>
        <v>0</v>
      </c>
      <c r="FG106" s="62">
        <f t="shared" si="727"/>
        <v>0</v>
      </c>
      <c r="FH106" s="67">
        <f t="shared" si="728"/>
        <v>0</v>
      </c>
      <c r="FM106" s="77">
        <f t="shared" si="729"/>
        <v>0</v>
      </c>
      <c r="FN106" s="62">
        <f t="shared" si="730"/>
        <v>0</v>
      </c>
      <c r="FO106" s="67">
        <f t="shared" si="731"/>
        <v>0</v>
      </c>
      <c r="FT106" s="77">
        <f t="shared" si="732"/>
        <v>0</v>
      </c>
      <c r="FU106" s="62">
        <f t="shared" si="733"/>
        <v>0</v>
      </c>
      <c r="FV106" s="67">
        <f t="shared" si="734"/>
        <v>0</v>
      </c>
      <c r="GA106" s="77">
        <f t="shared" si="735"/>
        <v>0</v>
      </c>
      <c r="GB106" s="62">
        <f t="shared" si="736"/>
        <v>0</v>
      </c>
      <c r="GC106" s="67">
        <f t="shared" si="737"/>
        <v>0</v>
      </c>
      <c r="GH106" s="77">
        <f t="shared" si="738"/>
        <v>0</v>
      </c>
      <c r="GI106" s="62">
        <f t="shared" si="739"/>
        <v>0</v>
      </c>
      <c r="GJ106" s="67">
        <f t="shared" si="740"/>
        <v>0</v>
      </c>
      <c r="GO106" s="77">
        <f t="shared" si="741"/>
        <v>0</v>
      </c>
      <c r="GP106" s="62">
        <f t="shared" si="742"/>
        <v>0</v>
      </c>
      <c r="GQ106" s="67">
        <f t="shared" si="743"/>
        <v>0</v>
      </c>
      <c r="GV106" s="77">
        <f t="shared" si="744"/>
        <v>0</v>
      </c>
      <c r="GW106" s="62">
        <f t="shared" si="745"/>
        <v>0</v>
      </c>
      <c r="GX106" s="67">
        <f t="shared" si="746"/>
        <v>0</v>
      </c>
      <c r="HC106" s="77">
        <f t="shared" si="747"/>
        <v>0</v>
      </c>
      <c r="HD106" s="62">
        <f t="shared" si="748"/>
        <v>0</v>
      </c>
      <c r="HE106" s="67">
        <f t="shared" si="749"/>
        <v>0</v>
      </c>
      <c r="HJ106" s="77">
        <f t="shared" si="750"/>
        <v>0</v>
      </c>
      <c r="HK106" s="62">
        <f t="shared" si="751"/>
        <v>0</v>
      </c>
      <c r="HL106" s="67">
        <f t="shared" si="752"/>
        <v>0</v>
      </c>
      <c r="HQ106" s="77">
        <f t="shared" si="753"/>
        <v>0</v>
      </c>
      <c r="HR106" s="62">
        <f t="shared" si="754"/>
        <v>0</v>
      </c>
      <c r="HS106" s="67">
        <f t="shared" si="755"/>
        <v>0</v>
      </c>
      <c r="HX106" s="77">
        <f t="shared" si="756"/>
        <v>0</v>
      </c>
      <c r="HY106" s="62">
        <f t="shared" si="757"/>
        <v>0</v>
      </c>
      <c r="HZ106" s="67">
        <f t="shared" si="758"/>
        <v>0</v>
      </c>
      <c r="IE106" s="77">
        <f t="shared" si="759"/>
        <v>0</v>
      </c>
      <c r="IF106" s="62">
        <f t="shared" si="760"/>
        <v>0</v>
      </c>
      <c r="IG106" s="67">
        <f t="shared" si="761"/>
        <v>0</v>
      </c>
      <c r="IL106" s="77">
        <f t="shared" si="762"/>
        <v>0</v>
      </c>
      <c r="IM106" s="62">
        <f t="shared" si="763"/>
        <v>0</v>
      </c>
      <c r="IN106" s="67">
        <f t="shared" si="764"/>
        <v>0</v>
      </c>
      <c r="IS106" s="77">
        <f t="shared" si="765"/>
        <v>0</v>
      </c>
      <c r="IT106" s="62">
        <f t="shared" si="766"/>
        <v>255823</v>
      </c>
      <c r="IU106" s="67">
        <f t="shared" si="767"/>
        <v>-255823</v>
      </c>
    </row>
    <row r="107" spans="8:255" x14ac:dyDescent="0.2">
      <c r="H107" s="77">
        <f t="shared" si="768"/>
        <v>1000</v>
      </c>
      <c r="I107" s="62">
        <f t="shared" si="769"/>
        <v>366375</v>
      </c>
      <c r="J107" s="67">
        <f t="shared" si="664"/>
        <v>-365375</v>
      </c>
      <c r="O107" s="77">
        <f t="shared" si="770"/>
        <v>0</v>
      </c>
      <c r="P107" s="62">
        <f t="shared" si="771"/>
        <v>365848</v>
      </c>
      <c r="Q107" s="67">
        <f t="shared" si="665"/>
        <v>-365848</v>
      </c>
      <c r="V107" s="77">
        <f t="shared" si="666"/>
        <v>0</v>
      </c>
      <c r="W107" s="62">
        <f t="shared" si="667"/>
        <v>0</v>
      </c>
      <c r="X107" s="67">
        <f t="shared" si="668"/>
        <v>0</v>
      </c>
      <c r="AC107" s="77">
        <f t="shared" si="669"/>
        <v>0</v>
      </c>
      <c r="AD107" s="62">
        <f t="shared" si="670"/>
        <v>27</v>
      </c>
      <c r="AE107" s="67">
        <f t="shared" si="671"/>
        <v>-27</v>
      </c>
      <c r="AJ107" s="77">
        <f t="shared" si="672"/>
        <v>0</v>
      </c>
      <c r="AK107" s="62">
        <f t="shared" si="673"/>
        <v>0</v>
      </c>
      <c r="AL107" s="67">
        <f t="shared" si="674"/>
        <v>0</v>
      </c>
      <c r="AQ107" s="77">
        <f t="shared" si="675"/>
        <v>0</v>
      </c>
      <c r="AR107" s="62">
        <f t="shared" si="676"/>
        <v>0</v>
      </c>
      <c r="AS107" s="67">
        <f t="shared" si="677"/>
        <v>0</v>
      </c>
      <c r="AX107" s="77">
        <f t="shared" si="678"/>
        <v>1000</v>
      </c>
      <c r="AY107" s="62">
        <f t="shared" si="679"/>
        <v>500</v>
      </c>
      <c r="AZ107" s="67">
        <f t="shared" si="680"/>
        <v>500</v>
      </c>
      <c r="BE107" s="77">
        <f t="shared" si="681"/>
        <v>1000</v>
      </c>
      <c r="BF107" s="62">
        <f t="shared" si="682"/>
        <v>500</v>
      </c>
      <c r="BG107" s="67">
        <f t="shared" si="683"/>
        <v>500</v>
      </c>
      <c r="BL107" s="77">
        <f t="shared" si="684"/>
        <v>0</v>
      </c>
      <c r="BM107" s="62">
        <f t="shared" si="685"/>
        <v>0</v>
      </c>
      <c r="BN107" s="67">
        <f t="shared" si="686"/>
        <v>0</v>
      </c>
      <c r="BS107" s="77">
        <f t="shared" si="687"/>
        <v>0</v>
      </c>
      <c r="BT107" s="62">
        <f t="shared" si="688"/>
        <v>0</v>
      </c>
      <c r="BU107" s="67">
        <f t="shared" si="689"/>
        <v>0</v>
      </c>
      <c r="BZ107" s="227">
        <f t="shared" si="690"/>
        <v>0</v>
      </c>
      <c r="CA107" s="203">
        <f t="shared" si="691"/>
        <v>0</v>
      </c>
      <c r="CB107" s="228">
        <f t="shared" si="692"/>
        <v>0</v>
      </c>
      <c r="CG107" s="77">
        <f t="shared" si="693"/>
        <v>0</v>
      </c>
      <c r="CH107" s="62">
        <f t="shared" si="694"/>
        <v>0</v>
      </c>
      <c r="CI107" s="67">
        <f t="shared" si="695"/>
        <v>0</v>
      </c>
      <c r="CN107" s="77">
        <f t="shared" si="696"/>
        <v>0</v>
      </c>
      <c r="CO107" s="62">
        <f t="shared" si="697"/>
        <v>0</v>
      </c>
      <c r="CP107" s="67">
        <f t="shared" si="698"/>
        <v>0</v>
      </c>
      <c r="CU107" s="77">
        <f t="shared" si="699"/>
        <v>0</v>
      </c>
      <c r="CV107" s="62">
        <f t="shared" si="700"/>
        <v>0</v>
      </c>
      <c r="CW107" s="67">
        <f t="shared" si="701"/>
        <v>0</v>
      </c>
      <c r="DB107" s="77">
        <f t="shared" si="702"/>
        <v>0</v>
      </c>
      <c r="DC107" s="62">
        <f t="shared" si="703"/>
        <v>0</v>
      </c>
      <c r="DD107" s="67">
        <f t="shared" si="704"/>
        <v>0</v>
      </c>
      <c r="DI107" s="77">
        <f t="shared" si="705"/>
        <v>0</v>
      </c>
      <c r="DJ107" s="62">
        <f t="shared" si="706"/>
        <v>0</v>
      </c>
      <c r="DK107" s="67">
        <f t="shared" si="707"/>
        <v>0</v>
      </c>
      <c r="DP107" s="77">
        <f t="shared" si="708"/>
        <v>0</v>
      </c>
      <c r="DQ107" s="62">
        <f t="shared" si="709"/>
        <v>0</v>
      </c>
      <c r="DR107" s="67">
        <f t="shared" si="710"/>
        <v>0</v>
      </c>
      <c r="DW107" s="77">
        <f t="shared" si="711"/>
        <v>0</v>
      </c>
      <c r="DX107" s="62">
        <f t="shared" si="712"/>
        <v>0</v>
      </c>
      <c r="DY107" s="67">
        <f t="shared" si="713"/>
        <v>0</v>
      </c>
      <c r="ED107" s="77">
        <f t="shared" si="714"/>
        <v>0</v>
      </c>
      <c r="EE107" s="62">
        <f t="shared" si="715"/>
        <v>0</v>
      </c>
      <c r="EF107" s="67">
        <f t="shared" si="716"/>
        <v>0</v>
      </c>
      <c r="EK107" s="77">
        <f t="shared" si="717"/>
        <v>0</v>
      </c>
      <c r="EL107" s="62">
        <f t="shared" si="718"/>
        <v>0</v>
      </c>
      <c r="EM107" s="67">
        <f t="shared" si="719"/>
        <v>0</v>
      </c>
      <c r="ER107" s="77">
        <f t="shared" si="720"/>
        <v>0</v>
      </c>
      <c r="ES107" s="62">
        <f t="shared" si="721"/>
        <v>0</v>
      </c>
      <c r="ET107" s="67">
        <f t="shared" si="722"/>
        <v>0</v>
      </c>
      <c r="EY107" s="77">
        <f t="shared" si="723"/>
        <v>0</v>
      </c>
      <c r="EZ107" s="62">
        <f t="shared" si="724"/>
        <v>0</v>
      </c>
      <c r="FA107" s="67">
        <f t="shared" si="725"/>
        <v>0</v>
      </c>
      <c r="FF107" s="77">
        <f t="shared" si="726"/>
        <v>0</v>
      </c>
      <c r="FG107" s="62">
        <f t="shared" si="727"/>
        <v>0</v>
      </c>
      <c r="FH107" s="67">
        <f t="shared" si="728"/>
        <v>0</v>
      </c>
      <c r="FM107" s="77">
        <f t="shared" si="729"/>
        <v>0</v>
      </c>
      <c r="FN107" s="62">
        <f t="shared" si="730"/>
        <v>0</v>
      </c>
      <c r="FO107" s="67">
        <f t="shared" si="731"/>
        <v>0</v>
      </c>
      <c r="FT107" s="77">
        <f t="shared" si="732"/>
        <v>0</v>
      </c>
      <c r="FU107" s="62">
        <f t="shared" si="733"/>
        <v>0</v>
      </c>
      <c r="FV107" s="67">
        <f t="shared" si="734"/>
        <v>0</v>
      </c>
      <c r="GA107" s="77">
        <f t="shared" si="735"/>
        <v>0</v>
      </c>
      <c r="GB107" s="62">
        <f t="shared" si="736"/>
        <v>0</v>
      </c>
      <c r="GC107" s="67">
        <f t="shared" si="737"/>
        <v>0</v>
      </c>
      <c r="GH107" s="77">
        <f t="shared" si="738"/>
        <v>0</v>
      </c>
      <c r="GI107" s="62">
        <f t="shared" si="739"/>
        <v>0</v>
      </c>
      <c r="GJ107" s="67">
        <f t="shared" si="740"/>
        <v>0</v>
      </c>
      <c r="GO107" s="77">
        <f t="shared" si="741"/>
        <v>0</v>
      </c>
      <c r="GP107" s="62">
        <f t="shared" si="742"/>
        <v>0</v>
      </c>
      <c r="GQ107" s="67">
        <f t="shared" si="743"/>
        <v>0</v>
      </c>
      <c r="GV107" s="77">
        <f t="shared" si="744"/>
        <v>0</v>
      </c>
      <c r="GW107" s="62">
        <f t="shared" si="745"/>
        <v>0</v>
      </c>
      <c r="GX107" s="67">
        <f t="shared" si="746"/>
        <v>0</v>
      </c>
      <c r="HC107" s="77">
        <f t="shared" si="747"/>
        <v>0</v>
      </c>
      <c r="HD107" s="62">
        <f t="shared" si="748"/>
        <v>0</v>
      </c>
      <c r="HE107" s="67">
        <f t="shared" si="749"/>
        <v>0</v>
      </c>
      <c r="HJ107" s="77">
        <f t="shared" si="750"/>
        <v>0</v>
      </c>
      <c r="HK107" s="62">
        <f t="shared" si="751"/>
        <v>0</v>
      </c>
      <c r="HL107" s="67">
        <f t="shared" si="752"/>
        <v>0</v>
      </c>
      <c r="HQ107" s="77">
        <f t="shared" si="753"/>
        <v>0</v>
      </c>
      <c r="HR107" s="62">
        <f t="shared" si="754"/>
        <v>0</v>
      </c>
      <c r="HS107" s="67">
        <f t="shared" si="755"/>
        <v>0</v>
      </c>
      <c r="HX107" s="77">
        <f t="shared" si="756"/>
        <v>0</v>
      </c>
      <c r="HY107" s="62">
        <f t="shared" si="757"/>
        <v>0</v>
      </c>
      <c r="HZ107" s="67">
        <f t="shared" si="758"/>
        <v>0</v>
      </c>
      <c r="IE107" s="77">
        <f t="shared" si="759"/>
        <v>0</v>
      </c>
      <c r="IF107" s="62">
        <f t="shared" si="760"/>
        <v>0</v>
      </c>
      <c r="IG107" s="67">
        <f t="shared" si="761"/>
        <v>0</v>
      </c>
      <c r="IL107" s="77">
        <f t="shared" si="762"/>
        <v>0</v>
      </c>
      <c r="IM107" s="62">
        <f t="shared" si="763"/>
        <v>0</v>
      </c>
      <c r="IN107" s="67">
        <f t="shared" si="764"/>
        <v>0</v>
      </c>
      <c r="IS107" s="77">
        <f t="shared" si="765"/>
        <v>0</v>
      </c>
      <c r="IT107" s="62">
        <f t="shared" si="766"/>
        <v>0</v>
      </c>
      <c r="IU107" s="67">
        <f t="shared" si="767"/>
        <v>0</v>
      </c>
    </row>
    <row r="108" spans="8:255" x14ac:dyDescent="0.2">
      <c r="H108" s="77">
        <f t="shared" si="768"/>
        <v>0</v>
      </c>
      <c r="I108" s="62">
        <f t="shared" si="769"/>
        <v>3005</v>
      </c>
      <c r="J108" s="67">
        <f t="shared" si="664"/>
        <v>-3005</v>
      </c>
      <c r="O108" s="77">
        <f t="shared" si="770"/>
        <v>0</v>
      </c>
      <c r="P108" s="62">
        <f t="shared" si="771"/>
        <v>3005</v>
      </c>
      <c r="Q108" s="67">
        <f t="shared" si="665"/>
        <v>-3005</v>
      </c>
      <c r="V108" s="77">
        <f t="shared" si="666"/>
        <v>0</v>
      </c>
      <c r="W108" s="62">
        <f t="shared" si="667"/>
        <v>0</v>
      </c>
      <c r="X108" s="67">
        <f t="shared" si="668"/>
        <v>0</v>
      </c>
      <c r="AC108" s="77">
        <f t="shared" si="669"/>
        <v>0</v>
      </c>
      <c r="AD108" s="62">
        <f t="shared" si="670"/>
        <v>0</v>
      </c>
      <c r="AE108" s="67">
        <f t="shared" si="671"/>
        <v>0</v>
      </c>
      <c r="AJ108" s="77">
        <f t="shared" si="672"/>
        <v>0</v>
      </c>
      <c r="AK108" s="62">
        <f t="shared" si="673"/>
        <v>0</v>
      </c>
      <c r="AL108" s="67">
        <f t="shared" si="674"/>
        <v>0</v>
      </c>
      <c r="AQ108" s="77">
        <f t="shared" si="675"/>
        <v>0</v>
      </c>
      <c r="AR108" s="62">
        <f t="shared" si="676"/>
        <v>0</v>
      </c>
      <c r="AS108" s="67">
        <f t="shared" si="677"/>
        <v>0</v>
      </c>
      <c r="AX108" s="77">
        <f t="shared" si="678"/>
        <v>0</v>
      </c>
      <c r="AY108" s="62">
        <f t="shared" si="679"/>
        <v>0</v>
      </c>
      <c r="AZ108" s="67">
        <f t="shared" si="680"/>
        <v>0</v>
      </c>
      <c r="BE108" s="77">
        <f t="shared" si="681"/>
        <v>0</v>
      </c>
      <c r="BF108" s="62">
        <f t="shared" si="682"/>
        <v>0</v>
      </c>
      <c r="BG108" s="67">
        <f t="shared" si="683"/>
        <v>0</v>
      </c>
      <c r="BL108" s="77">
        <f t="shared" si="684"/>
        <v>0</v>
      </c>
      <c r="BM108" s="62">
        <f t="shared" si="685"/>
        <v>0</v>
      </c>
      <c r="BN108" s="67">
        <f t="shared" si="686"/>
        <v>0</v>
      </c>
      <c r="BS108" s="77">
        <f t="shared" si="687"/>
        <v>0</v>
      </c>
      <c r="BT108" s="62">
        <f t="shared" si="688"/>
        <v>0</v>
      </c>
      <c r="BU108" s="67">
        <f t="shared" si="689"/>
        <v>0</v>
      </c>
      <c r="BZ108" s="227">
        <f t="shared" si="690"/>
        <v>0</v>
      </c>
      <c r="CA108" s="203">
        <f t="shared" si="691"/>
        <v>0</v>
      </c>
      <c r="CB108" s="228">
        <f t="shared" si="692"/>
        <v>0</v>
      </c>
      <c r="CG108" s="77">
        <f t="shared" si="693"/>
        <v>0</v>
      </c>
      <c r="CH108" s="62">
        <f t="shared" si="694"/>
        <v>0</v>
      </c>
      <c r="CI108" s="67">
        <f t="shared" si="695"/>
        <v>0</v>
      </c>
      <c r="CN108" s="77">
        <f t="shared" si="696"/>
        <v>0</v>
      </c>
      <c r="CO108" s="62">
        <f t="shared" si="697"/>
        <v>0</v>
      </c>
      <c r="CP108" s="67">
        <f t="shared" si="698"/>
        <v>0</v>
      </c>
      <c r="CU108" s="77">
        <f t="shared" si="699"/>
        <v>0</v>
      </c>
      <c r="CV108" s="62">
        <f t="shared" si="700"/>
        <v>0</v>
      </c>
      <c r="CW108" s="67">
        <f t="shared" si="701"/>
        <v>0</v>
      </c>
      <c r="DB108" s="77">
        <f t="shared" si="702"/>
        <v>0</v>
      </c>
      <c r="DC108" s="62">
        <f t="shared" si="703"/>
        <v>0</v>
      </c>
      <c r="DD108" s="67">
        <f t="shared" si="704"/>
        <v>0</v>
      </c>
      <c r="DI108" s="77">
        <f t="shared" si="705"/>
        <v>0</v>
      </c>
      <c r="DJ108" s="62">
        <f t="shared" si="706"/>
        <v>0</v>
      </c>
      <c r="DK108" s="67">
        <f t="shared" si="707"/>
        <v>0</v>
      </c>
      <c r="DP108" s="77">
        <f t="shared" si="708"/>
        <v>0</v>
      </c>
      <c r="DQ108" s="62">
        <f t="shared" si="709"/>
        <v>0</v>
      </c>
      <c r="DR108" s="67">
        <f t="shared" si="710"/>
        <v>0</v>
      </c>
      <c r="DW108" s="77">
        <f t="shared" si="711"/>
        <v>0</v>
      </c>
      <c r="DX108" s="62">
        <f t="shared" si="712"/>
        <v>0</v>
      </c>
      <c r="DY108" s="67">
        <f t="shared" si="713"/>
        <v>0</v>
      </c>
      <c r="ED108" s="77">
        <f t="shared" si="714"/>
        <v>0</v>
      </c>
      <c r="EE108" s="62">
        <f t="shared" si="715"/>
        <v>0</v>
      </c>
      <c r="EF108" s="67">
        <f t="shared" si="716"/>
        <v>0</v>
      </c>
      <c r="EK108" s="77">
        <f t="shared" si="717"/>
        <v>0</v>
      </c>
      <c r="EL108" s="62">
        <f t="shared" si="718"/>
        <v>0</v>
      </c>
      <c r="EM108" s="67">
        <f t="shared" si="719"/>
        <v>0</v>
      </c>
      <c r="ER108" s="77">
        <f t="shared" si="720"/>
        <v>0</v>
      </c>
      <c r="ES108" s="62">
        <f t="shared" si="721"/>
        <v>0</v>
      </c>
      <c r="ET108" s="67">
        <f t="shared" si="722"/>
        <v>0</v>
      </c>
      <c r="EY108" s="77">
        <f t="shared" si="723"/>
        <v>0</v>
      </c>
      <c r="EZ108" s="62">
        <f t="shared" si="724"/>
        <v>0</v>
      </c>
      <c r="FA108" s="67">
        <f t="shared" si="725"/>
        <v>0</v>
      </c>
      <c r="FF108" s="77">
        <f t="shared" si="726"/>
        <v>0</v>
      </c>
      <c r="FG108" s="62">
        <f t="shared" si="727"/>
        <v>0</v>
      </c>
      <c r="FH108" s="67">
        <f t="shared" si="728"/>
        <v>0</v>
      </c>
      <c r="FM108" s="77">
        <f t="shared" si="729"/>
        <v>0</v>
      </c>
      <c r="FN108" s="62">
        <f t="shared" si="730"/>
        <v>0</v>
      </c>
      <c r="FO108" s="67">
        <f t="shared" si="731"/>
        <v>0</v>
      </c>
      <c r="FT108" s="77">
        <f t="shared" si="732"/>
        <v>0</v>
      </c>
      <c r="FU108" s="62">
        <f t="shared" si="733"/>
        <v>0</v>
      </c>
      <c r="FV108" s="67">
        <f t="shared" si="734"/>
        <v>0</v>
      </c>
      <c r="GA108" s="77">
        <f t="shared" si="735"/>
        <v>0</v>
      </c>
      <c r="GB108" s="62">
        <f t="shared" si="736"/>
        <v>0</v>
      </c>
      <c r="GC108" s="67">
        <f t="shared" si="737"/>
        <v>0</v>
      </c>
      <c r="GH108" s="77">
        <f t="shared" si="738"/>
        <v>0</v>
      </c>
      <c r="GI108" s="62">
        <f t="shared" si="739"/>
        <v>0</v>
      </c>
      <c r="GJ108" s="67">
        <f t="shared" si="740"/>
        <v>0</v>
      </c>
      <c r="GO108" s="77">
        <f t="shared" si="741"/>
        <v>0</v>
      </c>
      <c r="GP108" s="62">
        <f t="shared" si="742"/>
        <v>0</v>
      </c>
      <c r="GQ108" s="67">
        <f t="shared" si="743"/>
        <v>0</v>
      </c>
      <c r="GV108" s="77">
        <f t="shared" si="744"/>
        <v>0</v>
      </c>
      <c r="GW108" s="62">
        <f t="shared" si="745"/>
        <v>0</v>
      </c>
      <c r="GX108" s="67">
        <f t="shared" si="746"/>
        <v>0</v>
      </c>
      <c r="HC108" s="77">
        <f t="shared" si="747"/>
        <v>0</v>
      </c>
      <c r="HD108" s="62">
        <f t="shared" si="748"/>
        <v>0</v>
      </c>
      <c r="HE108" s="67">
        <f t="shared" si="749"/>
        <v>0</v>
      </c>
      <c r="HJ108" s="77">
        <f t="shared" si="750"/>
        <v>0</v>
      </c>
      <c r="HK108" s="62">
        <f t="shared" si="751"/>
        <v>0</v>
      </c>
      <c r="HL108" s="67">
        <f t="shared" si="752"/>
        <v>0</v>
      </c>
      <c r="HQ108" s="77">
        <f t="shared" si="753"/>
        <v>0</v>
      </c>
      <c r="HR108" s="62">
        <f t="shared" si="754"/>
        <v>0</v>
      </c>
      <c r="HS108" s="67">
        <f t="shared" si="755"/>
        <v>0</v>
      </c>
      <c r="HX108" s="77">
        <f t="shared" si="756"/>
        <v>0</v>
      </c>
      <c r="HY108" s="62">
        <f t="shared" si="757"/>
        <v>0</v>
      </c>
      <c r="HZ108" s="67">
        <f t="shared" si="758"/>
        <v>0</v>
      </c>
      <c r="IE108" s="77">
        <f t="shared" si="759"/>
        <v>0</v>
      </c>
      <c r="IF108" s="62">
        <f t="shared" si="760"/>
        <v>0</v>
      </c>
      <c r="IG108" s="67">
        <f t="shared" si="761"/>
        <v>0</v>
      </c>
      <c r="IL108" s="77">
        <f t="shared" si="762"/>
        <v>0</v>
      </c>
      <c r="IM108" s="62">
        <f t="shared" si="763"/>
        <v>0</v>
      </c>
      <c r="IN108" s="67">
        <f t="shared" si="764"/>
        <v>0</v>
      </c>
      <c r="IS108" s="77">
        <f t="shared" si="765"/>
        <v>0</v>
      </c>
      <c r="IT108" s="62">
        <f t="shared" si="766"/>
        <v>0</v>
      </c>
      <c r="IU108" s="67">
        <f t="shared" si="767"/>
        <v>0</v>
      </c>
    </row>
    <row r="109" spans="8:255" x14ac:dyDescent="0.2">
      <c r="H109" s="77">
        <f t="shared" si="768"/>
        <v>1000</v>
      </c>
      <c r="I109" s="62">
        <f t="shared" si="769"/>
        <v>363370</v>
      </c>
      <c r="J109" s="67">
        <f t="shared" si="664"/>
        <v>-362370</v>
      </c>
      <c r="O109" s="77">
        <f t="shared" si="770"/>
        <v>0</v>
      </c>
      <c r="P109" s="62">
        <f t="shared" si="771"/>
        <v>362843</v>
      </c>
      <c r="Q109" s="67">
        <f t="shared" si="665"/>
        <v>-362843</v>
      </c>
      <c r="V109" s="77">
        <f t="shared" si="666"/>
        <v>0</v>
      </c>
      <c r="W109" s="62">
        <f t="shared" si="667"/>
        <v>0</v>
      </c>
      <c r="X109" s="67">
        <f t="shared" si="668"/>
        <v>0</v>
      </c>
      <c r="AC109" s="77">
        <f t="shared" si="669"/>
        <v>0</v>
      </c>
      <c r="AD109" s="62">
        <f t="shared" si="670"/>
        <v>27</v>
      </c>
      <c r="AE109" s="67">
        <f t="shared" si="671"/>
        <v>-27</v>
      </c>
      <c r="AJ109" s="77">
        <f t="shared" si="672"/>
        <v>0</v>
      </c>
      <c r="AK109" s="62">
        <f t="shared" si="673"/>
        <v>0</v>
      </c>
      <c r="AL109" s="67">
        <f t="shared" si="674"/>
        <v>0</v>
      </c>
      <c r="AQ109" s="77">
        <f t="shared" si="675"/>
        <v>0</v>
      </c>
      <c r="AR109" s="62">
        <f t="shared" si="676"/>
        <v>0</v>
      </c>
      <c r="AS109" s="67">
        <f t="shared" si="677"/>
        <v>0</v>
      </c>
      <c r="AX109" s="77">
        <f t="shared" si="678"/>
        <v>1000</v>
      </c>
      <c r="AY109" s="62">
        <f t="shared" si="679"/>
        <v>500</v>
      </c>
      <c r="AZ109" s="67">
        <f t="shared" si="680"/>
        <v>500</v>
      </c>
      <c r="BE109" s="77">
        <f t="shared" si="681"/>
        <v>1000</v>
      </c>
      <c r="BF109" s="62">
        <f t="shared" si="682"/>
        <v>500</v>
      </c>
      <c r="BG109" s="67">
        <f t="shared" si="683"/>
        <v>500</v>
      </c>
      <c r="BL109" s="77">
        <f t="shared" si="684"/>
        <v>0</v>
      </c>
      <c r="BM109" s="62">
        <f t="shared" si="685"/>
        <v>0</v>
      </c>
      <c r="BN109" s="67">
        <f t="shared" si="686"/>
        <v>0</v>
      </c>
      <c r="BS109" s="77">
        <f t="shared" si="687"/>
        <v>0</v>
      </c>
      <c r="BT109" s="62">
        <f t="shared" si="688"/>
        <v>0</v>
      </c>
      <c r="BU109" s="67">
        <f t="shared" si="689"/>
        <v>0</v>
      </c>
      <c r="BZ109" s="227">
        <f t="shared" si="690"/>
        <v>0</v>
      </c>
      <c r="CA109" s="203">
        <f t="shared" si="691"/>
        <v>0</v>
      </c>
      <c r="CB109" s="228">
        <f t="shared" si="692"/>
        <v>0</v>
      </c>
      <c r="CG109" s="77">
        <f t="shared" si="693"/>
        <v>0</v>
      </c>
      <c r="CH109" s="62">
        <f t="shared" si="694"/>
        <v>0</v>
      </c>
      <c r="CI109" s="67">
        <f t="shared" si="695"/>
        <v>0</v>
      </c>
      <c r="CN109" s="77">
        <f t="shared" si="696"/>
        <v>0</v>
      </c>
      <c r="CO109" s="62">
        <f t="shared" si="697"/>
        <v>0</v>
      </c>
      <c r="CP109" s="67">
        <f t="shared" si="698"/>
        <v>0</v>
      </c>
      <c r="CU109" s="77">
        <f t="shared" si="699"/>
        <v>0</v>
      </c>
      <c r="CV109" s="62">
        <f t="shared" si="700"/>
        <v>0</v>
      </c>
      <c r="CW109" s="67">
        <f t="shared" si="701"/>
        <v>0</v>
      </c>
      <c r="DB109" s="77">
        <f t="shared" si="702"/>
        <v>0</v>
      </c>
      <c r="DC109" s="62">
        <f t="shared" si="703"/>
        <v>0</v>
      </c>
      <c r="DD109" s="67">
        <f t="shared" si="704"/>
        <v>0</v>
      </c>
      <c r="DI109" s="77">
        <f t="shared" si="705"/>
        <v>0</v>
      </c>
      <c r="DJ109" s="62">
        <f t="shared" si="706"/>
        <v>0</v>
      </c>
      <c r="DK109" s="67">
        <f t="shared" si="707"/>
        <v>0</v>
      </c>
      <c r="DP109" s="77">
        <f t="shared" si="708"/>
        <v>0</v>
      </c>
      <c r="DQ109" s="62">
        <f t="shared" si="709"/>
        <v>0</v>
      </c>
      <c r="DR109" s="67">
        <f t="shared" si="710"/>
        <v>0</v>
      </c>
      <c r="DW109" s="77">
        <f t="shared" si="711"/>
        <v>0</v>
      </c>
      <c r="DX109" s="62">
        <f t="shared" si="712"/>
        <v>0</v>
      </c>
      <c r="DY109" s="67">
        <f t="shared" si="713"/>
        <v>0</v>
      </c>
      <c r="ED109" s="77">
        <f t="shared" si="714"/>
        <v>0</v>
      </c>
      <c r="EE109" s="62">
        <f t="shared" si="715"/>
        <v>0</v>
      </c>
      <c r="EF109" s="67">
        <f t="shared" si="716"/>
        <v>0</v>
      </c>
      <c r="EK109" s="77">
        <f t="shared" si="717"/>
        <v>0</v>
      </c>
      <c r="EL109" s="62">
        <f t="shared" si="718"/>
        <v>0</v>
      </c>
      <c r="EM109" s="67">
        <f t="shared" si="719"/>
        <v>0</v>
      </c>
      <c r="ER109" s="77">
        <f t="shared" si="720"/>
        <v>0</v>
      </c>
      <c r="ES109" s="62">
        <f t="shared" si="721"/>
        <v>0</v>
      </c>
      <c r="ET109" s="67">
        <f t="shared" si="722"/>
        <v>0</v>
      </c>
      <c r="EY109" s="77">
        <f t="shared" si="723"/>
        <v>0</v>
      </c>
      <c r="EZ109" s="62">
        <f t="shared" si="724"/>
        <v>0</v>
      </c>
      <c r="FA109" s="67">
        <f t="shared" si="725"/>
        <v>0</v>
      </c>
      <c r="FF109" s="77">
        <f t="shared" si="726"/>
        <v>0</v>
      </c>
      <c r="FG109" s="62">
        <f t="shared" si="727"/>
        <v>0</v>
      </c>
      <c r="FH109" s="67">
        <f t="shared" si="728"/>
        <v>0</v>
      </c>
      <c r="FM109" s="77">
        <f t="shared" si="729"/>
        <v>0</v>
      </c>
      <c r="FN109" s="62">
        <f t="shared" si="730"/>
        <v>0</v>
      </c>
      <c r="FO109" s="67">
        <f t="shared" si="731"/>
        <v>0</v>
      </c>
      <c r="FT109" s="77">
        <f t="shared" si="732"/>
        <v>0</v>
      </c>
      <c r="FU109" s="62">
        <f t="shared" si="733"/>
        <v>0</v>
      </c>
      <c r="FV109" s="67">
        <f t="shared" si="734"/>
        <v>0</v>
      </c>
      <c r="GA109" s="77">
        <f t="shared" si="735"/>
        <v>0</v>
      </c>
      <c r="GB109" s="62">
        <f t="shared" si="736"/>
        <v>0</v>
      </c>
      <c r="GC109" s="67">
        <f t="shared" si="737"/>
        <v>0</v>
      </c>
      <c r="GH109" s="77">
        <f t="shared" si="738"/>
        <v>0</v>
      </c>
      <c r="GI109" s="62">
        <f t="shared" si="739"/>
        <v>0</v>
      </c>
      <c r="GJ109" s="67">
        <f t="shared" si="740"/>
        <v>0</v>
      </c>
      <c r="GO109" s="77">
        <f t="shared" si="741"/>
        <v>0</v>
      </c>
      <c r="GP109" s="62">
        <f t="shared" si="742"/>
        <v>0</v>
      </c>
      <c r="GQ109" s="67">
        <f t="shared" si="743"/>
        <v>0</v>
      </c>
      <c r="GV109" s="77">
        <f t="shared" si="744"/>
        <v>0</v>
      </c>
      <c r="GW109" s="62">
        <f t="shared" si="745"/>
        <v>0</v>
      </c>
      <c r="GX109" s="67">
        <f t="shared" si="746"/>
        <v>0</v>
      </c>
      <c r="HC109" s="77">
        <f t="shared" si="747"/>
        <v>0</v>
      </c>
      <c r="HD109" s="62">
        <f t="shared" si="748"/>
        <v>0</v>
      </c>
      <c r="HE109" s="67">
        <f t="shared" si="749"/>
        <v>0</v>
      </c>
      <c r="HJ109" s="77">
        <f t="shared" si="750"/>
        <v>0</v>
      </c>
      <c r="HK109" s="62">
        <f t="shared" si="751"/>
        <v>0</v>
      </c>
      <c r="HL109" s="67">
        <f t="shared" si="752"/>
        <v>0</v>
      </c>
      <c r="HQ109" s="77">
        <f t="shared" si="753"/>
        <v>0</v>
      </c>
      <c r="HR109" s="62">
        <f t="shared" si="754"/>
        <v>0</v>
      </c>
      <c r="HS109" s="67">
        <f t="shared" si="755"/>
        <v>0</v>
      </c>
      <c r="HX109" s="77">
        <f t="shared" si="756"/>
        <v>0</v>
      </c>
      <c r="HY109" s="62">
        <f t="shared" si="757"/>
        <v>0</v>
      </c>
      <c r="HZ109" s="67">
        <f t="shared" si="758"/>
        <v>0</v>
      </c>
      <c r="IE109" s="77">
        <f t="shared" si="759"/>
        <v>0</v>
      </c>
      <c r="IF109" s="62">
        <f t="shared" si="760"/>
        <v>0</v>
      </c>
      <c r="IG109" s="67">
        <f t="shared" si="761"/>
        <v>0</v>
      </c>
      <c r="IL109" s="77">
        <f t="shared" si="762"/>
        <v>0</v>
      </c>
      <c r="IM109" s="62">
        <f t="shared" si="763"/>
        <v>0</v>
      </c>
      <c r="IN109" s="67">
        <f t="shared" si="764"/>
        <v>0</v>
      </c>
      <c r="IS109" s="77">
        <f t="shared" si="765"/>
        <v>0</v>
      </c>
      <c r="IT109" s="62">
        <f t="shared" si="766"/>
        <v>0</v>
      </c>
      <c r="IU109" s="67">
        <f t="shared" si="767"/>
        <v>0</v>
      </c>
    </row>
    <row r="110" spans="8:255" x14ac:dyDescent="0.2">
      <c r="H110" s="77">
        <f t="shared" si="768"/>
        <v>1000</v>
      </c>
      <c r="I110" s="62">
        <f t="shared" si="769"/>
        <v>45188702</v>
      </c>
      <c r="J110" s="67">
        <f t="shared" si="664"/>
        <v>-45187702</v>
      </c>
      <c r="O110" s="77">
        <f t="shared" si="770"/>
        <v>0</v>
      </c>
      <c r="P110" s="62">
        <f t="shared" si="771"/>
        <v>38815728</v>
      </c>
      <c r="Q110" s="67">
        <f t="shared" si="665"/>
        <v>-38815728</v>
      </c>
      <c r="V110" s="77">
        <f t="shared" si="666"/>
        <v>0</v>
      </c>
      <c r="W110" s="62">
        <f t="shared" si="667"/>
        <v>920379</v>
      </c>
      <c r="X110" s="67">
        <f t="shared" si="668"/>
        <v>-920379</v>
      </c>
      <c r="AC110" s="77">
        <f t="shared" si="669"/>
        <v>0</v>
      </c>
      <c r="AD110" s="62">
        <f t="shared" si="670"/>
        <v>4791189</v>
      </c>
      <c r="AE110" s="67">
        <f t="shared" si="671"/>
        <v>-4791189</v>
      </c>
      <c r="AJ110" s="77">
        <f t="shared" si="672"/>
        <v>0</v>
      </c>
      <c r="AK110" s="62">
        <f t="shared" si="673"/>
        <v>0</v>
      </c>
      <c r="AL110" s="67">
        <f t="shared" si="674"/>
        <v>0</v>
      </c>
      <c r="AQ110" s="77">
        <f t="shared" si="675"/>
        <v>0</v>
      </c>
      <c r="AR110" s="62">
        <f t="shared" si="676"/>
        <v>11731</v>
      </c>
      <c r="AS110" s="67">
        <f t="shared" si="677"/>
        <v>-11731</v>
      </c>
      <c r="AX110" s="77">
        <f t="shared" si="678"/>
        <v>1000</v>
      </c>
      <c r="AY110" s="62">
        <f t="shared" si="679"/>
        <v>393852</v>
      </c>
      <c r="AZ110" s="67">
        <f t="shared" si="680"/>
        <v>-392852</v>
      </c>
      <c r="BE110" s="77">
        <f t="shared" si="681"/>
        <v>1000</v>
      </c>
      <c r="BF110" s="62">
        <f t="shared" si="682"/>
        <v>204850</v>
      </c>
      <c r="BG110" s="67">
        <f t="shared" si="683"/>
        <v>-203850</v>
      </c>
      <c r="BL110" s="77">
        <f t="shared" si="684"/>
        <v>0</v>
      </c>
      <c r="BM110" s="62">
        <f t="shared" si="685"/>
        <v>2279</v>
      </c>
      <c r="BN110" s="67">
        <f t="shared" si="686"/>
        <v>-2279</v>
      </c>
      <c r="BS110" s="77">
        <f t="shared" si="687"/>
        <v>0</v>
      </c>
      <c r="BT110" s="62">
        <f t="shared" si="688"/>
        <v>186723</v>
      </c>
      <c r="BU110" s="67">
        <f t="shared" si="689"/>
        <v>-186723</v>
      </c>
      <c r="BZ110" s="227">
        <f t="shared" si="690"/>
        <v>0</v>
      </c>
      <c r="CA110" s="203">
        <f t="shared" si="691"/>
        <v>255823</v>
      </c>
      <c r="CB110" s="228">
        <f t="shared" si="692"/>
        <v>-255823</v>
      </c>
      <c r="CG110" s="77">
        <f t="shared" si="693"/>
        <v>0</v>
      </c>
      <c r="CH110" s="62">
        <f t="shared" si="694"/>
        <v>0</v>
      </c>
      <c r="CI110" s="67">
        <f t="shared" si="695"/>
        <v>0</v>
      </c>
      <c r="CN110" s="77">
        <f t="shared" si="696"/>
        <v>0</v>
      </c>
      <c r="CO110" s="62">
        <f t="shared" si="697"/>
        <v>0</v>
      </c>
      <c r="CP110" s="67">
        <f t="shared" si="698"/>
        <v>0</v>
      </c>
      <c r="CU110" s="77">
        <f t="shared" si="699"/>
        <v>0</v>
      </c>
      <c r="CV110" s="62">
        <f t="shared" si="700"/>
        <v>0</v>
      </c>
      <c r="CW110" s="67">
        <f t="shared" si="701"/>
        <v>0</v>
      </c>
      <c r="DB110" s="77">
        <f t="shared" si="702"/>
        <v>0</v>
      </c>
      <c r="DC110" s="62">
        <f t="shared" si="703"/>
        <v>0</v>
      </c>
      <c r="DD110" s="67">
        <f t="shared" si="704"/>
        <v>0</v>
      </c>
      <c r="DI110" s="77">
        <f t="shared" si="705"/>
        <v>0</v>
      </c>
      <c r="DJ110" s="62">
        <f t="shared" si="706"/>
        <v>0</v>
      </c>
      <c r="DK110" s="67">
        <f t="shared" si="707"/>
        <v>0</v>
      </c>
      <c r="DP110" s="77">
        <f t="shared" si="708"/>
        <v>0</v>
      </c>
      <c r="DQ110" s="62">
        <f t="shared" si="709"/>
        <v>0</v>
      </c>
      <c r="DR110" s="67">
        <f t="shared" si="710"/>
        <v>0</v>
      </c>
      <c r="DW110" s="77">
        <f t="shared" si="711"/>
        <v>0</v>
      </c>
      <c r="DX110" s="62">
        <f t="shared" si="712"/>
        <v>0</v>
      </c>
      <c r="DY110" s="67">
        <f t="shared" si="713"/>
        <v>0</v>
      </c>
      <c r="ED110" s="77">
        <f t="shared" si="714"/>
        <v>0</v>
      </c>
      <c r="EE110" s="62">
        <f t="shared" si="715"/>
        <v>0</v>
      </c>
      <c r="EF110" s="67">
        <f t="shared" si="716"/>
        <v>0</v>
      </c>
      <c r="EK110" s="77">
        <f t="shared" si="717"/>
        <v>0</v>
      </c>
      <c r="EL110" s="62">
        <f t="shared" si="718"/>
        <v>0</v>
      </c>
      <c r="EM110" s="67">
        <f t="shared" si="719"/>
        <v>0</v>
      </c>
      <c r="ER110" s="77">
        <f t="shared" si="720"/>
        <v>0</v>
      </c>
      <c r="ES110" s="62">
        <f t="shared" si="721"/>
        <v>0</v>
      </c>
      <c r="ET110" s="67">
        <f t="shared" si="722"/>
        <v>0</v>
      </c>
      <c r="EY110" s="77">
        <f t="shared" si="723"/>
        <v>0</v>
      </c>
      <c r="EZ110" s="62">
        <f t="shared" si="724"/>
        <v>0</v>
      </c>
      <c r="FA110" s="67">
        <f t="shared" si="725"/>
        <v>0</v>
      </c>
      <c r="FF110" s="77">
        <f t="shared" si="726"/>
        <v>0</v>
      </c>
      <c r="FG110" s="62">
        <f t="shared" si="727"/>
        <v>0</v>
      </c>
      <c r="FH110" s="67">
        <f t="shared" si="728"/>
        <v>0</v>
      </c>
      <c r="FM110" s="77">
        <f t="shared" si="729"/>
        <v>0</v>
      </c>
      <c r="FN110" s="62">
        <f t="shared" si="730"/>
        <v>0</v>
      </c>
      <c r="FO110" s="67">
        <f t="shared" si="731"/>
        <v>0</v>
      </c>
      <c r="FT110" s="77">
        <f t="shared" si="732"/>
        <v>0</v>
      </c>
      <c r="FU110" s="62">
        <f t="shared" si="733"/>
        <v>0</v>
      </c>
      <c r="FV110" s="67">
        <f t="shared" si="734"/>
        <v>0</v>
      </c>
      <c r="GA110" s="77">
        <f t="shared" si="735"/>
        <v>0</v>
      </c>
      <c r="GB110" s="62">
        <f t="shared" si="736"/>
        <v>0</v>
      </c>
      <c r="GC110" s="67">
        <f t="shared" si="737"/>
        <v>0</v>
      </c>
      <c r="GH110" s="77">
        <f t="shared" si="738"/>
        <v>0</v>
      </c>
      <c r="GI110" s="62">
        <f t="shared" si="739"/>
        <v>0</v>
      </c>
      <c r="GJ110" s="67">
        <f t="shared" si="740"/>
        <v>0</v>
      </c>
      <c r="GO110" s="77">
        <f t="shared" si="741"/>
        <v>0</v>
      </c>
      <c r="GP110" s="62">
        <f t="shared" si="742"/>
        <v>0</v>
      </c>
      <c r="GQ110" s="67">
        <f t="shared" si="743"/>
        <v>0</v>
      </c>
      <c r="GV110" s="77">
        <f t="shared" si="744"/>
        <v>0</v>
      </c>
      <c r="GW110" s="62">
        <f t="shared" si="745"/>
        <v>0</v>
      </c>
      <c r="GX110" s="67">
        <f t="shared" si="746"/>
        <v>0</v>
      </c>
      <c r="HC110" s="77">
        <f t="shared" si="747"/>
        <v>0</v>
      </c>
      <c r="HD110" s="62">
        <f t="shared" si="748"/>
        <v>0</v>
      </c>
      <c r="HE110" s="67">
        <f t="shared" si="749"/>
        <v>0</v>
      </c>
      <c r="HJ110" s="77">
        <f t="shared" si="750"/>
        <v>0</v>
      </c>
      <c r="HK110" s="62">
        <f t="shared" si="751"/>
        <v>0</v>
      </c>
      <c r="HL110" s="67">
        <f t="shared" si="752"/>
        <v>0</v>
      </c>
      <c r="HQ110" s="77">
        <f t="shared" si="753"/>
        <v>0</v>
      </c>
      <c r="HR110" s="62">
        <f t="shared" si="754"/>
        <v>0</v>
      </c>
      <c r="HS110" s="67">
        <f t="shared" si="755"/>
        <v>0</v>
      </c>
      <c r="HX110" s="77">
        <f t="shared" si="756"/>
        <v>0</v>
      </c>
      <c r="HY110" s="62">
        <f t="shared" si="757"/>
        <v>0</v>
      </c>
      <c r="HZ110" s="67">
        <f t="shared" si="758"/>
        <v>0</v>
      </c>
      <c r="IE110" s="77">
        <f t="shared" si="759"/>
        <v>0</v>
      </c>
      <c r="IF110" s="62">
        <f t="shared" si="760"/>
        <v>0</v>
      </c>
      <c r="IG110" s="67">
        <f t="shared" si="761"/>
        <v>0</v>
      </c>
      <c r="IL110" s="77">
        <f t="shared" si="762"/>
        <v>0</v>
      </c>
      <c r="IM110" s="62">
        <f t="shared" si="763"/>
        <v>0</v>
      </c>
      <c r="IN110" s="67">
        <f t="shared" si="764"/>
        <v>0</v>
      </c>
      <c r="IS110" s="77">
        <f t="shared" si="765"/>
        <v>0</v>
      </c>
      <c r="IT110" s="62">
        <f t="shared" si="766"/>
        <v>255823</v>
      </c>
      <c r="IU110" s="67">
        <f t="shared" si="767"/>
        <v>-255823</v>
      </c>
    </row>
    <row r="111" spans="8:255" x14ac:dyDescent="0.2">
      <c r="H111" s="77">
        <f t="shared" si="768"/>
        <v>986</v>
      </c>
      <c r="I111" s="62">
        <f t="shared" si="769"/>
        <v>493</v>
      </c>
      <c r="J111" s="67">
        <f t="shared" si="664"/>
        <v>493</v>
      </c>
      <c r="O111" s="77">
        <f t="shared" si="770"/>
        <v>0</v>
      </c>
      <c r="P111" s="62">
        <f t="shared" si="771"/>
        <v>0</v>
      </c>
      <c r="Q111" s="67">
        <f t="shared" si="665"/>
        <v>0</v>
      </c>
      <c r="V111" s="77">
        <f t="shared" si="666"/>
        <v>0</v>
      </c>
      <c r="W111" s="62">
        <f t="shared" si="667"/>
        <v>0</v>
      </c>
      <c r="X111" s="67">
        <f t="shared" si="668"/>
        <v>0</v>
      </c>
      <c r="AC111" s="77">
        <f t="shared" si="669"/>
        <v>0</v>
      </c>
      <c r="AD111" s="62">
        <f t="shared" si="670"/>
        <v>0</v>
      </c>
      <c r="AE111" s="67">
        <f t="shared" si="671"/>
        <v>0</v>
      </c>
      <c r="AJ111" s="77">
        <f t="shared" si="672"/>
        <v>0</v>
      </c>
      <c r="AK111" s="62">
        <f t="shared" si="673"/>
        <v>0</v>
      </c>
      <c r="AL111" s="67">
        <f t="shared" si="674"/>
        <v>0</v>
      </c>
      <c r="AQ111" s="77">
        <f t="shared" si="675"/>
        <v>0</v>
      </c>
      <c r="AR111" s="62">
        <f t="shared" si="676"/>
        <v>0</v>
      </c>
      <c r="AS111" s="67">
        <f t="shared" si="677"/>
        <v>0</v>
      </c>
      <c r="AX111" s="77">
        <f t="shared" si="678"/>
        <v>0</v>
      </c>
      <c r="AY111" s="62">
        <f t="shared" si="679"/>
        <v>0</v>
      </c>
      <c r="AZ111" s="67">
        <f t="shared" si="680"/>
        <v>0</v>
      </c>
      <c r="BE111" s="77">
        <f t="shared" si="681"/>
        <v>0</v>
      </c>
      <c r="BF111" s="62">
        <f t="shared" si="682"/>
        <v>0</v>
      </c>
      <c r="BG111" s="67">
        <f t="shared" si="683"/>
        <v>0</v>
      </c>
      <c r="BL111" s="77">
        <f t="shared" si="684"/>
        <v>0</v>
      </c>
      <c r="BM111" s="62">
        <f t="shared" si="685"/>
        <v>0</v>
      </c>
      <c r="BN111" s="67">
        <f t="shared" si="686"/>
        <v>0</v>
      </c>
      <c r="BS111" s="77">
        <f t="shared" si="687"/>
        <v>0</v>
      </c>
      <c r="BT111" s="62">
        <f t="shared" si="688"/>
        <v>0</v>
      </c>
      <c r="BU111" s="67">
        <f t="shared" si="689"/>
        <v>0</v>
      </c>
      <c r="BZ111" s="227">
        <f t="shared" si="690"/>
        <v>0</v>
      </c>
      <c r="CA111" s="203">
        <f t="shared" si="691"/>
        <v>493</v>
      </c>
      <c r="CB111" s="228">
        <f t="shared" si="692"/>
        <v>-493</v>
      </c>
      <c r="CG111" s="77">
        <f t="shared" si="693"/>
        <v>0</v>
      </c>
      <c r="CH111" s="62">
        <f t="shared" si="694"/>
        <v>0</v>
      </c>
      <c r="CI111" s="67">
        <f t="shared" si="695"/>
        <v>0</v>
      </c>
      <c r="CN111" s="77">
        <f t="shared" si="696"/>
        <v>0</v>
      </c>
      <c r="CO111" s="62">
        <f t="shared" si="697"/>
        <v>0</v>
      </c>
      <c r="CP111" s="67">
        <f t="shared" si="698"/>
        <v>0</v>
      </c>
      <c r="CU111" s="77">
        <f t="shared" si="699"/>
        <v>0</v>
      </c>
      <c r="CV111" s="62">
        <f t="shared" si="700"/>
        <v>0</v>
      </c>
      <c r="CW111" s="67">
        <f t="shared" si="701"/>
        <v>0</v>
      </c>
      <c r="DB111" s="77">
        <f t="shared" si="702"/>
        <v>0</v>
      </c>
      <c r="DC111" s="62">
        <f t="shared" si="703"/>
        <v>0</v>
      </c>
      <c r="DD111" s="67">
        <f t="shared" si="704"/>
        <v>0</v>
      </c>
      <c r="DI111" s="77">
        <f t="shared" si="705"/>
        <v>0</v>
      </c>
      <c r="DJ111" s="62">
        <f t="shared" si="706"/>
        <v>0</v>
      </c>
      <c r="DK111" s="67">
        <f t="shared" si="707"/>
        <v>0</v>
      </c>
      <c r="DP111" s="77">
        <f t="shared" si="708"/>
        <v>0</v>
      </c>
      <c r="DQ111" s="62">
        <f t="shared" si="709"/>
        <v>0</v>
      </c>
      <c r="DR111" s="67">
        <f t="shared" si="710"/>
        <v>0</v>
      </c>
      <c r="DW111" s="77">
        <f t="shared" si="711"/>
        <v>0</v>
      </c>
      <c r="DX111" s="62">
        <f t="shared" si="712"/>
        <v>0</v>
      </c>
      <c r="DY111" s="67">
        <f t="shared" si="713"/>
        <v>0</v>
      </c>
      <c r="ED111" s="77">
        <f t="shared" si="714"/>
        <v>0</v>
      </c>
      <c r="EE111" s="62">
        <f t="shared" si="715"/>
        <v>0</v>
      </c>
      <c r="EF111" s="67">
        <f t="shared" si="716"/>
        <v>0</v>
      </c>
      <c r="EK111" s="77">
        <f t="shared" si="717"/>
        <v>0</v>
      </c>
      <c r="EL111" s="62">
        <f t="shared" si="718"/>
        <v>0</v>
      </c>
      <c r="EM111" s="67">
        <f t="shared" si="719"/>
        <v>0</v>
      </c>
      <c r="ER111" s="77">
        <f t="shared" si="720"/>
        <v>0</v>
      </c>
      <c r="ES111" s="62">
        <f t="shared" si="721"/>
        <v>0</v>
      </c>
      <c r="ET111" s="67">
        <f t="shared" si="722"/>
        <v>0</v>
      </c>
      <c r="EY111" s="77">
        <f t="shared" si="723"/>
        <v>0</v>
      </c>
      <c r="EZ111" s="62">
        <f t="shared" si="724"/>
        <v>0</v>
      </c>
      <c r="FA111" s="67">
        <f t="shared" si="725"/>
        <v>0</v>
      </c>
      <c r="FF111" s="77">
        <f t="shared" si="726"/>
        <v>0</v>
      </c>
      <c r="FG111" s="62">
        <f t="shared" si="727"/>
        <v>0</v>
      </c>
      <c r="FH111" s="67">
        <f t="shared" si="728"/>
        <v>0</v>
      </c>
      <c r="FM111" s="77">
        <f t="shared" si="729"/>
        <v>0</v>
      </c>
      <c r="FN111" s="62">
        <f t="shared" si="730"/>
        <v>0</v>
      </c>
      <c r="FO111" s="67">
        <f t="shared" si="731"/>
        <v>0</v>
      </c>
      <c r="FT111" s="77">
        <f t="shared" si="732"/>
        <v>0</v>
      </c>
      <c r="FU111" s="62">
        <f t="shared" si="733"/>
        <v>0</v>
      </c>
      <c r="FV111" s="67">
        <f t="shared" si="734"/>
        <v>0</v>
      </c>
      <c r="GA111" s="77">
        <f t="shared" si="735"/>
        <v>0</v>
      </c>
      <c r="GB111" s="62">
        <f t="shared" si="736"/>
        <v>0</v>
      </c>
      <c r="GC111" s="67">
        <f t="shared" si="737"/>
        <v>0</v>
      </c>
      <c r="GH111" s="77">
        <f t="shared" si="738"/>
        <v>0</v>
      </c>
      <c r="GI111" s="62">
        <f t="shared" si="739"/>
        <v>0</v>
      </c>
      <c r="GJ111" s="67">
        <f t="shared" si="740"/>
        <v>0</v>
      </c>
      <c r="GO111" s="77">
        <f t="shared" si="741"/>
        <v>0</v>
      </c>
      <c r="GP111" s="62">
        <f t="shared" si="742"/>
        <v>0</v>
      </c>
      <c r="GQ111" s="67">
        <f t="shared" si="743"/>
        <v>0</v>
      </c>
      <c r="GV111" s="77">
        <f t="shared" si="744"/>
        <v>0</v>
      </c>
      <c r="GW111" s="62">
        <f t="shared" si="745"/>
        <v>0</v>
      </c>
      <c r="GX111" s="67">
        <f t="shared" si="746"/>
        <v>0</v>
      </c>
      <c r="HC111" s="77">
        <f t="shared" si="747"/>
        <v>0</v>
      </c>
      <c r="HD111" s="62">
        <f t="shared" si="748"/>
        <v>0</v>
      </c>
      <c r="HE111" s="67">
        <f t="shared" si="749"/>
        <v>0</v>
      </c>
      <c r="HJ111" s="77">
        <f t="shared" si="750"/>
        <v>0</v>
      </c>
      <c r="HK111" s="62">
        <f t="shared" si="751"/>
        <v>0</v>
      </c>
      <c r="HL111" s="67">
        <f t="shared" si="752"/>
        <v>0</v>
      </c>
      <c r="HQ111" s="77">
        <f t="shared" si="753"/>
        <v>0</v>
      </c>
      <c r="HR111" s="62">
        <f t="shared" si="754"/>
        <v>0</v>
      </c>
      <c r="HS111" s="67">
        <f t="shared" si="755"/>
        <v>0</v>
      </c>
      <c r="HX111" s="77">
        <f t="shared" si="756"/>
        <v>0</v>
      </c>
      <c r="HY111" s="62">
        <f t="shared" si="757"/>
        <v>0</v>
      </c>
      <c r="HZ111" s="67">
        <f t="shared" si="758"/>
        <v>0</v>
      </c>
      <c r="IE111" s="77">
        <f t="shared" si="759"/>
        <v>0</v>
      </c>
      <c r="IF111" s="62">
        <f t="shared" si="760"/>
        <v>0</v>
      </c>
      <c r="IG111" s="67">
        <f t="shared" si="761"/>
        <v>0</v>
      </c>
      <c r="IL111" s="77">
        <f t="shared" si="762"/>
        <v>0</v>
      </c>
      <c r="IM111" s="62">
        <f t="shared" si="763"/>
        <v>0</v>
      </c>
      <c r="IN111" s="67">
        <f t="shared" si="764"/>
        <v>0</v>
      </c>
      <c r="IS111" s="77">
        <f t="shared" si="765"/>
        <v>986</v>
      </c>
      <c r="IT111" s="62">
        <f t="shared" si="766"/>
        <v>493</v>
      </c>
      <c r="IU111" s="67">
        <f t="shared" si="767"/>
        <v>493</v>
      </c>
    </row>
    <row r="112" spans="8:255" x14ac:dyDescent="0.2">
      <c r="H112" s="77">
        <f t="shared" si="768"/>
        <v>0</v>
      </c>
      <c r="I112" s="62">
        <f t="shared" si="769"/>
        <v>0</v>
      </c>
      <c r="J112" s="67">
        <f t="shared" si="664"/>
        <v>0</v>
      </c>
      <c r="O112" s="77">
        <f t="shared" si="770"/>
        <v>0</v>
      </c>
      <c r="P112" s="62">
        <f t="shared" si="771"/>
        <v>0</v>
      </c>
      <c r="Q112" s="67">
        <f t="shared" si="665"/>
        <v>0</v>
      </c>
      <c r="V112" s="77">
        <f t="shared" si="666"/>
        <v>0</v>
      </c>
      <c r="W112" s="62">
        <f t="shared" si="667"/>
        <v>0</v>
      </c>
      <c r="X112" s="67">
        <f t="shared" si="668"/>
        <v>0</v>
      </c>
      <c r="AC112" s="77">
        <f t="shared" si="669"/>
        <v>0</v>
      </c>
      <c r="AD112" s="62">
        <f t="shared" si="670"/>
        <v>0</v>
      </c>
      <c r="AE112" s="67">
        <f t="shared" si="671"/>
        <v>0</v>
      </c>
      <c r="AJ112" s="77">
        <f t="shared" si="672"/>
        <v>0</v>
      </c>
      <c r="AK112" s="62">
        <f t="shared" si="673"/>
        <v>0</v>
      </c>
      <c r="AL112" s="67">
        <f t="shared" si="674"/>
        <v>0</v>
      </c>
      <c r="AQ112" s="77">
        <f t="shared" si="675"/>
        <v>0</v>
      </c>
      <c r="AR112" s="62">
        <f t="shared" si="676"/>
        <v>0</v>
      </c>
      <c r="AS112" s="67">
        <f t="shared" si="677"/>
        <v>0</v>
      </c>
      <c r="AX112" s="77">
        <f t="shared" si="678"/>
        <v>0</v>
      </c>
      <c r="AY112" s="62">
        <f t="shared" si="679"/>
        <v>0</v>
      </c>
      <c r="AZ112" s="67">
        <f t="shared" si="680"/>
        <v>0</v>
      </c>
      <c r="BE112" s="77">
        <f t="shared" si="681"/>
        <v>0</v>
      </c>
      <c r="BF112" s="62">
        <f t="shared" si="682"/>
        <v>0</v>
      </c>
      <c r="BG112" s="67">
        <f t="shared" si="683"/>
        <v>0</v>
      </c>
      <c r="BL112" s="77">
        <f t="shared" si="684"/>
        <v>0</v>
      </c>
      <c r="BM112" s="62">
        <f t="shared" si="685"/>
        <v>0</v>
      </c>
      <c r="BN112" s="67">
        <f t="shared" si="686"/>
        <v>0</v>
      </c>
      <c r="BS112" s="77">
        <f t="shared" si="687"/>
        <v>0</v>
      </c>
      <c r="BT112" s="62">
        <f t="shared" si="688"/>
        <v>0</v>
      </c>
      <c r="BU112" s="67">
        <f t="shared" si="689"/>
        <v>0</v>
      </c>
      <c r="BZ112" s="227">
        <f t="shared" si="690"/>
        <v>0</v>
      </c>
      <c r="CA112" s="203">
        <f t="shared" si="691"/>
        <v>0</v>
      </c>
      <c r="CB112" s="228">
        <f t="shared" si="692"/>
        <v>0</v>
      </c>
      <c r="CG112" s="77">
        <f t="shared" si="693"/>
        <v>0</v>
      </c>
      <c r="CH112" s="62">
        <f t="shared" si="694"/>
        <v>0</v>
      </c>
      <c r="CI112" s="67">
        <f t="shared" si="695"/>
        <v>0</v>
      </c>
      <c r="CN112" s="77">
        <f t="shared" si="696"/>
        <v>0</v>
      </c>
      <c r="CO112" s="62">
        <f t="shared" si="697"/>
        <v>0</v>
      </c>
      <c r="CP112" s="67">
        <f t="shared" si="698"/>
        <v>0</v>
      </c>
      <c r="CU112" s="77">
        <f t="shared" si="699"/>
        <v>0</v>
      </c>
      <c r="CV112" s="62">
        <f t="shared" si="700"/>
        <v>0</v>
      </c>
      <c r="CW112" s="67">
        <f t="shared" si="701"/>
        <v>0</v>
      </c>
      <c r="DB112" s="77">
        <f t="shared" si="702"/>
        <v>0</v>
      </c>
      <c r="DC112" s="62">
        <f t="shared" si="703"/>
        <v>0</v>
      </c>
      <c r="DD112" s="67">
        <f t="shared" si="704"/>
        <v>0</v>
      </c>
      <c r="DI112" s="77">
        <f t="shared" si="705"/>
        <v>0</v>
      </c>
      <c r="DJ112" s="62">
        <f t="shared" si="706"/>
        <v>0</v>
      </c>
      <c r="DK112" s="67">
        <f t="shared" si="707"/>
        <v>0</v>
      </c>
      <c r="DP112" s="77">
        <f t="shared" si="708"/>
        <v>0</v>
      </c>
      <c r="DQ112" s="62">
        <f t="shared" si="709"/>
        <v>0</v>
      </c>
      <c r="DR112" s="67">
        <f t="shared" si="710"/>
        <v>0</v>
      </c>
      <c r="DW112" s="77">
        <f t="shared" si="711"/>
        <v>0</v>
      </c>
      <c r="DX112" s="62">
        <f t="shared" si="712"/>
        <v>0</v>
      </c>
      <c r="DY112" s="67">
        <f t="shared" si="713"/>
        <v>0</v>
      </c>
      <c r="ED112" s="77">
        <f t="shared" si="714"/>
        <v>0</v>
      </c>
      <c r="EE112" s="62">
        <f t="shared" si="715"/>
        <v>0</v>
      </c>
      <c r="EF112" s="67">
        <f t="shared" si="716"/>
        <v>0</v>
      </c>
      <c r="EK112" s="77">
        <f t="shared" si="717"/>
        <v>0</v>
      </c>
      <c r="EL112" s="62">
        <f t="shared" si="718"/>
        <v>0</v>
      </c>
      <c r="EM112" s="67">
        <f t="shared" si="719"/>
        <v>0</v>
      </c>
      <c r="ER112" s="77">
        <f t="shared" si="720"/>
        <v>0</v>
      </c>
      <c r="ES112" s="62">
        <f t="shared" si="721"/>
        <v>0</v>
      </c>
      <c r="ET112" s="67">
        <f t="shared" si="722"/>
        <v>0</v>
      </c>
      <c r="EY112" s="77">
        <f t="shared" si="723"/>
        <v>0</v>
      </c>
      <c r="EZ112" s="62">
        <f t="shared" si="724"/>
        <v>0</v>
      </c>
      <c r="FA112" s="67">
        <f t="shared" si="725"/>
        <v>0</v>
      </c>
      <c r="FF112" s="77">
        <f t="shared" si="726"/>
        <v>0</v>
      </c>
      <c r="FG112" s="62">
        <f t="shared" si="727"/>
        <v>0</v>
      </c>
      <c r="FH112" s="67">
        <f t="shared" si="728"/>
        <v>0</v>
      </c>
      <c r="FM112" s="77">
        <f t="shared" si="729"/>
        <v>0</v>
      </c>
      <c r="FN112" s="62">
        <f t="shared" si="730"/>
        <v>0</v>
      </c>
      <c r="FO112" s="67">
        <f t="shared" si="731"/>
        <v>0</v>
      </c>
      <c r="FT112" s="77">
        <f t="shared" si="732"/>
        <v>0</v>
      </c>
      <c r="FU112" s="62">
        <f t="shared" si="733"/>
        <v>0</v>
      </c>
      <c r="FV112" s="67">
        <f t="shared" si="734"/>
        <v>0</v>
      </c>
      <c r="GA112" s="77">
        <f t="shared" si="735"/>
        <v>0</v>
      </c>
      <c r="GB112" s="62">
        <f t="shared" si="736"/>
        <v>0</v>
      </c>
      <c r="GC112" s="67">
        <f t="shared" si="737"/>
        <v>0</v>
      </c>
      <c r="GH112" s="77">
        <f t="shared" si="738"/>
        <v>0</v>
      </c>
      <c r="GI112" s="62">
        <f t="shared" si="739"/>
        <v>0</v>
      </c>
      <c r="GJ112" s="67">
        <f t="shared" si="740"/>
        <v>0</v>
      </c>
      <c r="GO112" s="77">
        <f t="shared" si="741"/>
        <v>0</v>
      </c>
      <c r="GP112" s="62">
        <f t="shared" si="742"/>
        <v>0</v>
      </c>
      <c r="GQ112" s="67">
        <f t="shared" si="743"/>
        <v>0</v>
      </c>
      <c r="GV112" s="77">
        <f t="shared" si="744"/>
        <v>0</v>
      </c>
      <c r="GW112" s="62">
        <f t="shared" si="745"/>
        <v>0</v>
      </c>
      <c r="GX112" s="67">
        <f t="shared" si="746"/>
        <v>0</v>
      </c>
      <c r="HC112" s="77">
        <f t="shared" si="747"/>
        <v>0</v>
      </c>
      <c r="HD112" s="62">
        <f t="shared" si="748"/>
        <v>0</v>
      </c>
      <c r="HE112" s="67">
        <f t="shared" si="749"/>
        <v>0</v>
      </c>
      <c r="HJ112" s="77">
        <f t="shared" si="750"/>
        <v>0</v>
      </c>
      <c r="HK112" s="62">
        <f t="shared" si="751"/>
        <v>0</v>
      </c>
      <c r="HL112" s="67">
        <f t="shared" si="752"/>
        <v>0</v>
      </c>
      <c r="HQ112" s="77">
        <f t="shared" si="753"/>
        <v>0</v>
      </c>
      <c r="HR112" s="62">
        <f t="shared" si="754"/>
        <v>0</v>
      </c>
      <c r="HS112" s="67">
        <f t="shared" si="755"/>
        <v>0</v>
      </c>
      <c r="HX112" s="77">
        <f t="shared" si="756"/>
        <v>0</v>
      </c>
      <c r="HY112" s="62">
        <f t="shared" si="757"/>
        <v>0</v>
      </c>
      <c r="HZ112" s="67">
        <f t="shared" si="758"/>
        <v>0</v>
      </c>
      <c r="IE112" s="77">
        <f t="shared" si="759"/>
        <v>0</v>
      </c>
      <c r="IF112" s="62">
        <f t="shared" si="760"/>
        <v>0</v>
      </c>
      <c r="IG112" s="67">
        <f t="shared" si="761"/>
        <v>0</v>
      </c>
      <c r="IL112" s="77">
        <f t="shared" si="762"/>
        <v>0</v>
      </c>
      <c r="IM112" s="62">
        <f t="shared" si="763"/>
        <v>0</v>
      </c>
      <c r="IN112" s="67">
        <f t="shared" si="764"/>
        <v>0</v>
      </c>
      <c r="IS112" s="77">
        <f t="shared" si="765"/>
        <v>0</v>
      </c>
      <c r="IT112" s="62">
        <f t="shared" si="766"/>
        <v>0</v>
      </c>
      <c r="IU112" s="67">
        <f t="shared" si="767"/>
        <v>0</v>
      </c>
    </row>
    <row r="113" spans="8:255" x14ac:dyDescent="0.2">
      <c r="H113" s="77">
        <f t="shared" si="768"/>
        <v>0</v>
      </c>
      <c r="I113" s="62">
        <f t="shared" si="769"/>
        <v>0</v>
      </c>
      <c r="J113" s="67">
        <f t="shared" si="664"/>
        <v>0</v>
      </c>
      <c r="O113" s="77">
        <f t="shared" si="770"/>
        <v>0</v>
      </c>
      <c r="P113" s="62">
        <f t="shared" si="771"/>
        <v>0</v>
      </c>
      <c r="Q113" s="67">
        <f t="shared" si="665"/>
        <v>0</v>
      </c>
      <c r="V113" s="77">
        <f t="shared" si="666"/>
        <v>0</v>
      </c>
      <c r="W113" s="62">
        <f t="shared" si="667"/>
        <v>0</v>
      </c>
      <c r="X113" s="67">
        <f t="shared" si="668"/>
        <v>0</v>
      </c>
      <c r="AC113" s="77">
        <f t="shared" si="669"/>
        <v>0</v>
      </c>
      <c r="AD113" s="62">
        <f t="shared" si="670"/>
        <v>0</v>
      </c>
      <c r="AE113" s="67">
        <f t="shared" si="671"/>
        <v>0</v>
      </c>
      <c r="AJ113" s="77">
        <f t="shared" si="672"/>
        <v>0</v>
      </c>
      <c r="AK113" s="62">
        <f t="shared" si="673"/>
        <v>0</v>
      </c>
      <c r="AL113" s="67">
        <f t="shared" si="674"/>
        <v>0</v>
      </c>
      <c r="AQ113" s="77">
        <f t="shared" si="675"/>
        <v>0</v>
      </c>
      <c r="AR113" s="62">
        <f t="shared" si="676"/>
        <v>0</v>
      </c>
      <c r="AS113" s="67">
        <f t="shared" si="677"/>
        <v>0</v>
      </c>
      <c r="AX113" s="77">
        <f t="shared" si="678"/>
        <v>0</v>
      </c>
      <c r="AY113" s="62">
        <f t="shared" si="679"/>
        <v>0</v>
      </c>
      <c r="AZ113" s="67">
        <f t="shared" si="680"/>
        <v>0</v>
      </c>
      <c r="BE113" s="77">
        <f t="shared" si="681"/>
        <v>0</v>
      </c>
      <c r="BF113" s="62">
        <f t="shared" si="682"/>
        <v>0</v>
      </c>
      <c r="BG113" s="67">
        <f t="shared" si="683"/>
        <v>0</v>
      </c>
      <c r="BL113" s="77">
        <f t="shared" si="684"/>
        <v>0</v>
      </c>
      <c r="BM113" s="62">
        <f t="shared" si="685"/>
        <v>0</v>
      </c>
      <c r="BN113" s="67">
        <f t="shared" si="686"/>
        <v>0</v>
      </c>
      <c r="BS113" s="77">
        <f t="shared" si="687"/>
        <v>0</v>
      </c>
      <c r="BT113" s="62">
        <f t="shared" si="688"/>
        <v>0</v>
      </c>
      <c r="BU113" s="67">
        <f t="shared" si="689"/>
        <v>0</v>
      </c>
      <c r="BZ113" s="227">
        <f t="shared" si="690"/>
        <v>0</v>
      </c>
      <c r="CA113" s="203">
        <f t="shared" si="691"/>
        <v>0</v>
      </c>
      <c r="CB113" s="228">
        <f t="shared" si="692"/>
        <v>0</v>
      </c>
      <c r="CG113" s="77">
        <f t="shared" si="693"/>
        <v>0</v>
      </c>
      <c r="CH113" s="62">
        <f t="shared" si="694"/>
        <v>0</v>
      </c>
      <c r="CI113" s="67">
        <f t="shared" si="695"/>
        <v>0</v>
      </c>
      <c r="CN113" s="77">
        <f t="shared" si="696"/>
        <v>0</v>
      </c>
      <c r="CO113" s="62">
        <f t="shared" si="697"/>
        <v>0</v>
      </c>
      <c r="CP113" s="67">
        <f t="shared" si="698"/>
        <v>0</v>
      </c>
      <c r="CU113" s="77">
        <f t="shared" si="699"/>
        <v>0</v>
      </c>
      <c r="CV113" s="62">
        <f t="shared" si="700"/>
        <v>0</v>
      </c>
      <c r="CW113" s="67">
        <f t="shared" si="701"/>
        <v>0</v>
      </c>
      <c r="DB113" s="77">
        <f t="shared" si="702"/>
        <v>0</v>
      </c>
      <c r="DC113" s="62">
        <f t="shared" si="703"/>
        <v>0</v>
      </c>
      <c r="DD113" s="67">
        <f t="shared" si="704"/>
        <v>0</v>
      </c>
      <c r="DI113" s="77">
        <f t="shared" si="705"/>
        <v>0</v>
      </c>
      <c r="DJ113" s="62">
        <f t="shared" si="706"/>
        <v>0</v>
      </c>
      <c r="DK113" s="67">
        <f t="shared" si="707"/>
        <v>0</v>
      </c>
      <c r="DP113" s="77">
        <f t="shared" si="708"/>
        <v>0</v>
      </c>
      <c r="DQ113" s="62">
        <f t="shared" si="709"/>
        <v>0</v>
      </c>
      <c r="DR113" s="67">
        <f t="shared" si="710"/>
        <v>0</v>
      </c>
      <c r="DW113" s="77">
        <f t="shared" si="711"/>
        <v>0</v>
      </c>
      <c r="DX113" s="62">
        <f t="shared" si="712"/>
        <v>0</v>
      </c>
      <c r="DY113" s="67">
        <f t="shared" si="713"/>
        <v>0</v>
      </c>
      <c r="ED113" s="77">
        <f t="shared" si="714"/>
        <v>0</v>
      </c>
      <c r="EE113" s="62">
        <f t="shared" si="715"/>
        <v>0</v>
      </c>
      <c r="EF113" s="67">
        <f t="shared" si="716"/>
        <v>0</v>
      </c>
      <c r="EK113" s="77">
        <f t="shared" si="717"/>
        <v>0</v>
      </c>
      <c r="EL113" s="62">
        <f t="shared" si="718"/>
        <v>0</v>
      </c>
      <c r="EM113" s="67">
        <f t="shared" si="719"/>
        <v>0</v>
      </c>
      <c r="ER113" s="77">
        <f t="shared" si="720"/>
        <v>0</v>
      </c>
      <c r="ES113" s="62">
        <f t="shared" si="721"/>
        <v>0</v>
      </c>
      <c r="ET113" s="67">
        <f t="shared" si="722"/>
        <v>0</v>
      </c>
      <c r="EY113" s="77">
        <f t="shared" si="723"/>
        <v>0</v>
      </c>
      <c r="EZ113" s="62">
        <f t="shared" si="724"/>
        <v>0</v>
      </c>
      <c r="FA113" s="67">
        <f t="shared" si="725"/>
        <v>0</v>
      </c>
      <c r="FF113" s="77">
        <f t="shared" si="726"/>
        <v>0</v>
      </c>
      <c r="FG113" s="62">
        <f t="shared" si="727"/>
        <v>0</v>
      </c>
      <c r="FH113" s="67">
        <f t="shared" si="728"/>
        <v>0</v>
      </c>
      <c r="FM113" s="77">
        <f t="shared" si="729"/>
        <v>0</v>
      </c>
      <c r="FN113" s="62">
        <f t="shared" si="730"/>
        <v>0</v>
      </c>
      <c r="FO113" s="67">
        <f t="shared" si="731"/>
        <v>0</v>
      </c>
      <c r="FT113" s="77">
        <f t="shared" si="732"/>
        <v>0</v>
      </c>
      <c r="FU113" s="62">
        <f t="shared" si="733"/>
        <v>0</v>
      </c>
      <c r="FV113" s="67">
        <f t="shared" si="734"/>
        <v>0</v>
      </c>
      <c r="GA113" s="77">
        <f t="shared" si="735"/>
        <v>0</v>
      </c>
      <c r="GB113" s="62">
        <f t="shared" si="736"/>
        <v>0</v>
      </c>
      <c r="GC113" s="67">
        <f t="shared" si="737"/>
        <v>0</v>
      </c>
      <c r="GH113" s="77">
        <f t="shared" si="738"/>
        <v>0</v>
      </c>
      <c r="GI113" s="62">
        <f t="shared" si="739"/>
        <v>0</v>
      </c>
      <c r="GJ113" s="67">
        <f t="shared" si="740"/>
        <v>0</v>
      </c>
      <c r="GO113" s="77">
        <f t="shared" si="741"/>
        <v>0</v>
      </c>
      <c r="GP113" s="62">
        <f t="shared" si="742"/>
        <v>0</v>
      </c>
      <c r="GQ113" s="67">
        <f t="shared" si="743"/>
        <v>0</v>
      </c>
      <c r="GV113" s="77">
        <f t="shared" si="744"/>
        <v>0</v>
      </c>
      <c r="GW113" s="62">
        <f t="shared" si="745"/>
        <v>0</v>
      </c>
      <c r="GX113" s="67">
        <f t="shared" si="746"/>
        <v>0</v>
      </c>
      <c r="HC113" s="77">
        <f t="shared" si="747"/>
        <v>0</v>
      </c>
      <c r="HD113" s="62">
        <f t="shared" si="748"/>
        <v>0</v>
      </c>
      <c r="HE113" s="67">
        <f t="shared" si="749"/>
        <v>0</v>
      </c>
      <c r="HJ113" s="77">
        <f t="shared" si="750"/>
        <v>0</v>
      </c>
      <c r="HK113" s="62">
        <f t="shared" si="751"/>
        <v>0</v>
      </c>
      <c r="HL113" s="67">
        <f t="shared" si="752"/>
        <v>0</v>
      </c>
      <c r="HQ113" s="77">
        <f t="shared" si="753"/>
        <v>0</v>
      </c>
      <c r="HR113" s="62">
        <f t="shared" si="754"/>
        <v>0</v>
      </c>
      <c r="HS113" s="67">
        <f t="shared" si="755"/>
        <v>0</v>
      </c>
      <c r="HX113" s="77">
        <f t="shared" si="756"/>
        <v>0</v>
      </c>
      <c r="HY113" s="62">
        <f t="shared" si="757"/>
        <v>0</v>
      </c>
      <c r="HZ113" s="67">
        <f t="shared" si="758"/>
        <v>0</v>
      </c>
      <c r="IE113" s="77">
        <f t="shared" si="759"/>
        <v>0</v>
      </c>
      <c r="IF113" s="62">
        <f t="shared" si="760"/>
        <v>0</v>
      </c>
      <c r="IG113" s="67">
        <f t="shared" si="761"/>
        <v>0</v>
      </c>
      <c r="IL113" s="77">
        <f t="shared" si="762"/>
        <v>0</v>
      </c>
      <c r="IM113" s="62">
        <f t="shared" si="763"/>
        <v>0</v>
      </c>
      <c r="IN113" s="67">
        <f t="shared" si="764"/>
        <v>0</v>
      </c>
      <c r="IS113" s="77">
        <f t="shared" si="765"/>
        <v>0</v>
      </c>
      <c r="IT113" s="62">
        <f t="shared" si="766"/>
        <v>0</v>
      </c>
      <c r="IU113" s="67">
        <f t="shared" si="767"/>
        <v>0</v>
      </c>
    </row>
    <row r="114" spans="8:255" x14ac:dyDescent="0.2">
      <c r="H114" s="77">
        <f t="shared" si="768"/>
        <v>986</v>
      </c>
      <c r="I114" s="62">
        <f t="shared" si="769"/>
        <v>493</v>
      </c>
      <c r="J114" s="67">
        <f t="shared" si="664"/>
        <v>493</v>
      </c>
      <c r="O114" s="77">
        <f t="shared" si="770"/>
        <v>0</v>
      </c>
      <c r="P114" s="62">
        <f t="shared" si="771"/>
        <v>0</v>
      </c>
      <c r="Q114" s="67">
        <f t="shared" si="665"/>
        <v>0</v>
      </c>
      <c r="V114" s="77">
        <f t="shared" si="666"/>
        <v>0</v>
      </c>
      <c r="W114" s="62">
        <f t="shared" si="667"/>
        <v>0</v>
      </c>
      <c r="X114" s="67">
        <f t="shared" si="668"/>
        <v>0</v>
      </c>
      <c r="AC114" s="77">
        <f t="shared" si="669"/>
        <v>0</v>
      </c>
      <c r="AD114" s="62">
        <f t="shared" si="670"/>
        <v>0</v>
      </c>
      <c r="AE114" s="67">
        <f t="shared" si="671"/>
        <v>0</v>
      </c>
      <c r="AJ114" s="77">
        <f t="shared" si="672"/>
        <v>0</v>
      </c>
      <c r="AK114" s="62">
        <f t="shared" si="673"/>
        <v>0</v>
      </c>
      <c r="AL114" s="67">
        <f t="shared" si="674"/>
        <v>0</v>
      </c>
      <c r="AQ114" s="77">
        <f t="shared" si="675"/>
        <v>0</v>
      </c>
      <c r="AR114" s="62">
        <f t="shared" si="676"/>
        <v>0</v>
      </c>
      <c r="AS114" s="67">
        <f t="shared" si="677"/>
        <v>0</v>
      </c>
      <c r="AX114" s="77">
        <f t="shared" si="678"/>
        <v>0</v>
      </c>
      <c r="AY114" s="62">
        <f t="shared" si="679"/>
        <v>0</v>
      </c>
      <c r="AZ114" s="67">
        <f t="shared" si="680"/>
        <v>0</v>
      </c>
      <c r="BE114" s="77">
        <f t="shared" si="681"/>
        <v>0</v>
      </c>
      <c r="BF114" s="62">
        <f t="shared" si="682"/>
        <v>0</v>
      </c>
      <c r="BG114" s="67">
        <f t="shared" si="683"/>
        <v>0</v>
      </c>
      <c r="BL114" s="77">
        <f t="shared" si="684"/>
        <v>0</v>
      </c>
      <c r="BM114" s="62">
        <f t="shared" si="685"/>
        <v>0</v>
      </c>
      <c r="BN114" s="67">
        <f t="shared" si="686"/>
        <v>0</v>
      </c>
      <c r="BS114" s="77">
        <f t="shared" si="687"/>
        <v>0</v>
      </c>
      <c r="BT114" s="62">
        <f t="shared" si="688"/>
        <v>0</v>
      </c>
      <c r="BU114" s="67">
        <f t="shared" si="689"/>
        <v>0</v>
      </c>
      <c r="BZ114" s="227">
        <f t="shared" si="690"/>
        <v>0</v>
      </c>
      <c r="CA114" s="203">
        <f t="shared" si="691"/>
        <v>493</v>
      </c>
      <c r="CB114" s="228">
        <f t="shared" si="692"/>
        <v>-493</v>
      </c>
      <c r="CG114" s="77">
        <f t="shared" si="693"/>
        <v>0</v>
      </c>
      <c r="CH114" s="62">
        <f t="shared" si="694"/>
        <v>0</v>
      </c>
      <c r="CI114" s="67">
        <f t="shared" si="695"/>
        <v>0</v>
      </c>
      <c r="CN114" s="77">
        <f t="shared" si="696"/>
        <v>0</v>
      </c>
      <c r="CO114" s="62">
        <f t="shared" si="697"/>
        <v>0</v>
      </c>
      <c r="CP114" s="67">
        <f t="shared" si="698"/>
        <v>0</v>
      </c>
      <c r="CU114" s="77">
        <f t="shared" si="699"/>
        <v>0</v>
      </c>
      <c r="CV114" s="62">
        <f t="shared" si="700"/>
        <v>0</v>
      </c>
      <c r="CW114" s="67">
        <f t="shared" si="701"/>
        <v>0</v>
      </c>
      <c r="DB114" s="77">
        <f t="shared" si="702"/>
        <v>0</v>
      </c>
      <c r="DC114" s="62">
        <f t="shared" si="703"/>
        <v>0</v>
      </c>
      <c r="DD114" s="67">
        <f t="shared" si="704"/>
        <v>0</v>
      </c>
      <c r="DI114" s="77">
        <f t="shared" si="705"/>
        <v>0</v>
      </c>
      <c r="DJ114" s="62">
        <f t="shared" si="706"/>
        <v>0</v>
      </c>
      <c r="DK114" s="67">
        <f t="shared" si="707"/>
        <v>0</v>
      </c>
      <c r="DP114" s="77">
        <f t="shared" si="708"/>
        <v>0</v>
      </c>
      <c r="DQ114" s="62">
        <f t="shared" si="709"/>
        <v>0</v>
      </c>
      <c r="DR114" s="67">
        <f t="shared" si="710"/>
        <v>0</v>
      </c>
      <c r="DW114" s="77">
        <f t="shared" si="711"/>
        <v>0</v>
      </c>
      <c r="DX114" s="62">
        <f t="shared" si="712"/>
        <v>0</v>
      </c>
      <c r="DY114" s="67">
        <f t="shared" si="713"/>
        <v>0</v>
      </c>
      <c r="ED114" s="77">
        <f t="shared" si="714"/>
        <v>0</v>
      </c>
      <c r="EE114" s="62">
        <f t="shared" si="715"/>
        <v>0</v>
      </c>
      <c r="EF114" s="67">
        <f t="shared" si="716"/>
        <v>0</v>
      </c>
      <c r="EK114" s="77">
        <f t="shared" si="717"/>
        <v>0</v>
      </c>
      <c r="EL114" s="62">
        <f t="shared" si="718"/>
        <v>0</v>
      </c>
      <c r="EM114" s="67">
        <f t="shared" si="719"/>
        <v>0</v>
      </c>
      <c r="ER114" s="77">
        <f t="shared" si="720"/>
        <v>0</v>
      </c>
      <c r="ES114" s="62">
        <f t="shared" si="721"/>
        <v>0</v>
      </c>
      <c r="ET114" s="67">
        <f t="shared" si="722"/>
        <v>0</v>
      </c>
      <c r="EY114" s="77">
        <f t="shared" si="723"/>
        <v>0</v>
      </c>
      <c r="EZ114" s="62">
        <f t="shared" si="724"/>
        <v>0</v>
      </c>
      <c r="FA114" s="67">
        <f t="shared" si="725"/>
        <v>0</v>
      </c>
      <c r="FF114" s="77">
        <f t="shared" si="726"/>
        <v>0</v>
      </c>
      <c r="FG114" s="62">
        <f t="shared" si="727"/>
        <v>0</v>
      </c>
      <c r="FH114" s="67">
        <f t="shared" si="728"/>
        <v>0</v>
      </c>
      <c r="FM114" s="77">
        <f t="shared" si="729"/>
        <v>0</v>
      </c>
      <c r="FN114" s="62">
        <f t="shared" si="730"/>
        <v>0</v>
      </c>
      <c r="FO114" s="67">
        <f t="shared" si="731"/>
        <v>0</v>
      </c>
      <c r="FT114" s="77">
        <f t="shared" si="732"/>
        <v>0</v>
      </c>
      <c r="FU114" s="62">
        <f t="shared" si="733"/>
        <v>0</v>
      </c>
      <c r="FV114" s="67">
        <f t="shared" si="734"/>
        <v>0</v>
      </c>
      <c r="GA114" s="77">
        <f t="shared" si="735"/>
        <v>0</v>
      </c>
      <c r="GB114" s="62">
        <f t="shared" si="736"/>
        <v>0</v>
      </c>
      <c r="GC114" s="67">
        <f t="shared" si="737"/>
        <v>0</v>
      </c>
      <c r="GH114" s="77">
        <f t="shared" si="738"/>
        <v>0</v>
      </c>
      <c r="GI114" s="62">
        <f t="shared" si="739"/>
        <v>0</v>
      </c>
      <c r="GJ114" s="67">
        <f t="shared" si="740"/>
        <v>0</v>
      </c>
      <c r="GO114" s="77">
        <f t="shared" si="741"/>
        <v>0</v>
      </c>
      <c r="GP114" s="62">
        <f t="shared" si="742"/>
        <v>0</v>
      </c>
      <c r="GQ114" s="67">
        <f t="shared" si="743"/>
        <v>0</v>
      </c>
      <c r="GV114" s="77">
        <f t="shared" si="744"/>
        <v>0</v>
      </c>
      <c r="GW114" s="62">
        <f t="shared" si="745"/>
        <v>0</v>
      </c>
      <c r="GX114" s="67">
        <f t="shared" si="746"/>
        <v>0</v>
      </c>
      <c r="HC114" s="77">
        <f t="shared" si="747"/>
        <v>0</v>
      </c>
      <c r="HD114" s="62">
        <f t="shared" si="748"/>
        <v>0</v>
      </c>
      <c r="HE114" s="67">
        <f t="shared" si="749"/>
        <v>0</v>
      </c>
      <c r="HJ114" s="77">
        <f t="shared" si="750"/>
        <v>0</v>
      </c>
      <c r="HK114" s="62">
        <f t="shared" si="751"/>
        <v>0</v>
      </c>
      <c r="HL114" s="67">
        <f t="shared" si="752"/>
        <v>0</v>
      </c>
      <c r="HQ114" s="77">
        <f t="shared" si="753"/>
        <v>0</v>
      </c>
      <c r="HR114" s="62">
        <f t="shared" si="754"/>
        <v>0</v>
      </c>
      <c r="HS114" s="67">
        <f t="shared" si="755"/>
        <v>0</v>
      </c>
      <c r="HX114" s="77">
        <f t="shared" si="756"/>
        <v>0</v>
      </c>
      <c r="HY114" s="62">
        <f t="shared" si="757"/>
        <v>0</v>
      </c>
      <c r="HZ114" s="67">
        <f t="shared" si="758"/>
        <v>0</v>
      </c>
      <c r="IE114" s="77">
        <f t="shared" si="759"/>
        <v>0</v>
      </c>
      <c r="IF114" s="62">
        <f t="shared" si="760"/>
        <v>0</v>
      </c>
      <c r="IG114" s="67">
        <f t="shared" si="761"/>
        <v>0</v>
      </c>
      <c r="IL114" s="77">
        <f t="shared" si="762"/>
        <v>0</v>
      </c>
      <c r="IM114" s="62">
        <f t="shared" si="763"/>
        <v>0</v>
      </c>
      <c r="IN114" s="67">
        <f t="shared" si="764"/>
        <v>0</v>
      </c>
      <c r="IS114" s="77">
        <f t="shared" si="765"/>
        <v>986</v>
      </c>
      <c r="IT114" s="62">
        <f t="shared" si="766"/>
        <v>493</v>
      </c>
      <c r="IU114" s="67">
        <f t="shared" si="767"/>
        <v>493</v>
      </c>
    </row>
    <row r="115" spans="8:255" x14ac:dyDescent="0.2">
      <c r="H115" s="77">
        <f t="shared" si="768"/>
        <v>0</v>
      </c>
      <c r="I115" s="62">
        <f t="shared" si="769"/>
        <v>557176</v>
      </c>
      <c r="J115" s="67">
        <f t="shared" si="664"/>
        <v>-557176</v>
      </c>
      <c r="O115" s="77">
        <f t="shared" si="770"/>
        <v>0</v>
      </c>
      <c r="P115" s="62">
        <f t="shared" si="771"/>
        <v>555779</v>
      </c>
      <c r="Q115" s="67">
        <f t="shared" si="665"/>
        <v>-555779</v>
      </c>
      <c r="V115" s="77">
        <f t="shared" si="666"/>
        <v>0</v>
      </c>
      <c r="W115" s="62">
        <f t="shared" si="667"/>
        <v>1397</v>
      </c>
      <c r="X115" s="67">
        <f t="shared" si="668"/>
        <v>-1397</v>
      </c>
      <c r="AC115" s="77">
        <f t="shared" si="669"/>
        <v>0</v>
      </c>
      <c r="AD115" s="62">
        <f t="shared" si="670"/>
        <v>0</v>
      </c>
      <c r="AE115" s="67">
        <f t="shared" si="671"/>
        <v>0</v>
      </c>
      <c r="AJ115" s="77">
        <f t="shared" si="672"/>
        <v>0</v>
      </c>
      <c r="AK115" s="62">
        <f t="shared" si="673"/>
        <v>0</v>
      </c>
      <c r="AL115" s="67">
        <f t="shared" si="674"/>
        <v>0</v>
      </c>
      <c r="AQ115" s="77">
        <f t="shared" si="675"/>
        <v>0</v>
      </c>
      <c r="AR115" s="62">
        <f t="shared" si="676"/>
        <v>0</v>
      </c>
      <c r="AS115" s="67">
        <f t="shared" si="677"/>
        <v>0</v>
      </c>
      <c r="AX115" s="77">
        <f t="shared" si="678"/>
        <v>0</v>
      </c>
      <c r="AY115" s="62">
        <f t="shared" si="679"/>
        <v>0</v>
      </c>
      <c r="AZ115" s="67">
        <f t="shared" si="680"/>
        <v>0</v>
      </c>
      <c r="BE115" s="77">
        <f t="shared" si="681"/>
        <v>0</v>
      </c>
      <c r="BF115" s="62">
        <f t="shared" si="682"/>
        <v>0</v>
      </c>
      <c r="BG115" s="67">
        <f t="shared" si="683"/>
        <v>0</v>
      </c>
      <c r="BL115" s="77">
        <f t="shared" si="684"/>
        <v>0</v>
      </c>
      <c r="BM115" s="62">
        <f t="shared" si="685"/>
        <v>0</v>
      </c>
      <c r="BN115" s="67">
        <f t="shared" si="686"/>
        <v>0</v>
      </c>
      <c r="BS115" s="77">
        <f t="shared" si="687"/>
        <v>0</v>
      </c>
      <c r="BT115" s="62">
        <f t="shared" si="688"/>
        <v>0</v>
      </c>
      <c r="BU115" s="67">
        <f t="shared" si="689"/>
        <v>0</v>
      </c>
      <c r="BZ115" s="227">
        <f t="shared" si="690"/>
        <v>0</v>
      </c>
      <c r="CA115" s="203">
        <f t="shared" si="691"/>
        <v>0</v>
      </c>
      <c r="CB115" s="228">
        <f t="shared" si="692"/>
        <v>0</v>
      </c>
      <c r="CG115" s="77">
        <f t="shared" si="693"/>
        <v>0</v>
      </c>
      <c r="CH115" s="62">
        <f t="shared" si="694"/>
        <v>0</v>
      </c>
      <c r="CI115" s="67">
        <f t="shared" si="695"/>
        <v>0</v>
      </c>
      <c r="CN115" s="77">
        <f t="shared" si="696"/>
        <v>0</v>
      </c>
      <c r="CO115" s="62">
        <f t="shared" si="697"/>
        <v>0</v>
      </c>
      <c r="CP115" s="67">
        <f t="shared" si="698"/>
        <v>0</v>
      </c>
      <c r="CU115" s="77">
        <f t="shared" si="699"/>
        <v>0</v>
      </c>
      <c r="CV115" s="62">
        <f t="shared" si="700"/>
        <v>0</v>
      </c>
      <c r="CW115" s="67">
        <f t="shared" si="701"/>
        <v>0</v>
      </c>
      <c r="DB115" s="77">
        <f t="shared" si="702"/>
        <v>0</v>
      </c>
      <c r="DC115" s="62">
        <f t="shared" si="703"/>
        <v>0</v>
      </c>
      <c r="DD115" s="67">
        <f t="shared" si="704"/>
        <v>0</v>
      </c>
      <c r="DI115" s="77">
        <f t="shared" si="705"/>
        <v>0</v>
      </c>
      <c r="DJ115" s="62">
        <f t="shared" si="706"/>
        <v>0</v>
      </c>
      <c r="DK115" s="67">
        <f t="shared" si="707"/>
        <v>0</v>
      </c>
      <c r="DP115" s="77">
        <f t="shared" si="708"/>
        <v>0</v>
      </c>
      <c r="DQ115" s="62">
        <f t="shared" si="709"/>
        <v>0</v>
      </c>
      <c r="DR115" s="67">
        <f t="shared" si="710"/>
        <v>0</v>
      </c>
      <c r="DW115" s="77">
        <f t="shared" si="711"/>
        <v>0</v>
      </c>
      <c r="DX115" s="62">
        <f t="shared" si="712"/>
        <v>0</v>
      </c>
      <c r="DY115" s="67">
        <f t="shared" si="713"/>
        <v>0</v>
      </c>
      <c r="ED115" s="77">
        <f t="shared" si="714"/>
        <v>0</v>
      </c>
      <c r="EE115" s="62">
        <f t="shared" si="715"/>
        <v>0</v>
      </c>
      <c r="EF115" s="67">
        <f t="shared" si="716"/>
        <v>0</v>
      </c>
      <c r="EK115" s="77">
        <f t="shared" si="717"/>
        <v>0</v>
      </c>
      <c r="EL115" s="62">
        <f t="shared" si="718"/>
        <v>0</v>
      </c>
      <c r="EM115" s="67">
        <f t="shared" si="719"/>
        <v>0</v>
      </c>
      <c r="ER115" s="77">
        <f t="shared" si="720"/>
        <v>0</v>
      </c>
      <c r="ES115" s="62">
        <f t="shared" si="721"/>
        <v>0</v>
      </c>
      <c r="ET115" s="67">
        <f t="shared" si="722"/>
        <v>0</v>
      </c>
      <c r="EY115" s="77">
        <f t="shared" si="723"/>
        <v>0</v>
      </c>
      <c r="EZ115" s="62">
        <f t="shared" si="724"/>
        <v>0</v>
      </c>
      <c r="FA115" s="67">
        <f t="shared" si="725"/>
        <v>0</v>
      </c>
      <c r="FF115" s="77">
        <f t="shared" si="726"/>
        <v>0</v>
      </c>
      <c r="FG115" s="62">
        <f t="shared" si="727"/>
        <v>0</v>
      </c>
      <c r="FH115" s="67">
        <f t="shared" si="728"/>
        <v>0</v>
      </c>
      <c r="FM115" s="77">
        <f t="shared" si="729"/>
        <v>0</v>
      </c>
      <c r="FN115" s="62">
        <f t="shared" si="730"/>
        <v>0</v>
      </c>
      <c r="FO115" s="67">
        <f t="shared" si="731"/>
        <v>0</v>
      </c>
      <c r="FT115" s="77">
        <f t="shared" si="732"/>
        <v>0</v>
      </c>
      <c r="FU115" s="62">
        <f t="shared" si="733"/>
        <v>0</v>
      </c>
      <c r="FV115" s="67">
        <f t="shared" si="734"/>
        <v>0</v>
      </c>
      <c r="GA115" s="77">
        <f t="shared" si="735"/>
        <v>0</v>
      </c>
      <c r="GB115" s="62">
        <f t="shared" si="736"/>
        <v>0</v>
      </c>
      <c r="GC115" s="67">
        <f t="shared" si="737"/>
        <v>0</v>
      </c>
      <c r="GH115" s="77">
        <f t="shared" si="738"/>
        <v>0</v>
      </c>
      <c r="GI115" s="62">
        <f t="shared" si="739"/>
        <v>0</v>
      </c>
      <c r="GJ115" s="67">
        <f t="shared" si="740"/>
        <v>0</v>
      </c>
      <c r="GO115" s="77">
        <f t="shared" si="741"/>
        <v>0</v>
      </c>
      <c r="GP115" s="62">
        <f t="shared" si="742"/>
        <v>0</v>
      </c>
      <c r="GQ115" s="67">
        <f t="shared" si="743"/>
        <v>0</v>
      </c>
      <c r="GV115" s="77">
        <f t="shared" si="744"/>
        <v>0</v>
      </c>
      <c r="GW115" s="62">
        <f t="shared" si="745"/>
        <v>0</v>
      </c>
      <c r="GX115" s="67">
        <f t="shared" si="746"/>
        <v>0</v>
      </c>
      <c r="HC115" s="77">
        <f t="shared" si="747"/>
        <v>0</v>
      </c>
      <c r="HD115" s="62">
        <f t="shared" si="748"/>
        <v>0</v>
      </c>
      <c r="HE115" s="67">
        <f t="shared" si="749"/>
        <v>0</v>
      </c>
      <c r="HJ115" s="77">
        <f t="shared" si="750"/>
        <v>0</v>
      </c>
      <c r="HK115" s="62">
        <f t="shared" si="751"/>
        <v>0</v>
      </c>
      <c r="HL115" s="67">
        <f t="shared" si="752"/>
        <v>0</v>
      </c>
      <c r="HQ115" s="77">
        <f t="shared" si="753"/>
        <v>0</v>
      </c>
      <c r="HR115" s="62">
        <f t="shared" si="754"/>
        <v>0</v>
      </c>
      <c r="HS115" s="67">
        <f t="shared" si="755"/>
        <v>0</v>
      </c>
      <c r="HX115" s="77">
        <f t="shared" si="756"/>
        <v>0</v>
      </c>
      <c r="HY115" s="62">
        <f t="shared" si="757"/>
        <v>0</v>
      </c>
      <c r="HZ115" s="67">
        <f t="shared" si="758"/>
        <v>0</v>
      </c>
      <c r="IE115" s="77">
        <f t="shared" si="759"/>
        <v>0</v>
      </c>
      <c r="IF115" s="62">
        <f t="shared" si="760"/>
        <v>0</v>
      </c>
      <c r="IG115" s="67">
        <f t="shared" si="761"/>
        <v>0</v>
      </c>
      <c r="IL115" s="77">
        <f t="shared" si="762"/>
        <v>0</v>
      </c>
      <c r="IM115" s="62">
        <f t="shared" si="763"/>
        <v>0</v>
      </c>
      <c r="IN115" s="67">
        <f t="shared" si="764"/>
        <v>0</v>
      </c>
      <c r="IS115" s="77">
        <f t="shared" si="765"/>
        <v>0</v>
      </c>
      <c r="IT115" s="62">
        <f t="shared" si="766"/>
        <v>0</v>
      </c>
      <c r="IU115" s="67">
        <f t="shared" si="767"/>
        <v>0</v>
      </c>
    </row>
    <row r="116" spans="8:255" x14ac:dyDescent="0.2">
      <c r="H116" s="77">
        <f t="shared" si="768"/>
        <v>4434</v>
      </c>
      <c r="I116" s="62">
        <f t="shared" si="769"/>
        <v>33192</v>
      </c>
      <c r="J116" s="67">
        <f t="shared" si="664"/>
        <v>-28758</v>
      </c>
      <c r="O116" s="77">
        <f t="shared" si="770"/>
        <v>0</v>
      </c>
      <c r="P116" s="62">
        <f t="shared" si="771"/>
        <v>30848</v>
      </c>
      <c r="Q116" s="67">
        <f t="shared" si="665"/>
        <v>-30848</v>
      </c>
      <c r="V116" s="77">
        <f t="shared" si="666"/>
        <v>0</v>
      </c>
      <c r="W116" s="62">
        <f t="shared" si="667"/>
        <v>0</v>
      </c>
      <c r="X116" s="67">
        <f t="shared" si="668"/>
        <v>0</v>
      </c>
      <c r="AC116" s="77">
        <f t="shared" si="669"/>
        <v>0</v>
      </c>
      <c r="AD116" s="62">
        <f t="shared" si="670"/>
        <v>127</v>
      </c>
      <c r="AE116" s="67">
        <f t="shared" si="671"/>
        <v>-127</v>
      </c>
      <c r="AJ116" s="77">
        <f t="shared" si="672"/>
        <v>0</v>
      </c>
      <c r="AK116" s="62">
        <f t="shared" si="673"/>
        <v>0</v>
      </c>
      <c r="AL116" s="67">
        <f t="shared" si="674"/>
        <v>0</v>
      </c>
      <c r="AQ116" s="77">
        <f t="shared" si="675"/>
        <v>4434</v>
      </c>
      <c r="AR116" s="62">
        <f t="shared" si="676"/>
        <v>2217</v>
      </c>
      <c r="AS116" s="67">
        <f t="shared" si="677"/>
        <v>2217</v>
      </c>
      <c r="AX116" s="77">
        <f t="shared" si="678"/>
        <v>0</v>
      </c>
      <c r="AY116" s="62">
        <f t="shared" si="679"/>
        <v>0</v>
      </c>
      <c r="AZ116" s="67">
        <f t="shared" si="680"/>
        <v>0</v>
      </c>
      <c r="BE116" s="77">
        <f t="shared" si="681"/>
        <v>0</v>
      </c>
      <c r="BF116" s="62">
        <f t="shared" si="682"/>
        <v>0</v>
      </c>
      <c r="BG116" s="67">
        <f t="shared" si="683"/>
        <v>0</v>
      </c>
      <c r="BL116" s="77">
        <f t="shared" si="684"/>
        <v>0</v>
      </c>
      <c r="BM116" s="62">
        <f t="shared" si="685"/>
        <v>0</v>
      </c>
      <c r="BN116" s="67">
        <f t="shared" si="686"/>
        <v>0</v>
      </c>
      <c r="BS116" s="77">
        <f t="shared" si="687"/>
        <v>0</v>
      </c>
      <c r="BT116" s="62">
        <f t="shared" si="688"/>
        <v>0</v>
      </c>
      <c r="BU116" s="67">
        <f t="shared" si="689"/>
        <v>0</v>
      </c>
      <c r="BZ116" s="227">
        <f t="shared" si="690"/>
        <v>0</v>
      </c>
      <c r="CA116" s="203">
        <f t="shared" si="691"/>
        <v>0</v>
      </c>
      <c r="CB116" s="228">
        <f t="shared" si="692"/>
        <v>0</v>
      </c>
      <c r="CG116" s="77">
        <f t="shared" si="693"/>
        <v>0</v>
      </c>
      <c r="CH116" s="62">
        <f t="shared" si="694"/>
        <v>0</v>
      </c>
      <c r="CI116" s="67">
        <f t="shared" si="695"/>
        <v>0</v>
      </c>
      <c r="CN116" s="77">
        <f t="shared" si="696"/>
        <v>0</v>
      </c>
      <c r="CO116" s="62">
        <f t="shared" si="697"/>
        <v>0</v>
      </c>
      <c r="CP116" s="67">
        <f t="shared" si="698"/>
        <v>0</v>
      </c>
      <c r="CU116" s="77">
        <f t="shared" si="699"/>
        <v>0</v>
      </c>
      <c r="CV116" s="62">
        <f t="shared" si="700"/>
        <v>0</v>
      </c>
      <c r="CW116" s="67">
        <f t="shared" si="701"/>
        <v>0</v>
      </c>
      <c r="DB116" s="77">
        <f t="shared" si="702"/>
        <v>0</v>
      </c>
      <c r="DC116" s="62">
        <f t="shared" si="703"/>
        <v>0</v>
      </c>
      <c r="DD116" s="67">
        <f t="shared" si="704"/>
        <v>0</v>
      </c>
      <c r="DI116" s="77">
        <f t="shared" si="705"/>
        <v>0</v>
      </c>
      <c r="DJ116" s="62">
        <f t="shared" si="706"/>
        <v>0</v>
      </c>
      <c r="DK116" s="67">
        <f t="shared" si="707"/>
        <v>0</v>
      </c>
      <c r="DP116" s="77">
        <f t="shared" si="708"/>
        <v>0</v>
      </c>
      <c r="DQ116" s="62">
        <f t="shared" si="709"/>
        <v>0</v>
      </c>
      <c r="DR116" s="67">
        <f t="shared" si="710"/>
        <v>0</v>
      </c>
      <c r="DW116" s="77">
        <f t="shared" si="711"/>
        <v>0</v>
      </c>
      <c r="DX116" s="62">
        <f t="shared" si="712"/>
        <v>0</v>
      </c>
      <c r="DY116" s="67">
        <f t="shared" si="713"/>
        <v>0</v>
      </c>
      <c r="ED116" s="77">
        <f t="shared" si="714"/>
        <v>0</v>
      </c>
      <c r="EE116" s="62">
        <f t="shared" si="715"/>
        <v>0</v>
      </c>
      <c r="EF116" s="67">
        <f t="shared" si="716"/>
        <v>0</v>
      </c>
      <c r="EK116" s="77">
        <f t="shared" si="717"/>
        <v>0</v>
      </c>
      <c r="EL116" s="62">
        <f t="shared" si="718"/>
        <v>0</v>
      </c>
      <c r="EM116" s="67">
        <f t="shared" si="719"/>
        <v>0</v>
      </c>
      <c r="ER116" s="77">
        <f t="shared" si="720"/>
        <v>0</v>
      </c>
      <c r="ES116" s="62">
        <f t="shared" si="721"/>
        <v>0</v>
      </c>
      <c r="ET116" s="67">
        <f t="shared" si="722"/>
        <v>0</v>
      </c>
      <c r="EY116" s="77">
        <f t="shared" si="723"/>
        <v>0</v>
      </c>
      <c r="EZ116" s="62">
        <f t="shared" si="724"/>
        <v>0</v>
      </c>
      <c r="FA116" s="67">
        <f t="shared" si="725"/>
        <v>0</v>
      </c>
      <c r="FF116" s="77">
        <f t="shared" si="726"/>
        <v>0</v>
      </c>
      <c r="FG116" s="62">
        <f t="shared" si="727"/>
        <v>0</v>
      </c>
      <c r="FH116" s="67">
        <f t="shared" si="728"/>
        <v>0</v>
      </c>
      <c r="FM116" s="77">
        <f t="shared" si="729"/>
        <v>0</v>
      </c>
      <c r="FN116" s="62">
        <f t="shared" si="730"/>
        <v>0</v>
      </c>
      <c r="FO116" s="67">
        <f t="shared" si="731"/>
        <v>0</v>
      </c>
      <c r="FT116" s="77">
        <f t="shared" si="732"/>
        <v>0</v>
      </c>
      <c r="FU116" s="62">
        <f t="shared" si="733"/>
        <v>0</v>
      </c>
      <c r="FV116" s="67">
        <f t="shared" si="734"/>
        <v>0</v>
      </c>
      <c r="GA116" s="77">
        <f t="shared" si="735"/>
        <v>0</v>
      </c>
      <c r="GB116" s="62">
        <f t="shared" si="736"/>
        <v>0</v>
      </c>
      <c r="GC116" s="67">
        <f t="shared" si="737"/>
        <v>0</v>
      </c>
      <c r="GH116" s="77">
        <f t="shared" si="738"/>
        <v>0</v>
      </c>
      <c r="GI116" s="62">
        <f t="shared" si="739"/>
        <v>0</v>
      </c>
      <c r="GJ116" s="67">
        <f t="shared" si="740"/>
        <v>0</v>
      </c>
      <c r="GO116" s="77">
        <f t="shared" si="741"/>
        <v>0</v>
      </c>
      <c r="GP116" s="62">
        <f t="shared" si="742"/>
        <v>0</v>
      </c>
      <c r="GQ116" s="67">
        <f t="shared" si="743"/>
        <v>0</v>
      </c>
      <c r="GV116" s="77">
        <f t="shared" si="744"/>
        <v>0</v>
      </c>
      <c r="GW116" s="62">
        <f t="shared" si="745"/>
        <v>0</v>
      </c>
      <c r="GX116" s="67">
        <f t="shared" si="746"/>
        <v>0</v>
      </c>
      <c r="HC116" s="77">
        <f t="shared" si="747"/>
        <v>0</v>
      </c>
      <c r="HD116" s="62">
        <f t="shared" si="748"/>
        <v>0</v>
      </c>
      <c r="HE116" s="67">
        <f t="shared" si="749"/>
        <v>0</v>
      </c>
      <c r="HJ116" s="77">
        <f t="shared" si="750"/>
        <v>0</v>
      </c>
      <c r="HK116" s="62">
        <f t="shared" si="751"/>
        <v>0</v>
      </c>
      <c r="HL116" s="67">
        <f t="shared" si="752"/>
        <v>0</v>
      </c>
      <c r="HQ116" s="77">
        <f t="shared" si="753"/>
        <v>0</v>
      </c>
      <c r="HR116" s="62">
        <f t="shared" si="754"/>
        <v>0</v>
      </c>
      <c r="HS116" s="67">
        <f t="shared" si="755"/>
        <v>0</v>
      </c>
      <c r="HX116" s="77">
        <f t="shared" si="756"/>
        <v>0</v>
      </c>
      <c r="HY116" s="62">
        <f t="shared" si="757"/>
        <v>0</v>
      </c>
      <c r="HZ116" s="67">
        <f t="shared" si="758"/>
        <v>0</v>
      </c>
      <c r="IE116" s="77">
        <f t="shared" si="759"/>
        <v>0</v>
      </c>
      <c r="IF116" s="62">
        <f t="shared" si="760"/>
        <v>0</v>
      </c>
      <c r="IG116" s="67">
        <f t="shared" si="761"/>
        <v>0</v>
      </c>
      <c r="IL116" s="77">
        <f t="shared" si="762"/>
        <v>0</v>
      </c>
      <c r="IM116" s="62">
        <f t="shared" si="763"/>
        <v>0</v>
      </c>
      <c r="IN116" s="67">
        <f t="shared" si="764"/>
        <v>0</v>
      </c>
      <c r="IS116" s="77">
        <f t="shared" si="765"/>
        <v>0</v>
      </c>
      <c r="IT116" s="62">
        <f t="shared" si="766"/>
        <v>0</v>
      </c>
      <c r="IU116" s="67">
        <f t="shared" si="767"/>
        <v>0</v>
      </c>
    </row>
    <row r="117" spans="8:255" x14ac:dyDescent="0.2">
      <c r="H117" s="77">
        <f t="shared" si="768"/>
        <v>0</v>
      </c>
      <c r="I117" s="62">
        <f t="shared" si="769"/>
        <v>21863</v>
      </c>
      <c r="J117" s="67">
        <f t="shared" si="664"/>
        <v>-21863</v>
      </c>
      <c r="O117" s="77">
        <f t="shared" si="770"/>
        <v>0</v>
      </c>
      <c r="P117" s="62">
        <f t="shared" si="771"/>
        <v>21863</v>
      </c>
      <c r="Q117" s="67">
        <f t="shared" si="665"/>
        <v>-21863</v>
      </c>
      <c r="V117" s="77">
        <f t="shared" si="666"/>
        <v>0</v>
      </c>
      <c r="W117" s="62">
        <f t="shared" si="667"/>
        <v>0</v>
      </c>
      <c r="X117" s="67">
        <f t="shared" si="668"/>
        <v>0</v>
      </c>
      <c r="AC117" s="77">
        <f t="shared" si="669"/>
        <v>0</v>
      </c>
      <c r="AD117" s="62">
        <f t="shared" si="670"/>
        <v>0</v>
      </c>
      <c r="AE117" s="67">
        <f t="shared" si="671"/>
        <v>0</v>
      </c>
      <c r="AJ117" s="77">
        <f t="shared" si="672"/>
        <v>0</v>
      </c>
      <c r="AK117" s="62">
        <f t="shared" si="673"/>
        <v>0</v>
      </c>
      <c r="AL117" s="67">
        <f t="shared" si="674"/>
        <v>0</v>
      </c>
      <c r="AQ117" s="77">
        <f t="shared" si="675"/>
        <v>0</v>
      </c>
      <c r="AR117" s="62">
        <f t="shared" si="676"/>
        <v>0</v>
      </c>
      <c r="AS117" s="67">
        <f t="shared" si="677"/>
        <v>0</v>
      </c>
      <c r="AX117" s="77">
        <f t="shared" si="678"/>
        <v>0</v>
      </c>
      <c r="AY117" s="62">
        <f t="shared" si="679"/>
        <v>0</v>
      </c>
      <c r="AZ117" s="67">
        <f t="shared" si="680"/>
        <v>0</v>
      </c>
      <c r="BE117" s="77">
        <f t="shared" si="681"/>
        <v>0</v>
      </c>
      <c r="BF117" s="62">
        <f t="shared" si="682"/>
        <v>0</v>
      </c>
      <c r="BG117" s="67">
        <f t="shared" si="683"/>
        <v>0</v>
      </c>
      <c r="BL117" s="77">
        <f t="shared" si="684"/>
        <v>0</v>
      </c>
      <c r="BM117" s="62">
        <f t="shared" si="685"/>
        <v>0</v>
      </c>
      <c r="BN117" s="67">
        <f t="shared" si="686"/>
        <v>0</v>
      </c>
      <c r="BS117" s="77">
        <f t="shared" si="687"/>
        <v>0</v>
      </c>
      <c r="BT117" s="62">
        <f t="shared" si="688"/>
        <v>0</v>
      </c>
      <c r="BU117" s="67">
        <f t="shared" si="689"/>
        <v>0</v>
      </c>
      <c r="BZ117" s="227">
        <f t="shared" si="690"/>
        <v>0</v>
      </c>
      <c r="CA117" s="203">
        <f t="shared" si="691"/>
        <v>0</v>
      </c>
      <c r="CB117" s="228">
        <f t="shared" si="692"/>
        <v>0</v>
      </c>
      <c r="CG117" s="77">
        <f t="shared" si="693"/>
        <v>0</v>
      </c>
      <c r="CH117" s="62">
        <f t="shared" si="694"/>
        <v>0</v>
      </c>
      <c r="CI117" s="67">
        <f t="shared" si="695"/>
        <v>0</v>
      </c>
      <c r="CN117" s="77">
        <f t="shared" si="696"/>
        <v>0</v>
      </c>
      <c r="CO117" s="62">
        <f t="shared" si="697"/>
        <v>0</v>
      </c>
      <c r="CP117" s="67">
        <f t="shared" si="698"/>
        <v>0</v>
      </c>
      <c r="CU117" s="77">
        <f t="shared" si="699"/>
        <v>0</v>
      </c>
      <c r="CV117" s="62">
        <f t="shared" si="700"/>
        <v>0</v>
      </c>
      <c r="CW117" s="67">
        <f t="shared" si="701"/>
        <v>0</v>
      </c>
      <c r="DB117" s="77">
        <f t="shared" si="702"/>
        <v>0</v>
      </c>
      <c r="DC117" s="62">
        <f t="shared" si="703"/>
        <v>0</v>
      </c>
      <c r="DD117" s="67">
        <f t="shared" si="704"/>
        <v>0</v>
      </c>
      <c r="DI117" s="77">
        <f t="shared" si="705"/>
        <v>0</v>
      </c>
      <c r="DJ117" s="62">
        <f t="shared" si="706"/>
        <v>0</v>
      </c>
      <c r="DK117" s="67">
        <f t="shared" si="707"/>
        <v>0</v>
      </c>
      <c r="DP117" s="77">
        <f t="shared" si="708"/>
        <v>0</v>
      </c>
      <c r="DQ117" s="62">
        <f t="shared" si="709"/>
        <v>0</v>
      </c>
      <c r="DR117" s="67">
        <f t="shared" si="710"/>
        <v>0</v>
      </c>
      <c r="DW117" s="77">
        <f t="shared" si="711"/>
        <v>0</v>
      </c>
      <c r="DX117" s="62">
        <f t="shared" si="712"/>
        <v>0</v>
      </c>
      <c r="DY117" s="67">
        <f t="shared" si="713"/>
        <v>0</v>
      </c>
      <c r="ED117" s="77">
        <f t="shared" si="714"/>
        <v>0</v>
      </c>
      <c r="EE117" s="62">
        <f t="shared" si="715"/>
        <v>0</v>
      </c>
      <c r="EF117" s="67">
        <f t="shared" si="716"/>
        <v>0</v>
      </c>
      <c r="EK117" s="77">
        <f t="shared" si="717"/>
        <v>0</v>
      </c>
      <c r="EL117" s="62">
        <f t="shared" si="718"/>
        <v>0</v>
      </c>
      <c r="EM117" s="67">
        <f t="shared" si="719"/>
        <v>0</v>
      </c>
      <c r="ER117" s="77">
        <f t="shared" si="720"/>
        <v>0</v>
      </c>
      <c r="ES117" s="62">
        <f t="shared" si="721"/>
        <v>0</v>
      </c>
      <c r="ET117" s="67">
        <f t="shared" si="722"/>
        <v>0</v>
      </c>
      <c r="EY117" s="77">
        <f t="shared" si="723"/>
        <v>0</v>
      </c>
      <c r="EZ117" s="62">
        <f t="shared" si="724"/>
        <v>0</v>
      </c>
      <c r="FA117" s="67">
        <f t="shared" si="725"/>
        <v>0</v>
      </c>
      <c r="FF117" s="77">
        <f t="shared" si="726"/>
        <v>0</v>
      </c>
      <c r="FG117" s="62">
        <f t="shared" si="727"/>
        <v>0</v>
      </c>
      <c r="FH117" s="67">
        <f t="shared" si="728"/>
        <v>0</v>
      </c>
      <c r="FM117" s="77">
        <f t="shared" si="729"/>
        <v>0</v>
      </c>
      <c r="FN117" s="62">
        <f t="shared" si="730"/>
        <v>0</v>
      </c>
      <c r="FO117" s="67">
        <f t="shared" si="731"/>
        <v>0</v>
      </c>
      <c r="FT117" s="77">
        <f t="shared" si="732"/>
        <v>0</v>
      </c>
      <c r="FU117" s="62">
        <f t="shared" si="733"/>
        <v>0</v>
      </c>
      <c r="FV117" s="67">
        <f t="shared" si="734"/>
        <v>0</v>
      </c>
      <c r="GA117" s="77">
        <f t="shared" si="735"/>
        <v>0</v>
      </c>
      <c r="GB117" s="62">
        <f t="shared" si="736"/>
        <v>0</v>
      </c>
      <c r="GC117" s="67">
        <f t="shared" si="737"/>
        <v>0</v>
      </c>
      <c r="GH117" s="77">
        <f t="shared" si="738"/>
        <v>0</v>
      </c>
      <c r="GI117" s="62">
        <f t="shared" si="739"/>
        <v>0</v>
      </c>
      <c r="GJ117" s="67">
        <f t="shared" si="740"/>
        <v>0</v>
      </c>
      <c r="GO117" s="77">
        <f t="shared" si="741"/>
        <v>0</v>
      </c>
      <c r="GP117" s="62">
        <f t="shared" si="742"/>
        <v>0</v>
      </c>
      <c r="GQ117" s="67">
        <f t="shared" si="743"/>
        <v>0</v>
      </c>
      <c r="GV117" s="77">
        <f t="shared" si="744"/>
        <v>0</v>
      </c>
      <c r="GW117" s="62">
        <f t="shared" si="745"/>
        <v>0</v>
      </c>
      <c r="GX117" s="67">
        <f t="shared" si="746"/>
        <v>0</v>
      </c>
      <c r="HC117" s="77">
        <f t="shared" si="747"/>
        <v>0</v>
      </c>
      <c r="HD117" s="62">
        <f t="shared" si="748"/>
        <v>0</v>
      </c>
      <c r="HE117" s="67">
        <f t="shared" si="749"/>
        <v>0</v>
      </c>
      <c r="HJ117" s="77">
        <f t="shared" si="750"/>
        <v>0</v>
      </c>
      <c r="HK117" s="62">
        <f t="shared" si="751"/>
        <v>0</v>
      </c>
      <c r="HL117" s="67">
        <f t="shared" si="752"/>
        <v>0</v>
      </c>
      <c r="HQ117" s="77">
        <f t="shared" si="753"/>
        <v>0</v>
      </c>
      <c r="HR117" s="62">
        <f t="shared" si="754"/>
        <v>0</v>
      </c>
      <c r="HS117" s="67">
        <f t="shared" si="755"/>
        <v>0</v>
      </c>
      <c r="HX117" s="77">
        <f t="shared" si="756"/>
        <v>0</v>
      </c>
      <c r="HY117" s="62">
        <f t="shared" si="757"/>
        <v>0</v>
      </c>
      <c r="HZ117" s="67">
        <f t="shared" si="758"/>
        <v>0</v>
      </c>
      <c r="IE117" s="77">
        <f t="shared" si="759"/>
        <v>0</v>
      </c>
      <c r="IF117" s="62">
        <f t="shared" si="760"/>
        <v>0</v>
      </c>
      <c r="IG117" s="67">
        <f t="shared" si="761"/>
        <v>0</v>
      </c>
      <c r="IL117" s="77">
        <f t="shared" si="762"/>
        <v>0</v>
      </c>
      <c r="IM117" s="62">
        <f t="shared" si="763"/>
        <v>0</v>
      </c>
      <c r="IN117" s="67">
        <f t="shared" si="764"/>
        <v>0</v>
      </c>
      <c r="IS117" s="77">
        <f t="shared" si="765"/>
        <v>0</v>
      </c>
      <c r="IT117" s="62">
        <f t="shared" si="766"/>
        <v>0</v>
      </c>
      <c r="IU117" s="67">
        <f t="shared" si="767"/>
        <v>0</v>
      </c>
    </row>
    <row r="118" spans="8:255" x14ac:dyDescent="0.2">
      <c r="H118" s="77">
        <f t="shared" si="768"/>
        <v>4434</v>
      </c>
      <c r="I118" s="62">
        <f t="shared" si="769"/>
        <v>11329</v>
      </c>
      <c r="J118" s="67">
        <f t="shared" si="664"/>
        <v>-6895</v>
      </c>
      <c r="O118" s="77">
        <f t="shared" si="770"/>
        <v>0</v>
      </c>
      <c r="P118" s="62">
        <f t="shared" si="771"/>
        <v>8985</v>
      </c>
      <c r="Q118" s="67">
        <f t="shared" si="665"/>
        <v>-8985</v>
      </c>
      <c r="V118" s="77">
        <f t="shared" si="666"/>
        <v>0</v>
      </c>
      <c r="W118" s="62">
        <f t="shared" si="667"/>
        <v>0</v>
      </c>
      <c r="X118" s="67">
        <f t="shared" si="668"/>
        <v>0</v>
      </c>
      <c r="AC118" s="77">
        <f t="shared" si="669"/>
        <v>0</v>
      </c>
      <c r="AD118" s="62">
        <f t="shared" si="670"/>
        <v>127</v>
      </c>
      <c r="AE118" s="67">
        <f t="shared" si="671"/>
        <v>-127</v>
      </c>
      <c r="AJ118" s="77">
        <f t="shared" si="672"/>
        <v>0</v>
      </c>
      <c r="AK118" s="62">
        <f t="shared" si="673"/>
        <v>0</v>
      </c>
      <c r="AL118" s="67">
        <f t="shared" si="674"/>
        <v>0</v>
      </c>
      <c r="AQ118" s="77">
        <f t="shared" si="675"/>
        <v>4434</v>
      </c>
      <c r="AR118" s="62">
        <f t="shared" si="676"/>
        <v>2217</v>
      </c>
      <c r="AS118" s="67">
        <f t="shared" si="677"/>
        <v>2217</v>
      </c>
      <c r="AX118" s="77">
        <f t="shared" si="678"/>
        <v>0</v>
      </c>
      <c r="AY118" s="62">
        <f t="shared" si="679"/>
        <v>0</v>
      </c>
      <c r="AZ118" s="67">
        <f t="shared" si="680"/>
        <v>0</v>
      </c>
      <c r="BE118" s="77">
        <f t="shared" si="681"/>
        <v>0</v>
      </c>
      <c r="BF118" s="62">
        <f t="shared" si="682"/>
        <v>0</v>
      </c>
      <c r="BG118" s="67">
        <f t="shared" si="683"/>
        <v>0</v>
      </c>
      <c r="BL118" s="77">
        <f t="shared" si="684"/>
        <v>0</v>
      </c>
      <c r="BM118" s="62">
        <f t="shared" si="685"/>
        <v>0</v>
      </c>
      <c r="BN118" s="67">
        <f t="shared" si="686"/>
        <v>0</v>
      </c>
      <c r="BS118" s="77">
        <f t="shared" si="687"/>
        <v>0</v>
      </c>
      <c r="BT118" s="62">
        <f t="shared" si="688"/>
        <v>0</v>
      </c>
      <c r="BU118" s="67">
        <f t="shared" si="689"/>
        <v>0</v>
      </c>
      <c r="BZ118" s="227">
        <f t="shared" si="690"/>
        <v>0</v>
      </c>
      <c r="CA118" s="203">
        <f t="shared" si="691"/>
        <v>0</v>
      </c>
      <c r="CB118" s="228">
        <f t="shared" si="692"/>
        <v>0</v>
      </c>
      <c r="CG118" s="77">
        <f t="shared" si="693"/>
        <v>0</v>
      </c>
      <c r="CH118" s="62">
        <f t="shared" si="694"/>
        <v>0</v>
      </c>
      <c r="CI118" s="67">
        <f t="shared" si="695"/>
        <v>0</v>
      </c>
      <c r="CN118" s="77">
        <f t="shared" si="696"/>
        <v>0</v>
      </c>
      <c r="CO118" s="62">
        <f t="shared" si="697"/>
        <v>0</v>
      </c>
      <c r="CP118" s="67">
        <f t="shared" si="698"/>
        <v>0</v>
      </c>
      <c r="CU118" s="77">
        <f t="shared" si="699"/>
        <v>0</v>
      </c>
      <c r="CV118" s="62">
        <f t="shared" si="700"/>
        <v>0</v>
      </c>
      <c r="CW118" s="67">
        <f t="shared" si="701"/>
        <v>0</v>
      </c>
      <c r="DB118" s="77">
        <f t="shared" si="702"/>
        <v>0</v>
      </c>
      <c r="DC118" s="62">
        <f t="shared" si="703"/>
        <v>0</v>
      </c>
      <c r="DD118" s="67">
        <f t="shared" si="704"/>
        <v>0</v>
      </c>
      <c r="DI118" s="77">
        <f t="shared" si="705"/>
        <v>0</v>
      </c>
      <c r="DJ118" s="62">
        <f t="shared" si="706"/>
        <v>0</v>
      </c>
      <c r="DK118" s="67">
        <f t="shared" si="707"/>
        <v>0</v>
      </c>
      <c r="DP118" s="77">
        <f t="shared" si="708"/>
        <v>0</v>
      </c>
      <c r="DQ118" s="62">
        <f t="shared" si="709"/>
        <v>0</v>
      </c>
      <c r="DR118" s="67">
        <f t="shared" si="710"/>
        <v>0</v>
      </c>
      <c r="DW118" s="77">
        <f t="shared" si="711"/>
        <v>0</v>
      </c>
      <c r="DX118" s="62">
        <f t="shared" si="712"/>
        <v>0</v>
      </c>
      <c r="DY118" s="67">
        <f t="shared" si="713"/>
        <v>0</v>
      </c>
      <c r="ED118" s="77">
        <f t="shared" si="714"/>
        <v>0</v>
      </c>
      <c r="EE118" s="62">
        <f t="shared" si="715"/>
        <v>0</v>
      </c>
      <c r="EF118" s="67">
        <f t="shared" si="716"/>
        <v>0</v>
      </c>
      <c r="EK118" s="77">
        <f t="shared" si="717"/>
        <v>0</v>
      </c>
      <c r="EL118" s="62">
        <f t="shared" si="718"/>
        <v>0</v>
      </c>
      <c r="EM118" s="67">
        <f t="shared" si="719"/>
        <v>0</v>
      </c>
      <c r="ER118" s="77">
        <f t="shared" si="720"/>
        <v>0</v>
      </c>
      <c r="ES118" s="62">
        <f t="shared" si="721"/>
        <v>0</v>
      </c>
      <c r="ET118" s="67">
        <f t="shared" si="722"/>
        <v>0</v>
      </c>
      <c r="EY118" s="77">
        <f t="shared" si="723"/>
        <v>0</v>
      </c>
      <c r="EZ118" s="62">
        <f t="shared" si="724"/>
        <v>0</v>
      </c>
      <c r="FA118" s="67">
        <f t="shared" si="725"/>
        <v>0</v>
      </c>
      <c r="FF118" s="77">
        <f t="shared" si="726"/>
        <v>0</v>
      </c>
      <c r="FG118" s="62">
        <f t="shared" si="727"/>
        <v>0</v>
      </c>
      <c r="FH118" s="67">
        <f t="shared" si="728"/>
        <v>0</v>
      </c>
      <c r="FM118" s="77">
        <f t="shared" si="729"/>
        <v>0</v>
      </c>
      <c r="FN118" s="62">
        <f t="shared" si="730"/>
        <v>0</v>
      </c>
      <c r="FO118" s="67">
        <f t="shared" si="731"/>
        <v>0</v>
      </c>
      <c r="FT118" s="77">
        <f t="shared" si="732"/>
        <v>0</v>
      </c>
      <c r="FU118" s="62">
        <f t="shared" si="733"/>
        <v>0</v>
      </c>
      <c r="FV118" s="67">
        <f t="shared" si="734"/>
        <v>0</v>
      </c>
      <c r="GA118" s="77">
        <f t="shared" si="735"/>
        <v>0</v>
      </c>
      <c r="GB118" s="62">
        <f t="shared" si="736"/>
        <v>0</v>
      </c>
      <c r="GC118" s="67">
        <f t="shared" si="737"/>
        <v>0</v>
      </c>
      <c r="GH118" s="77">
        <f t="shared" si="738"/>
        <v>0</v>
      </c>
      <c r="GI118" s="62">
        <f t="shared" si="739"/>
        <v>0</v>
      </c>
      <c r="GJ118" s="67">
        <f t="shared" si="740"/>
        <v>0</v>
      </c>
      <c r="GO118" s="77">
        <f t="shared" si="741"/>
        <v>0</v>
      </c>
      <c r="GP118" s="62">
        <f t="shared" si="742"/>
        <v>0</v>
      </c>
      <c r="GQ118" s="67">
        <f t="shared" si="743"/>
        <v>0</v>
      </c>
      <c r="GV118" s="77">
        <f t="shared" si="744"/>
        <v>0</v>
      </c>
      <c r="GW118" s="62">
        <f t="shared" si="745"/>
        <v>0</v>
      </c>
      <c r="GX118" s="67">
        <f t="shared" si="746"/>
        <v>0</v>
      </c>
      <c r="HC118" s="77">
        <f t="shared" si="747"/>
        <v>0</v>
      </c>
      <c r="HD118" s="62">
        <f t="shared" si="748"/>
        <v>0</v>
      </c>
      <c r="HE118" s="67">
        <f t="shared" si="749"/>
        <v>0</v>
      </c>
      <c r="HJ118" s="77">
        <f t="shared" si="750"/>
        <v>0</v>
      </c>
      <c r="HK118" s="62">
        <f t="shared" si="751"/>
        <v>0</v>
      </c>
      <c r="HL118" s="67">
        <f t="shared" si="752"/>
        <v>0</v>
      </c>
      <c r="HQ118" s="77">
        <f t="shared" si="753"/>
        <v>0</v>
      </c>
      <c r="HR118" s="62">
        <f t="shared" si="754"/>
        <v>0</v>
      </c>
      <c r="HS118" s="67">
        <f t="shared" si="755"/>
        <v>0</v>
      </c>
      <c r="HX118" s="77">
        <f t="shared" si="756"/>
        <v>0</v>
      </c>
      <c r="HY118" s="62">
        <f t="shared" si="757"/>
        <v>0</v>
      </c>
      <c r="HZ118" s="67">
        <f t="shared" si="758"/>
        <v>0</v>
      </c>
      <c r="IE118" s="77">
        <f t="shared" si="759"/>
        <v>0</v>
      </c>
      <c r="IF118" s="62">
        <f t="shared" si="760"/>
        <v>0</v>
      </c>
      <c r="IG118" s="67">
        <f t="shared" si="761"/>
        <v>0</v>
      </c>
      <c r="IL118" s="77">
        <f t="shared" si="762"/>
        <v>0</v>
      </c>
      <c r="IM118" s="62">
        <f t="shared" si="763"/>
        <v>0</v>
      </c>
      <c r="IN118" s="67">
        <f t="shared" si="764"/>
        <v>0</v>
      </c>
      <c r="IS118" s="77">
        <f t="shared" si="765"/>
        <v>0</v>
      </c>
      <c r="IT118" s="62">
        <f t="shared" si="766"/>
        <v>0</v>
      </c>
      <c r="IU118" s="67">
        <f t="shared" si="767"/>
        <v>0</v>
      </c>
    </row>
    <row r="119" spans="8:255" x14ac:dyDescent="0.2">
      <c r="H119" s="77">
        <f t="shared" si="768"/>
        <v>5420</v>
      </c>
      <c r="I119" s="62">
        <f t="shared" si="769"/>
        <v>590861</v>
      </c>
      <c r="J119" s="67">
        <f t="shared" si="664"/>
        <v>-585441</v>
      </c>
      <c r="O119" s="77">
        <f t="shared" si="770"/>
        <v>0</v>
      </c>
      <c r="P119" s="62">
        <f t="shared" si="771"/>
        <v>586627</v>
      </c>
      <c r="Q119" s="67">
        <f t="shared" si="665"/>
        <v>-586627</v>
      </c>
      <c r="V119" s="77">
        <f t="shared" si="666"/>
        <v>0</v>
      </c>
      <c r="W119" s="62">
        <f t="shared" si="667"/>
        <v>1397</v>
      </c>
      <c r="X119" s="67">
        <f t="shared" si="668"/>
        <v>-1397</v>
      </c>
      <c r="AC119" s="77">
        <f t="shared" si="669"/>
        <v>0</v>
      </c>
      <c r="AD119" s="62">
        <f t="shared" si="670"/>
        <v>127</v>
      </c>
      <c r="AE119" s="67">
        <f t="shared" si="671"/>
        <v>-127</v>
      </c>
      <c r="AJ119" s="77">
        <f t="shared" si="672"/>
        <v>0</v>
      </c>
      <c r="AK119" s="62">
        <f t="shared" si="673"/>
        <v>0</v>
      </c>
      <c r="AL119" s="67">
        <f t="shared" si="674"/>
        <v>0</v>
      </c>
      <c r="AQ119" s="77">
        <f t="shared" si="675"/>
        <v>4434</v>
      </c>
      <c r="AR119" s="62">
        <f t="shared" si="676"/>
        <v>2217</v>
      </c>
      <c r="AS119" s="67">
        <f t="shared" si="677"/>
        <v>2217</v>
      </c>
      <c r="AX119" s="77">
        <f t="shared" si="678"/>
        <v>0</v>
      </c>
      <c r="AY119" s="62">
        <f t="shared" si="679"/>
        <v>0</v>
      </c>
      <c r="AZ119" s="67">
        <f t="shared" si="680"/>
        <v>0</v>
      </c>
      <c r="BE119" s="77">
        <f t="shared" si="681"/>
        <v>0</v>
      </c>
      <c r="BF119" s="62">
        <f t="shared" si="682"/>
        <v>0</v>
      </c>
      <c r="BG119" s="67">
        <f t="shared" si="683"/>
        <v>0</v>
      </c>
      <c r="BL119" s="77">
        <f t="shared" si="684"/>
        <v>0</v>
      </c>
      <c r="BM119" s="62">
        <f t="shared" si="685"/>
        <v>0</v>
      </c>
      <c r="BN119" s="67">
        <f t="shared" si="686"/>
        <v>0</v>
      </c>
      <c r="BS119" s="77">
        <f t="shared" si="687"/>
        <v>0</v>
      </c>
      <c r="BT119" s="62">
        <f t="shared" si="688"/>
        <v>0</v>
      </c>
      <c r="BU119" s="67">
        <f t="shared" si="689"/>
        <v>0</v>
      </c>
      <c r="BZ119" s="227">
        <f t="shared" si="690"/>
        <v>0</v>
      </c>
      <c r="CA119" s="203">
        <f t="shared" si="691"/>
        <v>493</v>
      </c>
      <c r="CB119" s="228">
        <f t="shared" si="692"/>
        <v>-493</v>
      </c>
      <c r="CG119" s="77">
        <f t="shared" si="693"/>
        <v>0</v>
      </c>
      <c r="CH119" s="62">
        <f t="shared" si="694"/>
        <v>0</v>
      </c>
      <c r="CI119" s="67">
        <f t="shared" si="695"/>
        <v>0</v>
      </c>
      <c r="CN119" s="77">
        <f t="shared" si="696"/>
        <v>0</v>
      </c>
      <c r="CO119" s="62">
        <f t="shared" si="697"/>
        <v>0</v>
      </c>
      <c r="CP119" s="67">
        <f t="shared" si="698"/>
        <v>0</v>
      </c>
      <c r="CU119" s="77">
        <f t="shared" si="699"/>
        <v>0</v>
      </c>
      <c r="CV119" s="62">
        <f t="shared" si="700"/>
        <v>0</v>
      </c>
      <c r="CW119" s="67">
        <f t="shared" si="701"/>
        <v>0</v>
      </c>
      <c r="DB119" s="77">
        <f t="shared" si="702"/>
        <v>0</v>
      </c>
      <c r="DC119" s="62">
        <f t="shared" si="703"/>
        <v>0</v>
      </c>
      <c r="DD119" s="67">
        <f t="shared" si="704"/>
        <v>0</v>
      </c>
      <c r="DI119" s="77">
        <f t="shared" si="705"/>
        <v>0</v>
      </c>
      <c r="DJ119" s="62">
        <f t="shared" si="706"/>
        <v>0</v>
      </c>
      <c r="DK119" s="67">
        <f t="shared" si="707"/>
        <v>0</v>
      </c>
      <c r="DP119" s="77">
        <f t="shared" si="708"/>
        <v>0</v>
      </c>
      <c r="DQ119" s="62">
        <f t="shared" si="709"/>
        <v>0</v>
      </c>
      <c r="DR119" s="67">
        <f t="shared" si="710"/>
        <v>0</v>
      </c>
      <c r="DW119" s="77">
        <f t="shared" si="711"/>
        <v>0</v>
      </c>
      <c r="DX119" s="62">
        <f t="shared" si="712"/>
        <v>0</v>
      </c>
      <c r="DY119" s="67">
        <f t="shared" si="713"/>
        <v>0</v>
      </c>
      <c r="ED119" s="77">
        <f t="shared" si="714"/>
        <v>0</v>
      </c>
      <c r="EE119" s="62">
        <f t="shared" si="715"/>
        <v>0</v>
      </c>
      <c r="EF119" s="67">
        <f t="shared" si="716"/>
        <v>0</v>
      </c>
      <c r="EK119" s="77">
        <f t="shared" si="717"/>
        <v>0</v>
      </c>
      <c r="EL119" s="62">
        <f t="shared" si="718"/>
        <v>0</v>
      </c>
      <c r="EM119" s="67">
        <f t="shared" si="719"/>
        <v>0</v>
      </c>
      <c r="ER119" s="77">
        <f t="shared" si="720"/>
        <v>0</v>
      </c>
      <c r="ES119" s="62">
        <f t="shared" si="721"/>
        <v>0</v>
      </c>
      <c r="ET119" s="67">
        <f t="shared" si="722"/>
        <v>0</v>
      </c>
      <c r="EY119" s="77">
        <f t="shared" si="723"/>
        <v>0</v>
      </c>
      <c r="EZ119" s="62">
        <f t="shared" si="724"/>
        <v>0</v>
      </c>
      <c r="FA119" s="67">
        <f t="shared" si="725"/>
        <v>0</v>
      </c>
      <c r="FF119" s="77">
        <f t="shared" si="726"/>
        <v>0</v>
      </c>
      <c r="FG119" s="62">
        <f t="shared" si="727"/>
        <v>0</v>
      </c>
      <c r="FH119" s="67">
        <f t="shared" si="728"/>
        <v>0</v>
      </c>
      <c r="FM119" s="77">
        <f t="shared" si="729"/>
        <v>0</v>
      </c>
      <c r="FN119" s="62">
        <f t="shared" si="730"/>
        <v>0</v>
      </c>
      <c r="FO119" s="67">
        <f t="shared" si="731"/>
        <v>0</v>
      </c>
      <c r="FT119" s="77">
        <f t="shared" si="732"/>
        <v>0</v>
      </c>
      <c r="FU119" s="62">
        <f t="shared" si="733"/>
        <v>0</v>
      </c>
      <c r="FV119" s="67">
        <f t="shared" si="734"/>
        <v>0</v>
      </c>
      <c r="GA119" s="77">
        <f t="shared" si="735"/>
        <v>0</v>
      </c>
      <c r="GB119" s="62">
        <f t="shared" si="736"/>
        <v>0</v>
      </c>
      <c r="GC119" s="67">
        <f t="shared" si="737"/>
        <v>0</v>
      </c>
      <c r="GH119" s="77">
        <f t="shared" si="738"/>
        <v>0</v>
      </c>
      <c r="GI119" s="62">
        <f t="shared" si="739"/>
        <v>0</v>
      </c>
      <c r="GJ119" s="67">
        <f t="shared" si="740"/>
        <v>0</v>
      </c>
      <c r="GO119" s="77">
        <f t="shared" si="741"/>
        <v>0</v>
      </c>
      <c r="GP119" s="62">
        <f t="shared" si="742"/>
        <v>0</v>
      </c>
      <c r="GQ119" s="67">
        <f t="shared" si="743"/>
        <v>0</v>
      </c>
      <c r="GV119" s="77">
        <f t="shared" si="744"/>
        <v>0</v>
      </c>
      <c r="GW119" s="62">
        <f t="shared" si="745"/>
        <v>0</v>
      </c>
      <c r="GX119" s="67">
        <f t="shared" si="746"/>
        <v>0</v>
      </c>
      <c r="HC119" s="77">
        <f t="shared" si="747"/>
        <v>0</v>
      </c>
      <c r="HD119" s="62">
        <f t="shared" si="748"/>
        <v>0</v>
      </c>
      <c r="HE119" s="67">
        <f t="shared" si="749"/>
        <v>0</v>
      </c>
      <c r="HJ119" s="77">
        <f t="shared" si="750"/>
        <v>0</v>
      </c>
      <c r="HK119" s="62">
        <f t="shared" si="751"/>
        <v>0</v>
      </c>
      <c r="HL119" s="67">
        <f t="shared" si="752"/>
        <v>0</v>
      </c>
      <c r="HQ119" s="77">
        <f t="shared" si="753"/>
        <v>0</v>
      </c>
      <c r="HR119" s="62">
        <f t="shared" si="754"/>
        <v>0</v>
      </c>
      <c r="HS119" s="67">
        <f t="shared" si="755"/>
        <v>0</v>
      </c>
      <c r="HX119" s="77">
        <f t="shared" si="756"/>
        <v>0</v>
      </c>
      <c r="HY119" s="62">
        <f t="shared" si="757"/>
        <v>0</v>
      </c>
      <c r="HZ119" s="67">
        <f t="shared" si="758"/>
        <v>0</v>
      </c>
      <c r="IE119" s="77">
        <f t="shared" si="759"/>
        <v>0</v>
      </c>
      <c r="IF119" s="62">
        <f t="shared" si="760"/>
        <v>0</v>
      </c>
      <c r="IG119" s="67">
        <f t="shared" si="761"/>
        <v>0</v>
      </c>
      <c r="IL119" s="77">
        <f t="shared" si="762"/>
        <v>0</v>
      </c>
      <c r="IM119" s="62">
        <f t="shared" si="763"/>
        <v>0</v>
      </c>
      <c r="IN119" s="67">
        <f t="shared" si="764"/>
        <v>0</v>
      </c>
      <c r="IS119" s="77">
        <f t="shared" si="765"/>
        <v>986</v>
      </c>
      <c r="IT119" s="62">
        <f t="shared" si="766"/>
        <v>493</v>
      </c>
      <c r="IU119" s="67">
        <f t="shared" si="767"/>
        <v>493</v>
      </c>
    </row>
    <row r="120" spans="8:255" x14ac:dyDescent="0.2">
      <c r="H120" s="77">
        <f t="shared" si="768"/>
        <v>6420</v>
      </c>
      <c r="I120" s="62">
        <f t="shared" si="769"/>
        <v>45779563</v>
      </c>
      <c r="J120" s="67">
        <f t="shared" si="664"/>
        <v>-45773143</v>
      </c>
      <c r="O120" s="77">
        <f t="shared" si="770"/>
        <v>0</v>
      </c>
      <c r="P120" s="62">
        <f t="shared" si="771"/>
        <v>39402355</v>
      </c>
      <c r="Q120" s="67">
        <f t="shared" si="665"/>
        <v>-39402355</v>
      </c>
      <c r="V120" s="77">
        <f t="shared" si="666"/>
        <v>0</v>
      </c>
      <c r="W120" s="62">
        <f t="shared" si="667"/>
        <v>921776</v>
      </c>
      <c r="X120" s="67">
        <f t="shared" si="668"/>
        <v>-921776</v>
      </c>
      <c r="AC120" s="77">
        <f t="shared" si="669"/>
        <v>0</v>
      </c>
      <c r="AD120" s="62">
        <f t="shared" si="670"/>
        <v>4791316</v>
      </c>
      <c r="AE120" s="67">
        <f t="shared" si="671"/>
        <v>-4791316</v>
      </c>
      <c r="AJ120" s="77">
        <f t="shared" si="672"/>
        <v>0</v>
      </c>
      <c r="AK120" s="62">
        <f t="shared" si="673"/>
        <v>0</v>
      </c>
      <c r="AL120" s="67">
        <f t="shared" si="674"/>
        <v>0</v>
      </c>
      <c r="AQ120" s="77">
        <f t="shared" si="675"/>
        <v>4434</v>
      </c>
      <c r="AR120" s="62">
        <f t="shared" si="676"/>
        <v>13948</v>
      </c>
      <c r="AS120" s="67">
        <f t="shared" si="677"/>
        <v>-9514</v>
      </c>
      <c r="AX120" s="77">
        <f t="shared" si="678"/>
        <v>1000</v>
      </c>
      <c r="AY120" s="62">
        <f t="shared" si="679"/>
        <v>393852</v>
      </c>
      <c r="AZ120" s="67">
        <f t="shared" si="680"/>
        <v>-392852</v>
      </c>
      <c r="BE120" s="77">
        <f t="shared" si="681"/>
        <v>1000</v>
      </c>
      <c r="BF120" s="62">
        <f t="shared" si="682"/>
        <v>204850</v>
      </c>
      <c r="BG120" s="67">
        <f t="shared" si="683"/>
        <v>-203850</v>
      </c>
      <c r="BL120" s="77">
        <f t="shared" si="684"/>
        <v>0</v>
      </c>
      <c r="BM120" s="62">
        <f t="shared" si="685"/>
        <v>2279</v>
      </c>
      <c r="BN120" s="67">
        <f t="shared" si="686"/>
        <v>-2279</v>
      </c>
      <c r="BS120" s="77">
        <f t="shared" si="687"/>
        <v>0</v>
      </c>
      <c r="BT120" s="62">
        <f t="shared" si="688"/>
        <v>186723</v>
      </c>
      <c r="BU120" s="67">
        <f t="shared" si="689"/>
        <v>-186723</v>
      </c>
      <c r="BZ120" s="227">
        <f t="shared" si="690"/>
        <v>0</v>
      </c>
      <c r="CA120" s="203">
        <f t="shared" si="691"/>
        <v>256316</v>
      </c>
      <c r="CB120" s="228">
        <f t="shared" si="692"/>
        <v>-256316</v>
      </c>
      <c r="CG120" s="77">
        <f t="shared" si="693"/>
        <v>0</v>
      </c>
      <c r="CH120" s="62">
        <f t="shared" si="694"/>
        <v>0</v>
      </c>
      <c r="CI120" s="67">
        <f t="shared" si="695"/>
        <v>0</v>
      </c>
      <c r="CN120" s="77">
        <f t="shared" si="696"/>
        <v>0</v>
      </c>
      <c r="CO120" s="62">
        <f t="shared" si="697"/>
        <v>0</v>
      </c>
      <c r="CP120" s="67">
        <f t="shared" si="698"/>
        <v>0</v>
      </c>
      <c r="CU120" s="77">
        <f t="shared" si="699"/>
        <v>0</v>
      </c>
      <c r="CV120" s="62">
        <f t="shared" si="700"/>
        <v>0</v>
      </c>
      <c r="CW120" s="67">
        <f t="shared" si="701"/>
        <v>0</v>
      </c>
      <c r="DB120" s="77">
        <f t="shared" si="702"/>
        <v>0</v>
      </c>
      <c r="DC120" s="62">
        <f t="shared" si="703"/>
        <v>0</v>
      </c>
      <c r="DD120" s="67">
        <f t="shared" si="704"/>
        <v>0</v>
      </c>
      <c r="DI120" s="77">
        <f t="shared" si="705"/>
        <v>0</v>
      </c>
      <c r="DJ120" s="62">
        <f t="shared" si="706"/>
        <v>0</v>
      </c>
      <c r="DK120" s="67">
        <f t="shared" si="707"/>
        <v>0</v>
      </c>
      <c r="DP120" s="77">
        <f t="shared" si="708"/>
        <v>0</v>
      </c>
      <c r="DQ120" s="62">
        <f t="shared" si="709"/>
        <v>0</v>
      </c>
      <c r="DR120" s="67">
        <f t="shared" si="710"/>
        <v>0</v>
      </c>
      <c r="DW120" s="77">
        <f t="shared" si="711"/>
        <v>0</v>
      </c>
      <c r="DX120" s="62">
        <f t="shared" si="712"/>
        <v>0</v>
      </c>
      <c r="DY120" s="67">
        <f t="shared" si="713"/>
        <v>0</v>
      </c>
      <c r="ED120" s="77">
        <f t="shared" si="714"/>
        <v>0</v>
      </c>
      <c r="EE120" s="62">
        <f t="shared" si="715"/>
        <v>0</v>
      </c>
      <c r="EF120" s="67">
        <f t="shared" si="716"/>
        <v>0</v>
      </c>
      <c r="EK120" s="77">
        <f t="shared" si="717"/>
        <v>0</v>
      </c>
      <c r="EL120" s="62">
        <f t="shared" si="718"/>
        <v>0</v>
      </c>
      <c r="EM120" s="67">
        <f t="shared" si="719"/>
        <v>0</v>
      </c>
      <c r="ER120" s="77">
        <f t="shared" si="720"/>
        <v>0</v>
      </c>
      <c r="ES120" s="62">
        <f t="shared" si="721"/>
        <v>0</v>
      </c>
      <c r="ET120" s="67">
        <f t="shared" si="722"/>
        <v>0</v>
      </c>
      <c r="EY120" s="77">
        <f t="shared" si="723"/>
        <v>0</v>
      </c>
      <c r="EZ120" s="62">
        <f t="shared" si="724"/>
        <v>0</v>
      </c>
      <c r="FA120" s="67">
        <f t="shared" si="725"/>
        <v>0</v>
      </c>
      <c r="FF120" s="77">
        <f t="shared" si="726"/>
        <v>0</v>
      </c>
      <c r="FG120" s="62">
        <f t="shared" si="727"/>
        <v>0</v>
      </c>
      <c r="FH120" s="67">
        <f t="shared" si="728"/>
        <v>0</v>
      </c>
      <c r="FM120" s="77">
        <f t="shared" si="729"/>
        <v>0</v>
      </c>
      <c r="FN120" s="62">
        <f t="shared" si="730"/>
        <v>0</v>
      </c>
      <c r="FO120" s="67">
        <f t="shared" si="731"/>
        <v>0</v>
      </c>
      <c r="FT120" s="77">
        <f t="shared" si="732"/>
        <v>0</v>
      </c>
      <c r="FU120" s="62">
        <f t="shared" si="733"/>
        <v>0</v>
      </c>
      <c r="FV120" s="67">
        <f t="shared" si="734"/>
        <v>0</v>
      </c>
      <c r="GA120" s="77">
        <f t="shared" si="735"/>
        <v>0</v>
      </c>
      <c r="GB120" s="62">
        <f t="shared" si="736"/>
        <v>0</v>
      </c>
      <c r="GC120" s="67">
        <f t="shared" si="737"/>
        <v>0</v>
      </c>
      <c r="GH120" s="77">
        <f t="shared" si="738"/>
        <v>0</v>
      </c>
      <c r="GI120" s="62">
        <f t="shared" si="739"/>
        <v>0</v>
      </c>
      <c r="GJ120" s="67">
        <f t="shared" si="740"/>
        <v>0</v>
      </c>
      <c r="GO120" s="77">
        <f t="shared" si="741"/>
        <v>0</v>
      </c>
      <c r="GP120" s="62">
        <f t="shared" si="742"/>
        <v>0</v>
      </c>
      <c r="GQ120" s="67">
        <f t="shared" si="743"/>
        <v>0</v>
      </c>
      <c r="GV120" s="77">
        <f t="shared" si="744"/>
        <v>0</v>
      </c>
      <c r="GW120" s="62">
        <f t="shared" si="745"/>
        <v>0</v>
      </c>
      <c r="GX120" s="67">
        <f t="shared" si="746"/>
        <v>0</v>
      </c>
      <c r="HC120" s="77">
        <f t="shared" si="747"/>
        <v>0</v>
      </c>
      <c r="HD120" s="62">
        <f t="shared" si="748"/>
        <v>0</v>
      </c>
      <c r="HE120" s="67">
        <f t="shared" si="749"/>
        <v>0</v>
      </c>
      <c r="HJ120" s="77">
        <f t="shared" si="750"/>
        <v>0</v>
      </c>
      <c r="HK120" s="62">
        <f t="shared" si="751"/>
        <v>0</v>
      </c>
      <c r="HL120" s="67">
        <f t="shared" si="752"/>
        <v>0</v>
      </c>
      <c r="HQ120" s="77">
        <f t="shared" si="753"/>
        <v>0</v>
      </c>
      <c r="HR120" s="62">
        <f t="shared" si="754"/>
        <v>0</v>
      </c>
      <c r="HS120" s="67">
        <f t="shared" si="755"/>
        <v>0</v>
      </c>
      <c r="HX120" s="77">
        <f t="shared" si="756"/>
        <v>0</v>
      </c>
      <c r="HY120" s="62">
        <f t="shared" si="757"/>
        <v>0</v>
      </c>
      <c r="HZ120" s="67">
        <f t="shared" si="758"/>
        <v>0</v>
      </c>
      <c r="IE120" s="77">
        <f t="shared" si="759"/>
        <v>0</v>
      </c>
      <c r="IF120" s="62">
        <f t="shared" si="760"/>
        <v>0</v>
      </c>
      <c r="IG120" s="67">
        <f t="shared" si="761"/>
        <v>0</v>
      </c>
      <c r="IL120" s="77">
        <f t="shared" si="762"/>
        <v>0</v>
      </c>
      <c r="IM120" s="62">
        <f t="shared" si="763"/>
        <v>0</v>
      </c>
      <c r="IN120" s="67">
        <f t="shared" si="764"/>
        <v>0</v>
      </c>
      <c r="IS120" s="77">
        <f t="shared" si="765"/>
        <v>986</v>
      </c>
      <c r="IT120" s="62">
        <f t="shared" si="766"/>
        <v>256316</v>
      </c>
      <c r="IU120" s="67">
        <f t="shared" si="767"/>
        <v>-255330</v>
      </c>
    </row>
    <row r="121" spans="8:255" x14ac:dyDescent="0.2">
      <c r="H121" s="77">
        <f t="shared" si="768"/>
        <v>0</v>
      </c>
      <c r="I121" s="62">
        <f t="shared" si="769"/>
        <v>0</v>
      </c>
      <c r="J121" s="67">
        <f t="shared" si="664"/>
        <v>0</v>
      </c>
      <c r="O121" s="77">
        <f t="shared" si="770"/>
        <v>0</v>
      </c>
      <c r="P121" s="62">
        <f t="shared" si="771"/>
        <v>0</v>
      </c>
      <c r="Q121" s="67">
        <f t="shared" si="665"/>
        <v>0</v>
      </c>
      <c r="V121" s="77">
        <f t="shared" si="666"/>
        <v>0</v>
      </c>
      <c r="W121" s="62">
        <f t="shared" si="667"/>
        <v>0</v>
      </c>
      <c r="X121" s="67">
        <f t="shared" si="668"/>
        <v>0</v>
      </c>
      <c r="AC121" s="77">
        <f t="shared" si="669"/>
        <v>0</v>
      </c>
      <c r="AD121" s="62">
        <f t="shared" si="670"/>
        <v>0</v>
      </c>
      <c r="AE121" s="67">
        <f t="shared" si="671"/>
        <v>0</v>
      </c>
      <c r="AJ121" s="77">
        <f t="shared" si="672"/>
        <v>0</v>
      </c>
      <c r="AK121" s="62">
        <f t="shared" si="673"/>
        <v>0</v>
      </c>
      <c r="AL121" s="67">
        <f t="shared" si="674"/>
        <v>0</v>
      </c>
      <c r="AQ121" s="77">
        <f t="shared" si="675"/>
        <v>0</v>
      </c>
      <c r="AR121" s="62">
        <f t="shared" si="676"/>
        <v>0</v>
      </c>
      <c r="AS121" s="67">
        <f t="shared" si="677"/>
        <v>0</v>
      </c>
      <c r="AX121" s="77">
        <f t="shared" si="678"/>
        <v>0</v>
      </c>
      <c r="AY121" s="62">
        <f t="shared" si="679"/>
        <v>0</v>
      </c>
      <c r="AZ121" s="67">
        <f t="shared" si="680"/>
        <v>0</v>
      </c>
      <c r="BE121" s="77">
        <f t="shared" si="681"/>
        <v>0</v>
      </c>
      <c r="BF121" s="62">
        <f t="shared" si="682"/>
        <v>0</v>
      </c>
      <c r="BG121" s="67">
        <f t="shared" si="683"/>
        <v>0</v>
      </c>
      <c r="BL121" s="77">
        <f t="shared" si="684"/>
        <v>0</v>
      </c>
      <c r="BM121" s="62">
        <f t="shared" si="685"/>
        <v>0</v>
      </c>
      <c r="BN121" s="67">
        <f t="shared" si="686"/>
        <v>0</v>
      </c>
      <c r="BS121" s="77">
        <f t="shared" si="687"/>
        <v>0</v>
      </c>
      <c r="BT121" s="62">
        <f t="shared" si="688"/>
        <v>0</v>
      </c>
      <c r="BU121" s="67">
        <f t="shared" si="689"/>
        <v>0</v>
      </c>
      <c r="BZ121" s="227">
        <f t="shared" si="690"/>
        <v>0</v>
      </c>
      <c r="CA121" s="203">
        <f t="shared" si="691"/>
        <v>0</v>
      </c>
      <c r="CB121" s="228">
        <f t="shared" si="692"/>
        <v>0</v>
      </c>
      <c r="CG121" s="77">
        <f t="shared" si="693"/>
        <v>0</v>
      </c>
      <c r="CH121" s="62">
        <f t="shared" si="694"/>
        <v>0</v>
      </c>
      <c r="CI121" s="67">
        <f t="shared" si="695"/>
        <v>0</v>
      </c>
      <c r="CN121" s="77">
        <f t="shared" si="696"/>
        <v>0</v>
      </c>
      <c r="CO121" s="62">
        <f t="shared" si="697"/>
        <v>0</v>
      </c>
      <c r="CP121" s="67">
        <f t="shared" si="698"/>
        <v>0</v>
      </c>
      <c r="CU121" s="77">
        <f t="shared" si="699"/>
        <v>0</v>
      </c>
      <c r="CV121" s="62">
        <f t="shared" si="700"/>
        <v>0</v>
      </c>
      <c r="CW121" s="67">
        <f t="shared" si="701"/>
        <v>0</v>
      </c>
      <c r="DB121" s="77">
        <f t="shared" si="702"/>
        <v>0</v>
      </c>
      <c r="DC121" s="62">
        <f t="shared" si="703"/>
        <v>0</v>
      </c>
      <c r="DD121" s="67">
        <f t="shared" si="704"/>
        <v>0</v>
      </c>
      <c r="DI121" s="77">
        <f t="shared" si="705"/>
        <v>0</v>
      </c>
      <c r="DJ121" s="62">
        <f t="shared" si="706"/>
        <v>0</v>
      </c>
      <c r="DK121" s="67">
        <f t="shared" si="707"/>
        <v>0</v>
      </c>
      <c r="DP121" s="77">
        <f t="shared" si="708"/>
        <v>0</v>
      </c>
      <c r="DQ121" s="62">
        <f t="shared" si="709"/>
        <v>0</v>
      </c>
      <c r="DR121" s="67">
        <f t="shared" si="710"/>
        <v>0</v>
      </c>
      <c r="DW121" s="77">
        <f t="shared" si="711"/>
        <v>0</v>
      </c>
      <c r="DX121" s="62">
        <f t="shared" si="712"/>
        <v>0</v>
      </c>
      <c r="DY121" s="67">
        <f t="shared" si="713"/>
        <v>0</v>
      </c>
      <c r="ED121" s="77">
        <f t="shared" si="714"/>
        <v>0</v>
      </c>
      <c r="EE121" s="62">
        <f t="shared" si="715"/>
        <v>0</v>
      </c>
      <c r="EF121" s="67">
        <f t="shared" si="716"/>
        <v>0</v>
      </c>
      <c r="EK121" s="77">
        <f t="shared" si="717"/>
        <v>0</v>
      </c>
      <c r="EL121" s="62">
        <f t="shared" si="718"/>
        <v>0</v>
      </c>
      <c r="EM121" s="67">
        <f t="shared" si="719"/>
        <v>0</v>
      </c>
      <c r="ER121" s="77">
        <f t="shared" si="720"/>
        <v>0</v>
      </c>
      <c r="ES121" s="62">
        <f t="shared" si="721"/>
        <v>0</v>
      </c>
      <c r="ET121" s="67">
        <f t="shared" si="722"/>
        <v>0</v>
      </c>
      <c r="EY121" s="77">
        <f t="shared" si="723"/>
        <v>0</v>
      </c>
      <c r="EZ121" s="62">
        <f t="shared" si="724"/>
        <v>0</v>
      </c>
      <c r="FA121" s="67">
        <f t="shared" si="725"/>
        <v>0</v>
      </c>
      <c r="FF121" s="77">
        <f t="shared" si="726"/>
        <v>0</v>
      </c>
      <c r="FG121" s="62">
        <f t="shared" si="727"/>
        <v>0</v>
      </c>
      <c r="FH121" s="67">
        <f t="shared" si="728"/>
        <v>0</v>
      </c>
      <c r="FM121" s="77">
        <f t="shared" si="729"/>
        <v>0</v>
      </c>
      <c r="FN121" s="62">
        <f t="shared" si="730"/>
        <v>0</v>
      </c>
      <c r="FO121" s="67">
        <f t="shared" si="731"/>
        <v>0</v>
      </c>
      <c r="FT121" s="77">
        <f t="shared" si="732"/>
        <v>0</v>
      </c>
      <c r="FU121" s="62">
        <f t="shared" si="733"/>
        <v>0</v>
      </c>
      <c r="FV121" s="67">
        <f t="shared" si="734"/>
        <v>0</v>
      </c>
      <c r="GA121" s="77">
        <f t="shared" si="735"/>
        <v>0</v>
      </c>
      <c r="GB121" s="62">
        <f t="shared" si="736"/>
        <v>0</v>
      </c>
      <c r="GC121" s="67">
        <f t="shared" si="737"/>
        <v>0</v>
      </c>
      <c r="GH121" s="77">
        <f t="shared" si="738"/>
        <v>0</v>
      </c>
      <c r="GI121" s="62">
        <f t="shared" si="739"/>
        <v>0</v>
      </c>
      <c r="GJ121" s="67">
        <f t="shared" si="740"/>
        <v>0</v>
      </c>
      <c r="GO121" s="77">
        <f t="shared" si="741"/>
        <v>0</v>
      </c>
      <c r="GP121" s="62">
        <f t="shared" si="742"/>
        <v>0</v>
      </c>
      <c r="GQ121" s="67">
        <f t="shared" si="743"/>
        <v>0</v>
      </c>
      <c r="GV121" s="77">
        <f t="shared" si="744"/>
        <v>0</v>
      </c>
      <c r="GW121" s="62">
        <f t="shared" si="745"/>
        <v>0</v>
      </c>
      <c r="GX121" s="67">
        <f t="shared" si="746"/>
        <v>0</v>
      </c>
      <c r="HC121" s="77">
        <f t="shared" si="747"/>
        <v>0</v>
      </c>
      <c r="HD121" s="62">
        <f t="shared" si="748"/>
        <v>0</v>
      </c>
      <c r="HE121" s="67">
        <f t="shared" si="749"/>
        <v>0</v>
      </c>
      <c r="HJ121" s="77">
        <f t="shared" si="750"/>
        <v>0</v>
      </c>
      <c r="HK121" s="62">
        <f t="shared" si="751"/>
        <v>0</v>
      </c>
      <c r="HL121" s="67">
        <f t="shared" si="752"/>
        <v>0</v>
      </c>
      <c r="HQ121" s="77">
        <f t="shared" si="753"/>
        <v>0</v>
      </c>
      <c r="HR121" s="62">
        <f t="shared" si="754"/>
        <v>0</v>
      </c>
      <c r="HS121" s="67">
        <f t="shared" si="755"/>
        <v>0</v>
      </c>
      <c r="HX121" s="77">
        <f t="shared" si="756"/>
        <v>0</v>
      </c>
      <c r="HY121" s="62">
        <f t="shared" si="757"/>
        <v>0</v>
      </c>
      <c r="HZ121" s="67">
        <f t="shared" si="758"/>
        <v>0</v>
      </c>
      <c r="IE121" s="77">
        <f t="shared" si="759"/>
        <v>0</v>
      </c>
      <c r="IF121" s="62">
        <f t="shared" si="760"/>
        <v>0</v>
      </c>
      <c r="IG121" s="67">
        <f t="shared" si="761"/>
        <v>0</v>
      </c>
      <c r="IL121" s="77">
        <f t="shared" si="762"/>
        <v>0</v>
      </c>
      <c r="IM121" s="62">
        <f t="shared" si="763"/>
        <v>0</v>
      </c>
      <c r="IN121" s="67">
        <f t="shared" si="764"/>
        <v>0</v>
      </c>
      <c r="IS121" s="77">
        <f t="shared" si="765"/>
        <v>0</v>
      </c>
      <c r="IT121" s="62">
        <f t="shared" si="766"/>
        <v>0</v>
      </c>
      <c r="IU121" s="67">
        <f t="shared" si="767"/>
        <v>0</v>
      </c>
    </row>
    <row r="122" spans="8:255" x14ac:dyDescent="0.2">
      <c r="H122" s="77">
        <f t="shared" si="768"/>
        <v>0</v>
      </c>
      <c r="I122" s="62">
        <f t="shared" si="769"/>
        <v>0</v>
      </c>
      <c r="J122" s="67">
        <f t="shared" si="664"/>
        <v>0</v>
      </c>
      <c r="O122" s="77">
        <f t="shared" si="770"/>
        <v>0</v>
      </c>
      <c r="P122" s="62">
        <f t="shared" si="771"/>
        <v>0</v>
      </c>
      <c r="Q122" s="67">
        <f t="shared" si="665"/>
        <v>0</v>
      </c>
      <c r="V122" s="77">
        <f t="shared" si="666"/>
        <v>0</v>
      </c>
      <c r="W122" s="62">
        <f t="shared" si="667"/>
        <v>0</v>
      </c>
      <c r="X122" s="67">
        <f t="shared" si="668"/>
        <v>0</v>
      </c>
      <c r="AC122" s="77">
        <f t="shared" si="669"/>
        <v>0</v>
      </c>
      <c r="AD122" s="62">
        <f t="shared" si="670"/>
        <v>0</v>
      </c>
      <c r="AE122" s="67">
        <f t="shared" si="671"/>
        <v>0</v>
      </c>
      <c r="AJ122" s="77">
        <f t="shared" si="672"/>
        <v>0</v>
      </c>
      <c r="AK122" s="62">
        <f t="shared" si="673"/>
        <v>0</v>
      </c>
      <c r="AL122" s="67">
        <f t="shared" si="674"/>
        <v>0</v>
      </c>
      <c r="AQ122" s="77">
        <f t="shared" si="675"/>
        <v>0</v>
      </c>
      <c r="AR122" s="62">
        <f t="shared" si="676"/>
        <v>0</v>
      </c>
      <c r="AS122" s="67">
        <f t="shared" si="677"/>
        <v>0</v>
      </c>
      <c r="AX122" s="77">
        <f t="shared" si="678"/>
        <v>0</v>
      </c>
      <c r="AY122" s="62">
        <f t="shared" si="679"/>
        <v>0</v>
      </c>
      <c r="AZ122" s="67">
        <f t="shared" si="680"/>
        <v>0</v>
      </c>
      <c r="BE122" s="77">
        <f t="shared" si="681"/>
        <v>0</v>
      </c>
      <c r="BF122" s="62">
        <f t="shared" si="682"/>
        <v>0</v>
      </c>
      <c r="BG122" s="67">
        <f t="shared" si="683"/>
        <v>0</v>
      </c>
      <c r="BL122" s="77">
        <f t="shared" si="684"/>
        <v>0</v>
      </c>
      <c r="BM122" s="62">
        <f t="shared" si="685"/>
        <v>0</v>
      </c>
      <c r="BN122" s="67">
        <f t="shared" si="686"/>
        <v>0</v>
      </c>
      <c r="BS122" s="77">
        <f t="shared" si="687"/>
        <v>0</v>
      </c>
      <c r="BT122" s="62">
        <f t="shared" si="688"/>
        <v>0</v>
      </c>
      <c r="BU122" s="67">
        <f t="shared" si="689"/>
        <v>0</v>
      </c>
      <c r="BZ122" s="227">
        <f t="shared" si="690"/>
        <v>0</v>
      </c>
      <c r="CA122" s="203">
        <f t="shared" si="691"/>
        <v>0</v>
      </c>
      <c r="CB122" s="228">
        <f t="shared" si="692"/>
        <v>0</v>
      </c>
      <c r="CG122" s="77">
        <f t="shared" si="693"/>
        <v>0</v>
      </c>
      <c r="CH122" s="62">
        <f t="shared" si="694"/>
        <v>0</v>
      </c>
      <c r="CI122" s="67">
        <f t="shared" si="695"/>
        <v>0</v>
      </c>
      <c r="CN122" s="77">
        <f t="shared" si="696"/>
        <v>0</v>
      </c>
      <c r="CO122" s="62">
        <f t="shared" si="697"/>
        <v>0</v>
      </c>
      <c r="CP122" s="67">
        <f t="shared" si="698"/>
        <v>0</v>
      </c>
      <c r="CU122" s="77">
        <f t="shared" si="699"/>
        <v>0</v>
      </c>
      <c r="CV122" s="62">
        <f t="shared" si="700"/>
        <v>0</v>
      </c>
      <c r="CW122" s="67">
        <f t="shared" si="701"/>
        <v>0</v>
      </c>
      <c r="DB122" s="77">
        <f t="shared" si="702"/>
        <v>0</v>
      </c>
      <c r="DC122" s="62">
        <f t="shared" si="703"/>
        <v>0</v>
      </c>
      <c r="DD122" s="67">
        <f t="shared" si="704"/>
        <v>0</v>
      </c>
      <c r="DI122" s="77">
        <f t="shared" si="705"/>
        <v>0</v>
      </c>
      <c r="DJ122" s="62">
        <f t="shared" si="706"/>
        <v>0</v>
      </c>
      <c r="DK122" s="67">
        <f t="shared" si="707"/>
        <v>0</v>
      </c>
      <c r="DP122" s="77">
        <f t="shared" si="708"/>
        <v>0</v>
      </c>
      <c r="DQ122" s="62">
        <f t="shared" si="709"/>
        <v>0</v>
      </c>
      <c r="DR122" s="67">
        <f t="shared" si="710"/>
        <v>0</v>
      </c>
      <c r="DW122" s="77">
        <f t="shared" si="711"/>
        <v>0</v>
      </c>
      <c r="DX122" s="62">
        <f t="shared" si="712"/>
        <v>0</v>
      </c>
      <c r="DY122" s="67">
        <f t="shared" si="713"/>
        <v>0</v>
      </c>
      <c r="ED122" s="77">
        <f t="shared" si="714"/>
        <v>0</v>
      </c>
      <c r="EE122" s="62">
        <f t="shared" si="715"/>
        <v>0</v>
      </c>
      <c r="EF122" s="67">
        <f t="shared" si="716"/>
        <v>0</v>
      </c>
      <c r="EK122" s="77">
        <f t="shared" si="717"/>
        <v>0</v>
      </c>
      <c r="EL122" s="62">
        <f t="shared" si="718"/>
        <v>0</v>
      </c>
      <c r="EM122" s="67">
        <f t="shared" si="719"/>
        <v>0</v>
      </c>
      <c r="ER122" s="77">
        <f t="shared" si="720"/>
        <v>0</v>
      </c>
      <c r="ES122" s="62">
        <f t="shared" si="721"/>
        <v>0</v>
      </c>
      <c r="ET122" s="67">
        <f t="shared" si="722"/>
        <v>0</v>
      </c>
      <c r="EY122" s="77">
        <f t="shared" si="723"/>
        <v>0</v>
      </c>
      <c r="EZ122" s="62">
        <f t="shared" si="724"/>
        <v>0</v>
      </c>
      <c r="FA122" s="67">
        <f t="shared" si="725"/>
        <v>0</v>
      </c>
      <c r="FF122" s="77">
        <f t="shared" si="726"/>
        <v>0</v>
      </c>
      <c r="FG122" s="62">
        <f t="shared" si="727"/>
        <v>0</v>
      </c>
      <c r="FH122" s="67">
        <f t="shared" si="728"/>
        <v>0</v>
      </c>
      <c r="FM122" s="77">
        <f t="shared" si="729"/>
        <v>0</v>
      </c>
      <c r="FN122" s="62">
        <f t="shared" si="730"/>
        <v>0</v>
      </c>
      <c r="FO122" s="67">
        <f t="shared" si="731"/>
        <v>0</v>
      </c>
      <c r="FT122" s="77">
        <f t="shared" si="732"/>
        <v>0</v>
      </c>
      <c r="FU122" s="62">
        <f t="shared" si="733"/>
        <v>0</v>
      </c>
      <c r="FV122" s="67">
        <f t="shared" si="734"/>
        <v>0</v>
      </c>
      <c r="GA122" s="77">
        <f t="shared" si="735"/>
        <v>0</v>
      </c>
      <c r="GB122" s="62">
        <f t="shared" si="736"/>
        <v>0</v>
      </c>
      <c r="GC122" s="67">
        <f t="shared" si="737"/>
        <v>0</v>
      </c>
      <c r="GH122" s="77">
        <f t="shared" si="738"/>
        <v>0</v>
      </c>
      <c r="GI122" s="62">
        <f t="shared" si="739"/>
        <v>0</v>
      </c>
      <c r="GJ122" s="67">
        <f t="shared" si="740"/>
        <v>0</v>
      </c>
      <c r="GO122" s="77">
        <f t="shared" si="741"/>
        <v>0</v>
      </c>
      <c r="GP122" s="62">
        <f t="shared" si="742"/>
        <v>0</v>
      </c>
      <c r="GQ122" s="67">
        <f t="shared" si="743"/>
        <v>0</v>
      </c>
      <c r="GV122" s="77">
        <f t="shared" si="744"/>
        <v>0</v>
      </c>
      <c r="GW122" s="62">
        <f t="shared" si="745"/>
        <v>0</v>
      </c>
      <c r="GX122" s="67">
        <f t="shared" si="746"/>
        <v>0</v>
      </c>
      <c r="HC122" s="77">
        <f t="shared" si="747"/>
        <v>0</v>
      </c>
      <c r="HD122" s="62">
        <f t="shared" si="748"/>
        <v>0</v>
      </c>
      <c r="HE122" s="67">
        <f t="shared" si="749"/>
        <v>0</v>
      </c>
      <c r="HJ122" s="77">
        <f t="shared" si="750"/>
        <v>0</v>
      </c>
      <c r="HK122" s="62">
        <f t="shared" si="751"/>
        <v>0</v>
      </c>
      <c r="HL122" s="67">
        <f t="shared" si="752"/>
        <v>0</v>
      </c>
      <c r="HQ122" s="77">
        <f t="shared" si="753"/>
        <v>0</v>
      </c>
      <c r="HR122" s="62">
        <f t="shared" si="754"/>
        <v>0</v>
      </c>
      <c r="HS122" s="67">
        <f t="shared" si="755"/>
        <v>0</v>
      </c>
      <c r="HX122" s="77">
        <f t="shared" si="756"/>
        <v>0</v>
      </c>
      <c r="HY122" s="62">
        <f t="shared" si="757"/>
        <v>0</v>
      </c>
      <c r="HZ122" s="67">
        <f t="shared" si="758"/>
        <v>0</v>
      </c>
      <c r="IE122" s="77">
        <f t="shared" si="759"/>
        <v>0</v>
      </c>
      <c r="IF122" s="62">
        <f t="shared" si="760"/>
        <v>0</v>
      </c>
      <c r="IG122" s="67">
        <f t="shared" si="761"/>
        <v>0</v>
      </c>
      <c r="IL122" s="77">
        <f t="shared" si="762"/>
        <v>0</v>
      </c>
      <c r="IM122" s="62">
        <f t="shared" si="763"/>
        <v>0</v>
      </c>
      <c r="IN122" s="67">
        <f t="shared" si="764"/>
        <v>0</v>
      </c>
      <c r="IS122" s="77">
        <f t="shared" si="765"/>
        <v>0</v>
      </c>
      <c r="IT122" s="62">
        <f t="shared" si="766"/>
        <v>0</v>
      </c>
      <c r="IU122" s="67">
        <f t="shared" si="767"/>
        <v>0</v>
      </c>
    </row>
    <row r="123" spans="8:255" x14ac:dyDescent="0.2">
      <c r="H123" s="77">
        <f t="shared" si="768"/>
        <v>0</v>
      </c>
      <c r="I123" s="62">
        <f t="shared" si="769"/>
        <v>0</v>
      </c>
      <c r="J123" s="67">
        <f t="shared" si="664"/>
        <v>0</v>
      </c>
      <c r="O123" s="77">
        <f t="shared" si="770"/>
        <v>0</v>
      </c>
      <c r="P123" s="62">
        <f t="shared" si="771"/>
        <v>0</v>
      </c>
      <c r="Q123" s="67">
        <f t="shared" si="665"/>
        <v>0</v>
      </c>
      <c r="V123" s="77">
        <f t="shared" si="666"/>
        <v>0</v>
      </c>
      <c r="W123" s="62">
        <f t="shared" si="667"/>
        <v>0</v>
      </c>
      <c r="X123" s="67">
        <f t="shared" si="668"/>
        <v>0</v>
      </c>
      <c r="AC123" s="77">
        <f t="shared" si="669"/>
        <v>0</v>
      </c>
      <c r="AD123" s="62">
        <f t="shared" si="670"/>
        <v>0</v>
      </c>
      <c r="AE123" s="67">
        <f t="shared" si="671"/>
        <v>0</v>
      </c>
      <c r="AJ123" s="77">
        <f t="shared" si="672"/>
        <v>0</v>
      </c>
      <c r="AK123" s="62">
        <f t="shared" si="673"/>
        <v>0</v>
      </c>
      <c r="AL123" s="67">
        <f t="shared" si="674"/>
        <v>0</v>
      </c>
      <c r="AQ123" s="77">
        <f t="shared" si="675"/>
        <v>0</v>
      </c>
      <c r="AR123" s="62">
        <f t="shared" si="676"/>
        <v>0</v>
      </c>
      <c r="AS123" s="67">
        <f t="shared" si="677"/>
        <v>0</v>
      </c>
      <c r="AX123" s="77">
        <f t="shared" si="678"/>
        <v>0</v>
      </c>
      <c r="AY123" s="62">
        <f t="shared" si="679"/>
        <v>0</v>
      </c>
      <c r="AZ123" s="67">
        <f t="shared" si="680"/>
        <v>0</v>
      </c>
      <c r="BE123" s="77">
        <f t="shared" si="681"/>
        <v>0</v>
      </c>
      <c r="BF123" s="62">
        <f t="shared" si="682"/>
        <v>0</v>
      </c>
      <c r="BG123" s="67">
        <f t="shared" si="683"/>
        <v>0</v>
      </c>
      <c r="BL123" s="77">
        <f t="shared" si="684"/>
        <v>0</v>
      </c>
      <c r="BM123" s="62">
        <f t="shared" si="685"/>
        <v>0</v>
      </c>
      <c r="BN123" s="67">
        <f t="shared" si="686"/>
        <v>0</v>
      </c>
      <c r="BS123" s="77">
        <f t="shared" si="687"/>
        <v>0</v>
      </c>
      <c r="BT123" s="62">
        <f t="shared" si="688"/>
        <v>0</v>
      </c>
      <c r="BU123" s="67">
        <f t="shared" si="689"/>
        <v>0</v>
      </c>
      <c r="BZ123" s="227">
        <f t="shared" si="690"/>
        <v>0</v>
      </c>
      <c r="CA123" s="203">
        <f t="shared" si="691"/>
        <v>0</v>
      </c>
      <c r="CB123" s="228">
        <f t="shared" si="692"/>
        <v>0</v>
      </c>
      <c r="CG123" s="77">
        <f t="shared" si="693"/>
        <v>0</v>
      </c>
      <c r="CH123" s="62">
        <f t="shared" si="694"/>
        <v>0</v>
      </c>
      <c r="CI123" s="67">
        <f t="shared" si="695"/>
        <v>0</v>
      </c>
      <c r="CN123" s="77">
        <f t="shared" si="696"/>
        <v>0</v>
      </c>
      <c r="CO123" s="62">
        <f t="shared" si="697"/>
        <v>0</v>
      </c>
      <c r="CP123" s="67">
        <f t="shared" si="698"/>
        <v>0</v>
      </c>
      <c r="CU123" s="77">
        <f t="shared" si="699"/>
        <v>0</v>
      </c>
      <c r="CV123" s="62">
        <f t="shared" si="700"/>
        <v>0</v>
      </c>
      <c r="CW123" s="67">
        <f t="shared" si="701"/>
        <v>0</v>
      </c>
      <c r="DB123" s="77">
        <f t="shared" si="702"/>
        <v>0</v>
      </c>
      <c r="DC123" s="62">
        <f t="shared" si="703"/>
        <v>0</v>
      </c>
      <c r="DD123" s="67">
        <f t="shared" si="704"/>
        <v>0</v>
      </c>
      <c r="DI123" s="77">
        <f t="shared" si="705"/>
        <v>0</v>
      </c>
      <c r="DJ123" s="62">
        <f t="shared" si="706"/>
        <v>0</v>
      </c>
      <c r="DK123" s="67">
        <f t="shared" si="707"/>
        <v>0</v>
      </c>
      <c r="DP123" s="77">
        <f t="shared" si="708"/>
        <v>0</v>
      </c>
      <c r="DQ123" s="62">
        <f t="shared" si="709"/>
        <v>0</v>
      </c>
      <c r="DR123" s="67">
        <f t="shared" si="710"/>
        <v>0</v>
      </c>
      <c r="DW123" s="77">
        <f t="shared" si="711"/>
        <v>0</v>
      </c>
      <c r="DX123" s="62">
        <f t="shared" si="712"/>
        <v>0</v>
      </c>
      <c r="DY123" s="67">
        <f t="shared" si="713"/>
        <v>0</v>
      </c>
      <c r="ED123" s="77">
        <f t="shared" si="714"/>
        <v>0</v>
      </c>
      <c r="EE123" s="62">
        <f t="shared" si="715"/>
        <v>0</v>
      </c>
      <c r="EF123" s="67">
        <f t="shared" si="716"/>
        <v>0</v>
      </c>
      <c r="EK123" s="77">
        <f t="shared" si="717"/>
        <v>0</v>
      </c>
      <c r="EL123" s="62">
        <f t="shared" si="718"/>
        <v>0</v>
      </c>
      <c r="EM123" s="67">
        <f t="shared" si="719"/>
        <v>0</v>
      </c>
      <c r="ER123" s="77">
        <f t="shared" si="720"/>
        <v>0</v>
      </c>
      <c r="ES123" s="62">
        <f t="shared" si="721"/>
        <v>0</v>
      </c>
      <c r="ET123" s="67">
        <f t="shared" si="722"/>
        <v>0</v>
      </c>
      <c r="EY123" s="77">
        <f t="shared" si="723"/>
        <v>0</v>
      </c>
      <c r="EZ123" s="62">
        <f t="shared" si="724"/>
        <v>0</v>
      </c>
      <c r="FA123" s="67">
        <f t="shared" si="725"/>
        <v>0</v>
      </c>
      <c r="FF123" s="77">
        <f t="shared" si="726"/>
        <v>0</v>
      </c>
      <c r="FG123" s="62">
        <f t="shared" si="727"/>
        <v>0</v>
      </c>
      <c r="FH123" s="67">
        <f t="shared" si="728"/>
        <v>0</v>
      </c>
      <c r="FM123" s="77">
        <f t="shared" si="729"/>
        <v>0</v>
      </c>
      <c r="FN123" s="62">
        <f t="shared" si="730"/>
        <v>0</v>
      </c>
      <c r="FO123" s="67">
        <f t="shared" si="731"/>
        <v>0</v>
      </c>
      <c r="FT123" s="77">
        <f t="shared" si="732"/>
        <v>0</v>
      </c>
      <c r="FU123" s="62">
        <f t="shared" si="733"/>
        <v>0</v>
      </c>
      <c r="FV123" s="67">
        <f t="shared" si="734"/>
        <v>0</v>
      </c>
      <c r="GA123" s="77">
        <f t="shared" si="735"/>
        <v>0</v>
      </c>
      <c r="GB123" s="62">
        <f t="shared" si="736"/>
        <v>0</v>
      </c>
      <c r="GC123" s="67">
        <f t="shared" si="737"/>
        <v>0</v>
      </c>
      <c r="GH123" s="77">
        <f t="shared" si="738"/>
        <v>0</v>
      </c>
      <c r="GI123" s="62">
        <f t="shared" si="739"/>
        <v>0</v>
      </c>
      <c r="GJ123" s="67">
        <f t="shared" si="740"/>
        <v>0</v>
      </c>
      <c r="GO123" s="77">
        <f t="shared" si="741"/>
        <v>0</v>
      </c>
      <c r="GP123" s="62">
        <f t="shared" si="742"/>
        <v>0</v>
      </c>
      <c r="GQ123" s="67">
        <f t="shared" si="743"/>
        <v>0</v>
      </c>
      <c r="GV123" s="77">
        <f t="shared" si="744"/>
        <v>0</v>
      </c>
      <c r="GW123" s="62">
        <f t="shared" si="745"/>
        <v>0</v>
      </c>
      <c r="GX123" s="67">
        <f t="shared" si="746"/>
        <v>0</v>
      </c>
      <c r="HC123" s="77">
        <f t="shared" si="747"/>
        <v>0</v>
      </c>
      <c r="HD123" s="62">
        <f t="shared" si="748"/>
        <v>0</v>
      </c>
      <c r="HE123" s="67">
        <f t="shared" si="749"/>
        <v>0</v>
      </c>
      <c r="HJ123" s="77">
        <f t="shared" si="750"/>
        <v>0</v>
      </c>
      <c r="HK123" s="62">
        <f t="shared" si="751"/>
        <v>0</v>
      </c>
      <c r="HL123" s="67">
        <f t="shared" si="752"/>
        <v>0</v>
      </c>
      <c r="HQ123" s="77">
        <f t="shared" si="753"/>
        <v>0</v>
      </c>
      <c r="HR123" s="62">
        <f t="shared" si="754"/>
        <v>0</v>
      </c>
      <c r="HS123" s="67">
        <f t="shared" si="755"/>
        <v>0</v>
      </c>
      <c r="HX123" s="77">
        <f t="shared" si="756"/>
        <v>0</v>
      </c>
      <c r="HY123" s="62">
        <f t="shared" si="757"/>
        <v>0</v>
      </c>
      <c r="HZ123" s="67">
        <f t="shared" si="758"/>
        <v>0</v>
      </c>
      <c r="IE123" s="77">
        <f t="shared" si="759"/>
        <v>0</v>
      </c>
      <c r="IF123" s="62">
        <f t="shared" si="760"/>
        <v>0</v>
      </c>
      <c r="IG123" s="67">
        <f t="shared" si="761"/>
        <v>0</v>
      </c>
      <c r="IL123" s="77">
        <f t="shared" si="762"/>
        <v>0</v>
      </c>
      <c r="IM123" s="62">
        <f t="shared" si="763"/>
        <v>0</v>
      </c>
      <c r="IN123" s="67">
        <f t="shared" si="764"/>
        <v>0</v>
      </c>
      <c r="IS123" s="77">
        <f t="shared" si="765"/>
        <v>0</v>
      </c>
      <c r="IT123" s="62">
        <f t="shared" si="766"/>
        <v>0</v>
      </c>
      <c r="IU123" s="67">
        <f t="shared" si="767"/>
        <v>0</v>
      </c>
    </row>
    <row r="124" spans="8:255" x14ac:dyDescent="0.2">
      <c r="H124" s="77">
        <f t="shared" si="768"/>
        <v>0</v>
      </c>
      <c r="I124" s="62">
        <f t="shared" si="769"/>
        <v>83000000</v>
      </c>
      <c r="J124" s="67">
        <f t="shared" si="664"/>
        <v>-83000000</v>
      </c>
      <c r="O124" s="77">
        <f t="shared" si="770"/>
        <v>0</v>
      </c>
      <c r="P124" s="62">
        <f t="shared" si="771"/>
        <v>83000000</v>
      </c>
      <c r="Q124" s="67">
        <f t="shared" si="665"/>
        <v>-83000000</v>
      </c>
      <c r="V124" s="77">
        <f t="shared" si="666"/>
        <v>0</v>
      </c>
      <c r="W124" s="62">
        <f t="shared" si="667"/>
        <v>0</v>
      </c>
      <c r="X124" s="67">
        <f t="shared" si="668"/>
        <v>0</v>
      </c>
      <c r="AC124" s="77">
        <f t="shared" si="669"/>
        <v>0</v>
      </c>
      <c r="AD124" s="62">
        <f t="shared" si="670"/>
        <v>0</v>
      </c>
      <c r="AE124" s="67">
        <f t="shared" si="671"/>
        <v>0</v>
      </c>
      <c r="AJ124" s="77">
        <f t="shared" si="672"/>
        <v>0</v>
      </c>
      <c r="AK124" s="62">
        <f t="shared" si="673"/>
        <v>0</v>
      </c>
      <c r="AL124" s="67">
        <f t="shared" si="674"/>
        <v>0</v>
      </c>
      <c r="AQ124" s="77">
        <f t="shared" si="675"/>
        <v>0</v>
      </c>
      <c r="AR124" s="62">
        <f t="shared" si="676"/>
        <v>0</v>
      </c>
      <c r="AS124" s="67">
        <f t="shared" si="677"/>
        <v>0</v>
      </c>
      <c r="AX124" s="77">
        <f t="shared" si="678"/>
        <v>0</v>
      </c>
      <c r="AY124" s="62">
        <f t="shared" si="679"/>
        <v>0</v>
      </c>
      <c r="AZ124" s="67">
        <f t="shared" si="680"/>
        <v>0</v>
      </c>
      <c r="BE124" s="77">
        <f t="shared" si="681"/>
        <v>0</v>
      </c>
      <c r="BF124" s="62">
        <f t="shared" si="682"/>
        <v>0</v>
      </c>
      <c r="BG124" s="67">
        <f t="shared" si="683"/>
        <v>0</v>
      </c>
      <c r="BL124" s="77">
        <f t="shared" si="684"/>
        <v>0</v>
      </c>
      <c r="BM124" s="62">
        <f t="shared" si="685"/>
        <v>0</v>
      </c>
      <c r="BN124" s="67">
        <f t="shared" si="686"/>
        <v>0</v>
      </c>
      <c r="BS124" s="77">
        <f t="shared" si="687"/>
        <v>0</v>
      </c>
      <c r="BT124" s="62">
        <f t="shared" si="688"/>
        <v>0</v>
      </c>
      <c r="BU124" s="67">
        <f t="shared" si="689"/>
        <v>0</v>
      </c>
      <c r="BZ124" s="227">
        <f t="shared" si="690"/>
        <v>0</v>
      </c>
      <c r="CA124" s="203">
        <f t="shared" si="691"/>
        <v>0</v>
      </c>
      <c r="CB124" s="228">
        <f t="shared" si="692"/>
        <v>0</v>
      </c>
      <c r="CG124" s="77">
        <f t="shared" si="693"/>
        <v>0</v>
      </c>
      <c r="CH124" s="62">
        <f t="shared" si="694"/>
        <v>0</v>
      </c>
      <c r="CI124" s="67">
        <f t="shared" si="695"/>
        <v>0</v>
      </c>
      <c r="CN124" s="77">
        <f t="shared" si="696"/>
        <v>0</v>
      </c>
      <c r="CO124" s="62">
        <f t="shared" si="697"/>
        <v>0</v>
      </c>
      <c r="CP124" s="67">
        <f t="shared" si="698"/>
        <v>0</v>
      </c>
      <c r="CU124" s="77">
        <f t="shared" si="699"/>
        <v>0</v>
      </c>
      <c r="CV124" s="62">
        <f t="shared" si="700"/>
        <v>0</v>
      </c>
      <c r="CW124" s="67">
        <f t="shared" si="701"/>
        <v>0</v>
      </c>
      <c r="DB124" s="77">
        <f t="shared" si="702"/>
        <v>0</v>
      </c>
      <c r="DC124" s="62">
        <f t="shared" si="703"/>
        <v>0</v>
      </c>
      <c r="DD124" s="67">
        <f t="shared" si="704"/>
        <v>0</v>
      </c>
      <c r="DI124" s="77">
        <f t="shared" si="705"/>
        <v>0</v>
      </c>
      <c r="DJ124" s="62">
        <f t="shared" si="706"/>
        <v>0</v>
      </c>
      <c r="DK124" s="67">
        <f t="shared" si="707"/>
        <v>0</v>
      </c>
      <c r="DP124" s="77">
        <f t="shared" si="708"/>
        <v>0</v>
      </c>
      <c r="DQ124" s="62">
        <f t="shared" si="709"/>
        <v>0</v>
      </c>
      <c r="DR124" s="67">
        <f t="shared" si="710"/>
        <v>0</v>
      </c>
      <c r="DW124" s="77">
        <f t="shared" si="711"/>
        <v>0</v>
      </c>
      <c r="DX124" s="62">
        <f t="shared" si="712"/>
        <v>0</v>
      </c>
      <c r="DY124" s="67">
        <f t="shared" si="713"/>
        <v>0</v>
      </c>
      <c r="ED124" s="77">
        <f t="shared" si="714"/>
        <v>0</v>
      </c>
      <c r="EE124" s="62">
        <f t="shared" si="715"/>
        <v>0</v>
      </c>
      <c r="EF124" s="67">
        <f t="shared" si="716"/>
        <v>0</v>
      </c>
      <c r="EK124" s="77">
        <f t="shared" si="717"/>
        <v>0</v>
      </c>
      <c r="EL124" s="62">
        <f t="shared" si="718"/>
        <v>0</v>
      </c>
      <c r="EM124" s="67">
        <f t="shared" si="719"/>
        <v>0</v>
      </c>
      <c r="ER124" s="77">
        <f t="shared" si="720"/>
        <v>0</v>
      </c>
      <c r="ES124" s="62">
        <f t="shared" si="721"/>
        <v>0</v>
      </c>
      <c r="ET124" s="67">
        <f t="shared" si="722"/>
        <v>0</v>
      </c>
      <c r="EY124" s="77">
        <f t="shared" si="723"/>
        <v>0</v>
      </c>
      <c r="EZ124" s="62">
        <f t="shared" si="724"/>
        <v>0</v>
      </c>
      <c r="FA124" s="67">
        <f t="shared" si="725"/>
        <v>0</v>
      </c>
      <c r="FF124" s="77">
        <f t="shared" si="726"/>
        <v>0</v>
      </c>
      <c r="FG124" s="62">
        <f t="shared" si="727"/>
        <v>0</v>
      </c>
      <c r="FH124" s="67">
        <f t="shared" si="728"/>
        <v>0</v>
      </c>
      <c r="FM124" s="77">
        <f t="shared" si="729"/>
        <v>0</v>
      </c>
      <c r="FN124" s="62">
        <f t="shared" si="730"/>
        <v>0</v>
      </c>
      <c r="FO124" s="67">
        <f t="shared" si="731"/>
        <v>0</v>
      </c>
      <c r="FT124" s="77">
        <f t="shared" si="732"/>
        <v>0</v>
      </c>
      <c r="FU124" s="62">
        <f t="shared" si="733"/>
        <v>0</v>
      </c>
      <c r="FV124" s="67">
        <f t="shared" si="734"/>
        <v>0</v>
      </c>
      <c r="GA124" s="77">
        <f t="shared" si="735"/>
        <v>0</v>
      </c>
      <c r="GB124" s="62">
        <f t="shared" si="736"/>
        <v>0</v>
      </c>
      <c r="GC124" s="67">
        <f t="shared" si="737"/>
        <v>0</v>
      </c>
      <c r="GH124" s="77">
        <f t="shared" si="738"/>
        <v>0</v>
      </c>
      <c r="GI124" s="62">
        <f t="shared" si="739"/>
        <v>0</v>
      </c>
      <c r="GJ124" s="67">
        <f t="shared" si="740"/>
        <v>0</v>
      </c>
      <c r="GO124" s="77">
        <f t="shared" si="741"/>
        <v>0</v>
      </c>
      <c r="GP124" s="62">
        <f t="shared" si="742"/>
        <v>0</v>
      </c>
      <c r="GQ124" s="67">
        <f t="shared" si="743"/>
        <v>0</v>
      </c>
      <c r="GV124" s="77">
        <f t="shared" si="744"/>
        <v>0</v>
      </c>
      <c r="GW124" s="62">
        <f t="shared" si="745"/>
        <v>0</v>
      </c>
      <c r="GX124" s="67">
        <f t="shared" si="746"/>
        <v>0</v>
      </c>
      <c r="HC124" s="77">
        <f t="shared" si="747"/>
        <v>0</v>
      </c>
      <c r="HD124" s="62">
        <f t="shared" si="748"/>
        <v>0</v>
      </c>
      <c r="HE124" s="67">
        <f t="shared" si="749"/>
        <v>0</v>
      </c>
      <c r="HJ124" s="77">
        <f t="shared" si="750"/>
        <v>0</v>
      </c>
      <c r="HK124" s="62">
        <f t="shared" si="751"/>
        <v>0</v>
      </c>
      <c r="HL124" s="67">
        <f t="shared" si="752"/>
        <v>0</v>
      </c>
      <c r="HQ124" s="77">
        <f t="shared" si="753"/>
        <v>0</v>
      </c>
      <c r="HR124" s="62">
        <f t="shared" si="754"/>
        <v>0</v>
      </c>
      <c r="HS124" s="67">
        <f t="shared" si="755"/>
        <v>0</v>
      </c>
      <c r="HX124" s="77">
        <f t="shared" si="756"/>
        <v>0</v>
      </c>
      <c r="HY124" s="62">
        <f t="shared" si="757"/>
        <v>0</v>
      </c>
      <c r="HZ124" s="67">
        <f t="shared" si="758"/>
        <v>0</v>
      </c>
      <c r="IE124" s="77">
        <f t="shared" si="759"/>
        <v>0</v>
      </c>
      <c r="IF124" s="62">
        <f t="shared" si="760"/>
        <v>0</v>
      </c>
      <c r="IG124" s="67">
        <f t="shared" si="761"/>
        <v>0</v>
      </c>
      <c r="IL124" s="77">
        <f t="shared" si="762"/>
        <v>0</v>
      </c>
      <c r="IM124" s="62">
        <f t="shared" si="763"/>
        <v>0</v>
      </c>
      <c r="IN124" s="67">
        <f t="shared" si="764"/>
        <v>0</v>
      </c>
      <c r="IS124" s="77">
        <f t="shared" si="765"/>
        <v>0</v>
      </c>
      <c r="IT124" s="62">
        <f t="shared" si="766"/>
        <v>0</v>
      </c>
      <c r="IU124" s="67">
        <f t="shared" si="767"/>
        <v>0</v>
      </c>
    </row>
    <row r="125" spans="8:255" x14ac:dyDescent="0.2">
      <c r="H125" s="77">
        <f t="shared" si="768"/>
        <v>1762</v>
      </c>
      <c r="I125" s="62">
        <f t="shared" si="769"/>
        <v>10776919</v>
      </c>
      <c r="J125" s="67">
        <f t="shared" si="664"/>
        <v>-10775157</v>
      </c>
      <c r="O125" s="77">
        <f t="shared" si="770"/>
        <v>0</v>
      </c>
      <c r="P125" s="62">
        <f t="shared" si="771"/>
        <v>10756374</v>
      </c>
      <c r="Q125" s="67">
        <f t="shared" si="665"/>
        <v>-10756374</v>
      </c>
      <c r="V125" s="77">
        <f t="shared" si="666"/>
        <v>0</v>
      </c>
      <c r="W125" s="62">
        <f t="shared" si="667"/>
        <v>11132</v>
      </c>
      <c r="X125" s="67">
        <f t="shared" si="668"/>
        <v>-11132</v>
      </c>
      <c r="AC125" s="77">
        <f t="shared" si="669"/>
        <v>0</v>
      </c>
      <c r="AD125" s="62">
        <f t="shared" si="670"/>
        <v>3803</v>
      </c>
      <c r="AE125" s="67">
        <f t="shared" si="671"/>
        <v>-3803</v>
      </c>
      <c r="AJ125" s="77">
        <f t="shared" si="672"/>
        <v>0</v>
      </c>
      <c r="AK125" s="62">
        <f t="shared" si="673"/>
        <v>0</v>
      </c>
      <c r="AL125" s="67">
        <f t="shared" si="674"/>
        <v>0</v>
      </c>
      <c r="AQ125" s="77">
        <f t="shared" si="675"/>
        <v>1762</v>
      </c>
      <c r="AR125" s="62">
        <f t="shared" si="676"/>
        <v>881</v>
      </c>
      <c r="AS125" s="67">
        <f t="shared" si="677"/>
        <v>881</v>
      </c>
      <c r="AX125" s="77">
        <f t="shared" si="678"/>
        <v>0</v>
      </c>
      <c r="AY125" s="62">
        <f t="shared" si="679"/>
        <v>4729</v>
      </c>
      <c r="AZ125" s="67">
        <f t="shared" si="680"/>
        <v>-4729</v>
      </c>
      <c r="BE125" s="77">
        <f t="shared" si="681"/>
        <v>0</v>
      </c>
      <c r="BF125" s="62">
        <f t="shared" si="682"/>
        <v>1635</v>
      </c>
      <c r="BG125" s="67">
        <f t="shared" si="683"/>
        <v>-1635</v>
      </c>
      <c r="BL125" s="77">
        <f t="shared" si="684"/>
        <v>0</v>
      </c>
      <c r="BM125" s="62">
        <f t="shared" si="685"/>
        <v>2415</v>
      </c>
      <c r="BN125" s="67">
        <f t="shared" si="686"/>
        <v>-2415</v>
      </c>
      <c r="BS125" s="77">
        <f t="shared" si="687"/>
        <v>0</v>
      </c>
      <c r="BT125" s="62">
        <f t="shared" si="688"/>
        <v>679</v>
      </c>
      <c r="BU125" s="67">
        <f t="shared" si="689"/>
        <v>-679</v>
      </c>
      <c r="BZ125" s="227">
        <f t="shared" si="690"/>
        <v>0</v>
      </c>
      <c r="CA125" s="203">
        <f t="shared" si="691"/>
        <v>0</v>
      </c>
      <c r="CB125" s="228">
        <f t="shared" si="692"/>
        <v>0</v>
      </c>
      <c r="CG125" s="77">
        <f t="shared" si="693"/>
        <v>0</v>
      </c>
      <c r="CH125" s="62">
        <f t="shared" si="694"/>
        <v>0</v>
      </c>
      <c r="CI125" s="67">
        <f t="shared" si="695"/>
        <v>0</v>
      </c>
      <c r="CN125" s="77">
        <f t="shared" si="696"/>
        <v>0</v>
      </c>
      <c r="CO125" s="62">
        <f t="shared" si="697"/>
        <v>0</v>
      </c>
      <c r="CP125" s="67">
        <f t="shared" si="698"/>
        <v>0</v>
      </c>
      <c r="CU125" s="77">
        <f t="shared" si="699"/>
        <v>0</v>
      </c>
      <c r="CV125" s="62">
        <f t="shared" si="700"/>
        <v>0</v>
      </c>
      <c r="CW125" s="67">
        <f t="shared" si="701"/>
        <v>0</v>
      </c>
      <c r="DB125" s="77">
        <f t="shared" si="702"/>
        <v>0</v>
      </c>
      <c r="DC125" s="62">
        <f t="shared" si="703"/>
        <v>0</v>
      </c>
      <c r="DD125" s="67">
        <f t="shared" si="704"/>
        <v>0</v>
      </c>
      <c r="DI125" s="77">
        <f t="shared" si="705"/>
        <v>0</v>
      </c>
      <c r="DJ125" s="62">
        <f t="shared" si="706"/>
        <v>0</v>
      </c>
      <c r="DK125" s="67">
        <f t="shared" si="707"/>
        <v>0</v>
      </c>
      <c r="DP125" s="77">
        <f t="shared" si="708"/>
        <v>0</v>
      </c>
      <c r="DQ125" s="62">
        <f t="shared" si="709"/>
        <v>0</v>
      </c>
      <c r="DR125" s="67">
        <f t="shared" si="710"/>
        <v>0</v>
      </c>
      <c r="DW125" s="77">
        <f t="shared" si="711"/>
        <v>0</v>
      </c>
      <c r="DX125" s="62">
        <f t="shared" si="712"/>
        <v>0</v>
      </c>
      <c r="DY125" s="67">
        <f t="shared" si="713"/>
        <v>0</v>
      </c>
      <c r="ED125" s="77">
        <f t="shared" si="714"/>
        <v>0</v>
      </c>
      <c r="EE125" s="62">
        <f t="shared" si="715"/>
        <v>0</v>
      </c>
      <c r="EF125" s="67">
        <f t="shared" si="716"/>
        <v>0</v>
      </c>
      <c r="EK125" s="77">
        <f t="shared" si="717"/>
        <v>0</v>
      </c>
      <c r="EL125" s="62">
        <f t="shared" si="718"/>
        <v>0</v>
      </c>
      <c r="EM125" s="67">
        <f t="shared" si="719"/>
        <v>0</v>
      </c>
      <c r="ER125" s="77">
        <f t="shared" si="720"/>
        <v>0</v>
      </c>
      <c r="ES125" s="62">
        <f t="shared" si="721"/>
        <v>0</v>
      </c>
      <c r="ET125" s="67">
        <f t="shared" si="722"/>
        <v>0</v>
      </c>
      <c r="EY125" s="77">
        <f t="shared" si="723"/>
        <v>0</v>
      </c>
      <c r="EZ125" s="62">
        <f t="shared" si="724"/>
        <v>0</v>
      </c>
      <c r="FA125" s="67">
        <f t="shared" si="725"/>
        <v>0</v>
      </c>
      <c r="FF125" s="77">
        <f t="shared" si="726"/>
        <v>0</v>
      </c>
      <c r="FG125" s="62">
        <f t="shared" si="727"/>
        <v>0</v>
      </c>
      <c r="FH125" s="67">
        <f t="shared" si="728"/>
        <v>0</v>
      </c>
      <c r="FM125" s="77">
        <f t="shared" si="729"/>
        <v>0</v>
      </c>
      <c r="FN125" s="62">
        <f t="shared" si="730"/>
        <v>0</v>
      </c>
      <c r="FO125" s="67">
        <f t="shared" si="731"/>
        <v>0</v>
      </c>
      <c r="FT125" s="77">
        <f t="shared" si="732"/>
        <v>0</v>
      </c>
      <c r="FU125" s="62">
        <f t="shared" si="733"/>
        <v>0</v>
      </c>
      <c r="FV125" s="67">
        <f t="shared" si="734"/>
        <v>0</v>
      </c>
      <c r="GA125" s="77">
        <f t="shared" si="735"/>
        <v>0</v>
      </c>
      <c r="GB125" s="62">
        <f t="shared" si="736"/>
        <v>0</v>
      </c>
      <c r="GC125" s="67">
        <f t="shared" si="737"/>
        <v>0</v>
      </c>
      <c r="GH125" s="77">
        <f t="shared" si="738"/>
        <v>0</v>
      </c>
      <c r="GI125" s="62">
        <f t="shared" si="739"/>
        <v>0</v>
      </c>
      <c r="GJ125" s="67">
        <f t="shared" si="740"/>
        <v>0</v>
      </c>
      <c r="GO125" s="77">
        <f t="shared" si="741"/>
        <v>0</v>
      </c>
      <c r="GP125" s="62">
        <f t="shared" si="742"/>
        <v>0</v>
      </c>
      <c r="GQ125" s="67">
        <f t="shared" si="743"/>
        <v>0</v>
      </c>
      <c r="GV125" s="77">
        <f t="shared" si="744"/>
        <v>0</v>
      </c>
      <c r="GW125" s="62">
        <f t="shared" si="745"/>
        <v>0</v>
      </c>
      <c r="GX125" s="67">
        <f t="shared" si="746"/>
        <v>0</v>
      </c>
      <c r="HC125" s="77">
        <f t="shared" si="747"/>
        <v>0</v>
      </c>
      <c r="HD125" s="62">
        <f t="shared" si="748"/>
        <v>0</v>
      </c>
      <c r="HE125" s="67">
        <f t="shared" si="749"/>
        <v>0</v>
      </c>
      <c r="HJ125" s="77">
        <f t="shared" si="750"/>
        <v>0</v>
      </c>
      <c r="HK125" s="62">
        <f t="shared" si="751"/>
        <v>0</v>
      </c>
      <c r="HL125" s="67">
        <f t="shared" si="752"/>
        <v>0</v>
      </c>
      <c r="HQ125" s="77">
        <f t="shared" si="753"/>
        <v>0</v>
      </c>
      <c r="HR125" s="62">
        <f t="shared" si="754"/>
        <v>0</v>
      </c>
      <c r="HS125" s="67">
        <f t="shared" si="755"/>
        <v>0</v>
      </c>
      <c r="HX125" s="77">
        <f t="shared" si="756"/>
        <v>0</v>
      </c>
      <c r="HY125" s="62">
        <f t="shared" si="757"/>
        <v>0</v>
      </c>
      <c r="HZ125" s="67">
        <f t="shared" si="758"/>
        <v>0</v>
      </c>
      <c r="IE125" s="77">
        <f t="shared" si="759"/>
        <v>0</v>
      </c>
      <c r="IF125" s="62">
        <f t="shared" si="760"/>
        <v>0</v>
      </c>
      <c r="IG125" s="67">
        <f t="shared" si="761"/>
        <v>0</v>
      </c>
      <c r="IL125" s="77">
        <f t="shared" si="762"/>
        <v>0</v>
      </c>
      <c r="IM125" s="62">
        <f t="shared" si="763"/>
        <v>0</v>
      </c>
      <c r="IN125" s="67">
        <f t="shared" si="764"/>
        <v>0</v>
      </c>
      <c r="IS125" s="77">
        <f t="shared" si="765"/>
        <v>0</v>
      </c>
      <c r="IT125" s="62">
        <f t="shared" si="766"/>
        <v>0</v>
      </c>
      <c r="IU125" s="67">
        <f t="shared" si="767"/>
        <v>0</v>
      </c>
    </row>
    <row r="126" spans="8:255" x14ac:dyDescent="0.2">
      <c r="H126" s="77">
        <f t="shared" si="768"/>
        <v>0</v>
      </c>
      <c r="I126" s="62">
        <f t="shared" si="769"/>
        <v>2603841</v>
      </c>
      <c r="J126" s="67">
        <f t="shared" si="664"/>
        <v>-2603841</v>
      </c>
      <c r="O126" s="77">
        <f t="shared" si="770"/>
        <v>0</v>
      </c>
      <c r="P126" s="62">
        <f t="shared" si="771"/>
        <v>2603841</v>
      </c>
      <c r="Q126" s="67">
        <f t="shared" si="665"/>
        <v>-2603841</v>
      </c>
      <c r="V126" s="77">
        <f t="shared" si="666"/>
        <v>0</v>
      </c>
      <c r="W126" s="62">
        <f t="shared" si="667"/>
        <v>0</v>
      </c>
      <c r="X126" s="67">
        <f t="shared" si="668"/>
        <v>0</v>
      </c>
      <c r="AC126" s="77">
        <f t="shared" si="669"/>
        <v>0</v>
      </c>
      <c r="AD126" s="62">
        <f t="shared" si="670"/>
        <v>0</v>
      </c>
      <c r="AE126" s="67">
        <f t="shared" si="671"/>
        <v>0</v>
      </c>
      <c r="AJ126" s="77">
        <f t="shared" si="672"/>
        <v>0</v>
      </c>
      <c r="AK126" s="62">
        <f t="shared" si="673"/>
        <v>0</v>
      </c>
      <c r="AL126" s="67">
        <f t="shared" si="674"/>
        <v>0</v>
      </c>
      <c r="AQ126" s="77">
        <f t="shared" si="675"/>
        <v>0</v>
      </c>
      <c r="AR126" s="62">
        <f t="shared" si="676"/>
        <v>0</v>
      </c>
      <c r="AS126" s="67">
        <f t="shared" si="677"/>
        <v>0</v>
      </c>
      <c r="AX126" s="77">
        <f t="shared" si="678"/>
        <v>0</v>
      </c>
      <c r="AY126" s="62">
        <f t="shared" si="679"/>
        <v>0</v>
      </c>
      <c r="AZ126" s="67">
        <f t="shared" si="680"/>
        <v>0</v>
      </c>
      <c r="BE126" s="77">
        <f t="shared" si="681"/>
        <v>0</v>
      </c>
      <c r="BF126" s="62">
        <f t="shared" si="682"/>
        <v>0</v>
      </c>
      <c r="BG126" s="67">
        <f t="shared" si="683"/>
        <v>0</v>
      </c>
      <c r="BL126" s="77">
        <f t="shared" si="684"/>
        <v>0</v>
      </c>
      <c r="BM126" s="62">
        <f t="shared" si="685"/>
        <v>0</v>
      </c>
      <c r="BN126" s="67">
        <f t="shared" si="686"/>
        <v>0</v>
      </c>
      <c r="BS126" s="77">
        <f t="shared" si="687"/>
        <v>0</v>
      </c>
      <c r="BT126" s="62">
        <f t="shared" si="688"/>
        <v>0</v>
      </c>
      <c r="BU126" s="67">
        <f t="shared" si="689"/>
        <v>0</v>
      </c>
      <c r="BZ126" s="227">
        <f t="shared" si="690"/>
        <v>0</v>
      </c>
      <c r="CA126" s="203">
        <f t="shared" si="691"/>
        <v>0</v>
      </c>
      <c r="CB126" s="228">
        <f t="shared" si="692"/>
        <v>0</v>
      </c>
      <c r="CG126" s="77">
        <f t="shared" si="693"/>
        <v>0</v>
      </c>
      <c r="CH126" s="62">
        <f t="shared" si="694"/>
        <v>0</v>
      </c>
      <c r="CI126" s="67">
        <f t="shared" si="695"/>
        <v>0</v>
      </c>
      <c r="CN126" s="77">
        <f t="shared" si="696"/>
        <v>0</v>
      </c>
      <c r="CO126" s="62">
        <f t="shared" si="697"/>
        <v>0</v>
      </c>
      <c r="CP126" s="67">
        <f t="shared" si="698"/>
        <v>0</v>
      </c>
      <c r="CU126" s="77">
        <f t="shared" si="699"/>
        <v>0</v>
      </c>
      <c r="CV126" s="62">
        <f t="shared" si="700"/>
        <v>0</v>
      </c>
      <c r="CW126" s="67">
        <f t="shared" si="701"/>
        <v>0</v>
      </c>
      <c r="DB126" s="77">
        <f t="shared" si="702"/>
        <v>0</v>
      </c>
      <c r="DC126" s="62">
        <f t="shared" si="703"/>
        <v>0</v>
      </c>
      <c r="DD126" s="67">
        <f t="shared" si="704"/>
        <v>0</v>
      </c>
      <c r="DI126" s="77">
        <f t="shared" si="705"/>
        <v>0</v>
      </c>
      <c r="DJ126" s="62">
        <f t="shared" si="706"/>
        <v>0</v>
      </c>
      <c r="DK126" s="67">
        <f t="shared" si="707"/>
        <v>0</v>
      </c>
      <c r="DP126" s="77">
        <f t="shared" si="708"/>
        <v>0</v>
      </c>
      <c r="DQ126" s="62">
        <f t="shared" si="709"/>
        <v>0</v>
      </c>
      <c r="DR126" s="67">
        <f t="shared" si="710"/>
        <v>0</v>
      </c>
      <c r="DW126" s="77">
        <f t="shared" si="711"/>
        <v>0</v>
      </c>
      <c r="DX126" s="62">
        <f t="shared" si="712"/>
        <v>0</v>
      </c>
      <c r="DY126" s="67">
        <f t="shared" si="713"/>
        <v>0</v>
      </c>
      <c r="ED126" s="77">
        <f t="shared" si="714"/>
        <v>0</v>
      </c>
      <c r="EE126" s="62">
        <f t="shared" si="715"/>
        <v>0</v>
      </c>
      <c r="EF126" s="67">
        <f t="shared" si="716"/>
        <v>0</v>
      </c>
      <c r="EK126" s="77">
        <f t="shared" si="717"/>
        <v>0</v>
      </c>
      <c r="EL126" s="62">
        <f t="shared" si="718"/>
        <v>0</v>
      </c>
      <c r="EM126" s="67">
        <f t="shared" si="719"/>
        <v>0</v>
      </c>
      <c r="ER126" s="77">
        <f t="shared" si="720"/>
        <v>0</v>
      </c>
      <c r="ES126" s="62">
        <f t="shared" si="721"/>
        <v>0</v>
      </c>
      <c r="ET126" s="67">
        <f t="shared" si="722"/>
        <v>0</v>
      </c>
      <c r="EY126" s="77">
        <f t="shared" si="723"/>
        <v>0</v>
      </c>
      <c r="EZ126" s="62">
        <f t="shared" si="724"/>
        <v>0</v>
      </c>
      <c r="FA126" s="67">
        <f t="shared" si="725"/>
        <v>0</v>
      </c>
      <c r="FF126" s="77">
        <f t="shared" si="726"/>
        <v>0</v>
      </c>
      <c r="FG126" s="62">
        <f t="shared" si="727"/>
        <v>0</v>
      </c>
      <c r="FH126" s="67">
        <f t="shared" si="728"/>
        <v>0</v>
      </c>
      <c r="FM126" s="77">
        <f t="shared" si="729"/>
        <v>0</v>
      </c>
      <c r="FN126" s="62">
        <f t="shared" si="730"/>
        <v>0</v>
      </c>
      <c r="FO126" s="67">
        <f t="shared" si="731"/>
        <v>0</v>
      </c>
      <c r="FT126" s="77">
        <f t="shared" si="732"/>
        <v>0</v>
      </c>
      <c r="FU126" s="62">
        <f t="shared" si="733"/>
        <v>0</v>
      </c>
      <c r="FV126" s="67">
        <f t="shared" si="734"/>
        <v>0</v>
      </c>
      <c r="GA126" s="77">
        <f t="shared" si="735"/>
        <v>0</v>
      </c>
      <c r="GB126" s="62">
        <f t="shared" si="736"/>
        <v>0</v>
      </c>
      <c r="GC126" s="67">
        <f t="shared" si="737"/>
        <v>0</v>
      </c>
      <c r="GH126" s="77">
        <f t="shared" si="738"/>
        <v>0</v>
      </c>
      <c r="GI126" s="62">
        <f t="shared" si="739"/>
        <v>0</v>
      </c>
      <c r="GJ126" s="67">
        <f t="shared" si="740"/>
        <v>0</v>
      </c>
      <c r="GO126" s="77">
        <f t="shared" si="741"/>
        <v>0</v>
      </c>
      <c r="GP126" s="62">
        <f t="shared" si="742"/>
        <v>0</v>
      </c>
      <c r="GQ126" s="67">
        <f t="shared" si="743"/>
        <v>0</v>
      </c>
      <c r="GV126" s="77">
        <f t="shared" si="744"/>
        <v>0</v>
      </c>
      <c r="GW126" s="62">
        <f t="shared" si="745"/>
        <v>0</v>
      </c>
      <c r="GX126" s="67">
        <f t="shared" si="746"/>
        <v>0</v>
      </c>
      <c r="HC126" s="77">
        <f t="shared" si="747"/>
        <v>0</v>
      </c>
      <c r="HD126" s="62">
        <f t="shared" si="748"/>
        <v>0</v>
      </c>
      <c r="HE126" s="67">
        <f t="shared" si="749"/>
        <v>0</v>
      </c>
      <c r="HJ126" s="77">
        <f t="shared" si="750"/>
        <v>0</v>
      </c>
      <c r="HK126" s="62">
        <f t="shared" si="751"/>
        <v>0</v>
      </c>
      <c r="HL126" s="67">
        <f t="shared" si="752"/>
        <v>0</v>
      </c>
      <c r="HQ126" s="77">
        <f t="shared" si="753"/>
        <v>0</v>
      </c>
      <c r="HR126" s="62">
        <f t="shared" si="754"/>
        <v>0</v>
      </c>
      <c r="HS126" s="67">
        <f t="shared" si="755"/>
        <v>0</v>
      </c>
      <c r="HX126" s="77">
        <f t="shared" si="756"/>
        <v>0</v>
      </c>
      <c r="HY126" s="62">
        <f t="shared" si="757"/>
        <v>0</v>
      </c>
      <c r="HZ126" s="67">
        <f t="shared" si="758"/>
        <v>0</v>
      </c>
      <c r="IE126" s="77">
        <f t="shared" si="759"/>
        <v>0</v>
      </c>
      <c r="IF126" s="62">
        <f t="shared" si="760"/>
        <v>0</v>
      </c>
      <c r="IG126" s="67">
        <f t="shared" si="761"/>
        <v>0</v>
      </c>
      <c r="IL126" s="77">
        <f t="shared" si="762"/>
        <v>0</v>
      </c>
      <c r="IM126" s="62">
        <f t="shared" si="763"/>
        <v>0</v>
      </c>
      <c r="IN126" s="67">
        <f t="shared" si="764"/>
        <v>0</v>
      </c>
      <c r="IS126" s="77">
        <f t="shared" si="765"/>
        <v>0</v>
      </c>
      <c r="IT126" s="62">
        <f t="shared" si="766"/>
        <v>0</v>
      </c>
      <c r="IU126" s="67">
        <f t="shared" si="767"/>
        <v>0</v>
      </c>
    </row>
    <row r="127" spans="8:255" x14ac:dyDescent="0.2">
      <c r="H127" s="77">
        <f t="shared" si="768"/>
        <v>0</v>
      </c>
      <c r="I127" s="62">
        <f t="shared" si="769"/>
        <v>18446688</v>
      </c>
      <c r="J127" s="67">
        <f t="shared" si="664"/>
        <v>-18446688</v>
      </c>
      <c r="O127" s="77">
        <f t="shared" si="770"/>
        <v>0</v>
      </c>
      <c r="P127" s="62">
        <f t="shared" si="771"/>
        <v>0</v>
      </c>
      <c r="Q127" s="67">
        <f t="shared" si="665"/>
        <v>0</v>
      </c>
      <c r="V127" s="77">
        <f t="shared" si="666"/>
        <v>0</v>
      </c>
      <c r="W127" s="62">
        <f t="shared" si="667"/>
        <v>5505331</v>
      </c>
      <c r="X127" s="67">
        <f t="shared" si="668"/>
        <v>-5505331</v>
      </c>
      <c r="AC127" s="77">
        <f t="shared" si="669"/>
        <v>0</v>
      </c>
      <c r="AD127" s="62">
        <f t="shared" si="670"/>
        <v>1909571</v>
      </c>
      <c r="AE127" s="67">
        <f t="shared" si="671"/>
        <v>-1909571</v>
      </c>
      <c r="AJ127" s="77">
        <f t="shared" si="672"/>
        <v>0</v>
      </c>
      <c r="AK127" s="62">
        <f t="shared" si="673"/>
        <v>0</v>
      </c>
      <c r="AL127" s="67">
        <f t="shared" si="674"/>
        <v>0</v>
      </c>
      <c r="AQ127" s="77">
        <f t="shared" si="675"/>
        <v>0</v>
      </c>
      <c r="AR127" s="62">
        <f t="shared" si="676"/>
        <v>623359</v>
      </c>
      <c r="AS127" s="67">
        <f t="shared" si="677"/>
        <v>-623359</v>
      </c>
      <c r="AX127" s="77">
        <f t="shared" si="678"/>
        <v>0</v>
      </c>
      <c r="AY127" s="62">
        <f t="shared" si="679"/>
        <v>4905419</v>
      </c>
      <c r="AZ127" s="67">
        <f t="shared" si="680"/>
        <v>-4905419</v>
      </c>
      <c r="BE127" s="77">
        <f t="shared" si="681"/>
        <v>0</v>
      </c>
      <c r="BF127" s="62">
        <f t="shared" si="682"/>
        <v>3057019</v>
      </c>
      <c r="BG127" s="67">
        <f t="shared" si="683"/>
        <v>-3057019</v>
      </c>
      <c r="BL127" s="77">
        <f t="shared" si="684"/>
        <v>0</v>
      </c>
      <c r="BM127" s="62">
        <f t="shared" si="685"/>
        <v>795941</v>
      </c>
      <c r="BN127" s="67">
        <f t="shared" si="686"/>
        <v>-795941</v>
      </c>
      <c r="BS127" s="77">
        <f t="shared" si="687"/>
        <v>0</v>
      </c>
      <c r="BT127" s="62">
        <f t="shared" si="688"/>
        <v>1052459</v>
      </c>
      <c r="BU127" s="67">
        <f t="shared" si="689"/>
        <v>-1052459</v>
      </c>
      <c r="BZ127" s="227">
        <f t="shared" si="690"/>
        <v>0</v>
      </c>
      <c r="CA127" s="203">
        <f t="shared" si="691"/>
        <v>5503008</v>
      </c>
      <c r="CB127" s="228">
        <f t="shared" si="692"/>
        <v>-5503008</v>
      </c>
      <c r="CG127" s="77">
        <f t="shared" si="693"/>
        <v>0</v>
      </c>
      <c r="CH127" s="62">
        <f t="shared" si="694"/>
        <v>0</v>
      </c>
      <c r="CI127" s="67">
        <f t="shared" si="695"/>
        <v>0</v>
      </c>
      <c r="CN127" s="77">
        <f t="shared" si="696"/>
        <v>0</v>
      </c>
      <c r="CO127" s="62">
        <f t="shared" si="697"/>
        <v>0</v>
      </c>
      <c r="CP127" s="67">
        <f t="shared" si="698"/>
        <v>0</v>
      </c>
      <c r="CU127" s="77">
        <f t="shared" si="699"/>
        <v>0</v>
      </c>
      <c r="CV127" s="62">
        <f t="shared" si="700"/>
        <v>0</v>
      </c>
      <c r="CW127" s="67">
        <f t="shared" si="701"/>
        <v>0</v>
      </c>
      <c r="DB127" s="77">
        <f t="shared" si="702"/>
        <v>0</v>
      </c>
      <c r="DC127" s="62">
        <f t="shared" si="703"/>
        <v>0</v>
      </c>
      <c r="DD127" s="67">
        <f t="shared" si="704"/>
        <v>0</v>
      </c>
      <c r="DI127" s="77">
        <f t="shared" si="705"/>
        <v>0</v>
      </c>
      <c r="DJ127" s="62">
        <f t="shared" si="706"/>
        <v>0</v>
      </c>
      <c r="DK127" s="67">
        <f t="shared" si="707"/>
        <v>0</v>
      </c>
      <c r="DP127" s="77">
        <f t="shared" si="708"/>
        <v>0</v>
      </c>
      <c r="DQ127" s="62">
        <f t="shared" si="709"/>
        <v>0</v>
      </c>
      <c r="DR127" s="67">
        <f t="shared" si="710"/>
        <v>0</v>
      </c>
      <c r="DW127" s="77">
        <f t="shared" si="711"/>
        <v>0</v>
      </c>
      <c r="DX127" s="62">
        <f t="shared" si="712"/>
        <v>0</v>
      </c>
      <c r="DY127" s="67">
        <f t="shared" si="713"/>
        <v>0</v>
      </c>
      <c r="ED127" s="77">
        <f t="shared" si="714"/>
        <v>0</v>
      </c>
      <c r="EE127" s="62">
        <f t="shared" si="715"/>
        <v>0</v>
      </c>
      <c r="EF127" s="67">
        <f t="shared" si="716"/>
        <v>0</v>
      </c>
      <c r="EK127" s="77">
        <f t="shared" si="717"/>
        <v>0</v>
      </c>
      <c r="EL127" s="62">
        <f t="shared" si="718"/>
        <v>0</v>
      </c>
      <c r="EM127" s="67">
        <f t="shared" si="719"/>
        <v>0</v>
      </c>
      <c r="ER127" s="77">
        <f t="shared" si="720"/>
        <v>0</v>
      </c>
      <c r="ES127" s="62">
        <f t="shared" si="721"/>
        <v>0</v>
      </c>
      <c r="ET127" s="67">
        <f t="shared" si="722"/>
        <v>0</v>
      </c>
      <c r="EY127" s="77">
        <f t="shared" si="723"/>
        <v>0</v>
      </c>
      <c r="EZ127" s="62">
        <f t="shared" si="724"/>
        <v>0</v>
      </c>
      <c r="FA127" s="67">
        <f t="shared" si="725"/>
        <v>0</v>
      </c>
      <c r="FF127" s="77">
        <f t="shared" si="726"/>
        <v>0</v>
      </c>
      <c r="FG127" s="62">
        <f t="shared" si="727"/>
        <v>0</v>
      </c>
      <c r="FH127" s="67">
        <f t="shared" si="728"/>
        <v>0</v>
      </c>
      <c r="FM127" s="77">
        <f t="shared" si="729"/>
        <v>0</v>
      </c>
      <c r="FN127" s="62">
        <f t="shared" si="730"/>
        <v>0</v>
      </c>
      <c r="FO127" s="67">
        <f t="shared" si="731"/>
        <v>0</v>
      </c>
      <c r="FT127" s="77">
        <f t="shared" si="732"/>
        <v>0</v>
      </c>
      <c r="FU127" s="62">
        <f t="shared" si="733"/>
        <v>0</v>
      </c>
      <c r="FV127" s="67">
        <f t="shared" si="734"/>
        <v>0</v>
      </c>
      <c r="GA127" s="77">
        <f t="shared" si="735"/>
        <v>0</v>
      </c>
      <c r="GB127" s="62">
        <f t="shared" si="736"/>
        <v>0</v>
      </c>
      <c r="GC127" s="67">
        <f t="shared" si="737"/>
        <v>0</v>
      </c>
      <c r="GH127" s="77">
        <f t="shared" si="738"/>
        <v>0</v>
      </c>
      <c r="GI127" s="62">
        <f t="shared" si="739"/>
        <v>0</v>
      </c>
      <c r="GJ127" s="67">
        <f t="shared" si="740"/>
        <v>0</v>
      </c>
      <c r="GO127" s="77">
        <f t="shared" si="741"/>
        <v>0</v>
      </c>
      <c r="GP127" s="62">
        <f t="shared" si="742"/>
        <v>0</v>
      </c>
      <c r="GQ127" s="67">
        <f t="shared" si="743"/>
        <v>0</v>
      </c>
      <c r="GV127" s="77">
        <f t="shared" si="744"/>
        <v>0</v>
      </c>
      <c r="GW127" s="62">
        <f t="shared" si="745"/>
        <v>0</v>
      </c>
      <c r="GX127" s="67">
        <f t="shared" si="746"/>
        <v>0</v>
      </c>
      <c r="HC127" s="77">
        <f t="shared" si="747"/>
        <v>0</v>
      </c>
      <c r="HD127" s="62">
        <f t="shared" si="748"/>
        <v>0</v>
      </c>
      <c r="HE127" s="67">
        <f t="shared" si="749"/>
        <v>0</v>
      </c>
      <c r="HJ127" s="77">
        <f t="shared" si="750"/>
        <v>0</v>
      </c>
      <c r="HK127" s="62">
        <f t="shared" si="751"/>
        <v>0</v>
      </c>
      <c r="HL127" s="67">
        <f t="shared" si="752"/>
        <v>0</v>
      </c>
      <c r="HQ127" s="77">
        <f t="shared" si="753"/>
        <v>0</v>
      </c>
      <c r="HR127" s="62">
        <f t="shared" si="754"/>
        <v>0</v>
      </c>
      <c r="HS127" s="67">
        <f t="shared" si="755"/>
        <v>0</v>
      </c>
      <c r="HX127" s="77">
        <f t="shared" si="756"/>
        <v>0</v>
      </c>
      <c r="HY127" s="62">
        <f t="shared" si="757"/>
        <v>0</v>
      </c>
      <c r="HZ127" s="67">
        <f t="shared" si="758"/>
        <v>0</v>
      </c>
      <c r="IE127" s="77">
        <f t="shared" si="759"/>
        <v>0</v>
      </c>
      <c r="IF127" s="62">
        <f t="shared" si="760"/>
        <v>0</v>
      </c>
      <c r="IG127" s="67">
        <f t="shared" si="761"/>
        <v>0</v>
      </c>
      <c r="IL127" s="77">
        <f t="shared" si="762"/>
        <v>0</v>
      </c>
      <c r="IM127" s="62">
        <f t="shared" si="763"/>
        <v>0</v>
      </c>
      <c r="IN127" s="67">
        <f t="shared" si="764"/>
        <v>0</v>
      </c>
      <c r="IS127" s="77">
        <f t="shared" si="765"/>
        <v>0</v>
      </c>
      <c r="IT127" s="62">
        <f t="shared" si="766"/>
        <v>5503008</v>
      </c>
      <c r="IU127" s="67">
        <f t="shared" si="767"/>
        <v>-5503008</v>
      </c>
    </row>
    <row r="128" spans="8:255" x14ac:dyDescent="0.2">
      <c r="H128" s="77">
        <f t="shared" si="768"/>
        <v>1762</v>
      </c>
      <c r="I128" s="62">
        <f t="shared" si="769"/>
        <v>96380760</v>
      </c>
      <c r="J128" s="67">
        <f t="shared" si="664"/>
        <v>-96378998</v>
      </c>
      <c r="O128" s="77">
        <f t="shared" si="770"/>
        <v>0</v>
      </c>
      <c r="P128" s="62">
        <f t="shared" si="771"/>
        <v>96360215</v>
      </c>
      <c r="Q128" s="67">
        <f t="shared" si="665"/>
        <v>-96360215</v>
      </c>
      <c r="V128" s="77">
        <f t="shared" si="666"/>
        <v>0</v>
      </c>
      <c r="W128" s="62">
        <f t="shared" si="667"/>
        <v>5516463</v>
      </c>
      <c r="X128" s="67">
        <f t="shared" si="668"/>
        <v>-5516463</v>
      </c>
      <c r="AC128" s="77">
        <f t="shared" si="669"/>
        <v>0</v>
      </c>
      <c r="AD128" s="62">
        <f t="shared" si="670"/>
        <v>1913374</v>
      </c>
      <c r="AE128" s="67">
        <f t="shared" si="671"/>
        <v>-1913374</v>
      </c>
      <c r="AJ128" s="77">
        <f t="shared" si="672"/>
        <v>0</v>
      </c>
      <c r="AK128" s="62">
        <f t="shared" si="673"/>
        <v>0</v>
      </c>
      <c r="AL128" s="67">
        <f t="shared" si="674"/>
        <v>0</v>
      </c>
      <c r="AQ128" s="77">
        <f t="shared" si="675"/>
        <v>1762</v>
      </c>
      <c r="AR128" s="62">
        <f t="shared" si="676"/>
        <v>624240</v>
      </c>
      <c r="AS128" s="67">
        <f t="shared" si="677"/>
        <v>-622478</v>
      </c>
      <c r="AX128" s="77">
        <f t="shared" si="678"/>
        <v>0</v>
      </c>
      <c r="AY128" s="62">
        <f t="shared" si="679"/>
        <v>4910148</v>
      </c>
      <c r="AZ128" s="67">
        <f t="shared" si="680"/>
        <v>-4910148</v>
      </c>
      <c r="BE128" s="77">
        <f t="shared" si="681"/>
        <v>0</v>
      </c>
      <c r="BF128" s="62">
        <f t="shared" si="682"/>
        <v>3058654</v>
      </c>
      <c r="BG128" s="67">
        <f t="shared" si="683"/>
        <v>-3058654</v>
      </c>
      <c r="BL128" s="77">
        <f t="shared" si="684"/>
        <v>0</v>
      </c>
      <c r="BM128" s="62">
        <f t="shared" si="685"/>
        <v>798356</v>
      </c>
      <c r="BN128" s="67">
        <f t="shared" si="686"/>
        <v>-798356</v>
      </c>
      <c r="BS128" s="77">
        <f t="shared" si="687"/>
        <v>0</v>
      </c>
      <c r="BT128" s="62">
        <f t="shared" si="688"/>
        <v>1053138</v>
      </c>
      <c r="BU128" s="67">
        <f t="shared" si="689"/>
        <v>-1053138</v>
      </c>
      <c r="BZ128" s="227">
        <f t="shared" si="690"/>
        <v>0</v>
      </c>
      <c r="CA128" s="203">
        <f t="shared" si="691"/>
        <v>5503008</v>
      </c>
      <c r="CB128" s="228">
        <f t="shared" si="692"/>
        <v>-5503008</v>
      </c>
      <c r="CG128" s="77">
        <f t="shared" si="693"/>
        <v>0</v>
      </c>
      <c r="CH128" s="62">
        <f t="shared" si="694"/>
        <v>0</v>
      </c>
      <c r="CI128" s="67">
        <f t="shared" si="695"/>
        <v>0</v>
      </c>
      <c r="CN128" s="77">
        <f t="shared" si="696"/>
        <v>0</v>
      </c>
      <c r="CO128" s="62">
        <f t="shared" si="697"/>
        <v>0</v>
      </c>
      <c r="CP128" s="67">
        <f t="shared" si="698"/>
        <v>0</v>
      </c>
      <c r="CU128" s="77">
        <f t="shared" si="699"/>
        <v>0</v>
      </c>
      <c r="CV128" s="62">
        <f t="shared" si="700"/>
        <v>0</v>
      </c>
      <c r="CW128" s="67">
        <f t="shared" si="701"/>
        <v>0</v>
      </c>
      <c r="DB128" s="77">
        <f t="shared" si="702"/>
        <v>0</v>
      </c>
      <c r="DC128" s="62">
        <f t="shared" si="703"/>
        <v>0</v>
      </c>
      <c r="DD128" s="67">
        <f t="shared" si="704"/>
        <v>0</v>
      </c>
      <c r="DI128" s="77">
        <f t="shared" si="705"/>
        <v>0</v>
      </c>
      <c r="DJ128" s="62">
        <f t="shared" si="706"/>
        <v>0</v>
      </c>
      <c r="DK128" s="67">
        <f t="shared" si="707"/>
        <v>0</v>
      </c>
      <c r="DP128" s="77">
        <f t="shared" si="708"/>
        <v>0</v>
      </c>
      <c r="DQ128" s="62">
        <f t="shared" si="709"/>
        <v>0</v>
      </c>
      <c r="DR128" s="67">
        <f t="shared" si="710"/>
        <v>0</v>
      </c>
      <c r="DW128" s="77">
        <f t="shared" si="711"/>
        <v>0</v>
      </c>
      <c r="DX128" s="62">
        <f t="shared" si="712"/>
        <v>0</v>
      </c>
      <c r="DY128" s="67">
        <f t="shared" si="713"/>
        <v>0</v>
      </c>
      <c r="ED128" s="77">
        <f t="shared" si="714"/>
        <v>0</v>
      </c>
      <c r="EE128" s="62">
        <f t="shared" si="715"/>
        <v>0</v>
      </c>
      <c r="EF128" s="67">
        <f t="shared" si="716"/>
        <v>0</v>
      </c>
      <c r="EK128" s="77">
        <f t="shared" si="717"/>
        <v>0</v>
      </c>
      <c r="EL128" s="62">
        <f t="shared" si="718"/>
        <v>0</v>
      </c>
      <c r="EM128" s="67">
        <f t="shared" si="719"/>
        <v>0</v>
      </c>
      <c r="ER128" s="77">
        <f t="shared" si="720"/>
        <v>0</v>
      </c>
      <c r="ES128" s="62">
        <f t="shared" si="721"/>
        <v>0</v>
      </c>
      <c r="ET128" s="67">
        <f t="shared" si="722"/>
        <v>0</v>
      </c>
      <c r="EY128" s="77">
        <f t="shared" si="723"/>
        <v>0</v>
      </c>
      <c r="EZ128" s="62">
        <f t="shared" si="724"/>
        <v>0</v>
      </c>
      <c r="FA128" s="67">
        <f t="shared" si="725"/>
        <v>0</v>
      </c>
      <c r="FF128" s="77">
        <f t="shared" si="726"/>
        <v>0</v>
      </c>
      <c r="FG128" s="62">
        <f t="shared" si="727"/>
        <v>0</v>
      </c>
      <c r="FH128" s="67">
        <f t="shared" si="728"/>
        <v>0</v>
      </c>
      <c r="FM128" s="77">
        <f t="shared" si="729"/>
        <v>0</v>
      </c>
      <c r="FN128" s="62">
        <f t="shared" si="730"/>
        <v>0</v>
      </c>
      <c r="FO128" s="67">
        <f t="shared" si="731"/>
        <v>0</v>
      </c>
      <c r="FT128" s="77">
        <f t="shared" si="732"/>
        <v>0</v>
      </c>
      <c r="FU128" s="62">
        <f t="shared" si="733"/>
        <v>0</v>
      </c>
      <c r="FV128" s="67">
        <f t="shared" si="734"/>
        <v>0</v>
      </c>
      <c r="GA128" s="77">
        <f t="shared" si="735"/>
        <v>0</v>
      </c>
      <c r="GB128" s="62">
        <f t="shared" si="736"/>
        <v>0</v>
      </c>
      <c r="GC128" s="67">
        <f t="shared" si="737"/>
        <v>0</v>
      </c>
      <c r="GH128" s="77">
        <f t="shared" si="738"/>
        <v>0</v>
      </c>
      <c r="GI128" s="62">
        <f t="shared" si="739"/>
        <v>0</v>
      </c>
      <c r="GJ128" s="67">
        <f t="shared" si="740"/>
        <v>0</v>
      </c>
      <c r="GO128" s="77">
        <f t="shared" si="741"/>
        <v>0</v>
      </c>
      <c r="GP128" s="62">
        <f t="shared" si="742"/>
        <v>0</v>
      </c>
      <c r="GQ128" s="67">
        <f t="shared" si="743"/>
        <v>0</v>
      </c>
      <c r="GV128" s="77">
        <f t="shared" si="744"/>
        <v>0</v>
      </c>
      <c r="GW128" s="62">
        <f t="shared" si="745"/>
        <v>0</v>
      </c>
      <c r="GX128" s="67">
        <f t="shared" si="746"/>
        <v>0</v>
      </c>
      <c r="HC128" s="77">
        <f t="shared" si="747"/>
        <v>0</v>
      </c>
      <c r="HD128" s="62">
        <f t="shared" si="748"/>
        <v>0</v>
      </c>
      <c r="HE128" s="67">
        <f t="shared" si="749"/>
        <v>0</v>
      </c>
      <c r="HJ128" s="77">
        <f t="shared" si="750"/>
        <v>0</v>
      </c>
      <c r="HK128" s="62">
        <f t="shared" si="751"/>
        <v>0</v>
      </c>
      <c r="HL128" s="67">
        <f t="shared" si="752"/>
        <v>0</v>
      </c>
      <c r="HQ128" s="77">
        <f t="shared" si="753"/>
        <v>0</v>
      </c>
      <c r="HR128" s="62">
        <f t="shared" si="754"/>
        <v>0</v>
      </c>
      <c r="HS128" s="67">
        <f t="shared" si="755"/>
        <v>0</v>
      </c>
      <c r="HX128" s="77">
        <f t="shared" si="756"/>
        <v>0</v>
      </c>
      <c r="HY128" s="62">
        <f t="shared" si="757"/>
        <v>0</v>
      </c>
      <c r="HZ128" s="67">
        <f t="shared" si="758"/>
        <v>0</v>
      </c>
      <c r="IE128" s="77">
        <f t="shared" si="759"/>
        <v>0</v>
      </c>
      <c r="IF128" s="62">
        <f t="shared" si="760"/>
        <v>0</v>
      </c>
      <c r="IG128" s="67">
        <f t="shared" si="761"/>
        <v>0</v>
      </c>
      <c r="IL128" s="77">
        <f t="shared" si="762"/>
        <v>0</v>
      </c>
      <c r="IM128" s="62">
        <f t="shared" si="763"/>
        <v>0</v>
      </c>
      <c r="IN128" s="67">
        <f t="shared" si="764"/>
        <v>0</v>
      </c>
      <c r="IS128" s="77">
        <f t="shared" si="765"/>
        <v>0</v>
      </c>
      <c r="IT128" s="62">
        <f t="shared" si="766"/>
        <v>5503008</v>
      </c>
      <c r="IU128" s="67">
        <f t="shared" si="767"/>
        <v>-5503008</v>
      </c>
    </row>
    <row r="129" spans="8:255" ht="12" thickBot="1" x14ac:dyDescent="0.25">
      <c r="H129" s="78">
        <f t="shared" si="768"/>
        <v>8182</v>
      </c>
      <c r="I129" s="79">
        <f t="shared" si="769"/>
        <v>142160323</v>
      </c>
      <c r="J129" s="80">
        <f t="shared" si="664"/>
        <v>-142152141</v>
      </c>
      <c r="O129" s="78">
        <f t="shared" si="770"/>
        <v>0.4</v>
      </c>
      <c r="P129" s="79">
        <f t="shared" si="771"/>
        <v>135762570</v>
      </c>
      <c r="Q129" s="80">
        <f t="shared" si="665"/>
        <v>-135762569.59999999</v>
      </c>
      <c r="V129" s="78">
        <f t="shared" si="666"/>
        <v>0</v>
      </c>
      <c r="W129" s="79">
        <f t="shared" si="667"/>
        <v>6438239</v>
      </c>
      <c r="X129" s="80">
        <f t="shared" si="668"/>
        <v>-6438239</v>
      </c>
      <c r="AC129" s="78">
        <f t="shared" si="669"/>
        <v>0</v>
      </c>
      <c r="AD129" s="79">
        <f t="shared" si="670"/>
        <v>6704690</v>
      </c>
      <c r="AE129" s="80">
        <f t="shared" si="671"/>
        <v>-6704690</v>
      </c>
      <c r="AJ129" s="78">
        <f t="shared" si="672"/>
        <v>0</v>
      </c>
      <c r="AK129" s="79">
        <f t="shared" si="673"/>
        <v>0</v>
      </c>
      <c r="AL129" s="80">
        <f t="shared" si="674"/>
        <v>0</v>
      </c>
      <c r="AQ129" s="78">
        <f t="shared" si="675"/>
        <v>6196</v>
      </c>
      <c r="AR129" s="79">
        <f t="shared" si="676"/>
        <v>638188</v>
      </c>
      <c r="AS129" s="80">
        <f t="shared" si="677"/>
        <v>-631992</v>
      </c>
      <c r="AX129" s="78">
        <f t="shared" si="678"/>
        <v>1000</v>
      </c>
      <c r="AY129" s="79">
        <f t="shared" si="679"/>
        <v>5304000</v>
      </c>
      <c r="AZ129" s="80">
        <f t="shared" si="680"/>
        <v>-5303000</v>
      </c>
      <c r="BE129" s="78">
        <f t="shared" si="681"/>
        <v>1000</v>
      </c>
      <c r="BF129" s="79">
        <f t="shared" si="682"/>
        <v>3263504</v>
      </c>
      <c r="BG129" s="80">
        <f t="shared" si="683"/>
        <v>-3262504</v>
      </c>
      <c r="BL129" s="78">
        <f t="shared" si="684"/>
        <v>0</v>
      </c>
      <c r="BM129" s="79">
        <f t="shared" si="685"/>
        <v>800635</v>
      </c>
      <c r="BN129" s="80">
        <f t="shared" si="686"/>
        <v>-800635</v>
      </c>
      <c r="BS129" s="78">
        <f t="shared" si="687"/>
        <v>0</v>
      </c>
      <c r="BT129" s="79">
        <f t="shared" si="688"/>
        <v>1239861</v>
      </c>
      <c r="BU129" s="80">
        <f t="shared" si="689"/>
        <v>-1239861</v>
      </c>
      <c r="BZ129" s="229">
        <f t="shared" si="690"/>
        <v>0</v>
      </c>
      <c r="CA129" s="230">
        <f t="shared" si="691"/>
        <v>5759324</v>
      </c>
      <c r="CB129" s="231">
        <f t="shared" si="692"/>
        <v>-5759324</v>
      </c>
      <c r="CG129" s="78">
        <f t="shared" si="693"/>
        <v>0</v>
      </c>
      <c r="CH129" s="79">
        <f t="shared" si="694"/>
        <v>0</v>
      </c>
      <c r="CI129" s="80">
        <f t="shared" si="695"/>
        <v>0</v>
      </c>
      <c r="CN129" s="78">
        <f t="shared" si="696"/>
        <v>0</v>
      </c>
      <c r="CO129" s="79">
        <f t="shared" si="697"/>
        <v>0</v>
      </c>
      <c r="CP129" s="80">
        <f t="shared" si="698"/>
        <v>0</v>
      </c>
      <c r="CU129" s="78">
        <f t="shared" si="699"/>
        <v>0</v>
      </c>
      <c r="CV129" s="79">
        <f t="shared" si="700"/>
        <v>0</v>
      </c>
      <c r="CW129" s="80">
        <f t="shared" si="701"/>
        <v>0</v>
      </c>
      <c r="DB129" s="78">
        <f t="shared" si="702"/>
        <v>0</v>
      </c>
      <c r="DC129" s="79">
        <f t="shared" si="703"/>
        <v>0</v>
      </c>
      <c r="DD129" s="80">
        <f t="shared" si="704"/>
        <v>0</v>
      </c>
      <c r="DI129" s="78">
        <f t="shared" si="705"/>
        <v>0</v>
      </c>
      <c r="DJ129" s="79">
        <f t="shared" si="706"/>
        <v>0</v>
      </c>
      <c r="DK129" s="80">
        <f t="shared" si="707"/>
        <v>0</v>
      </c>
      <c r="DP129" s="78">
        <f t="shared" si="708"/>
        <v>0</v>
      </c>
      <c r="DQ129" s="79">
        <f t="shared" si="709"/>
        <v>0</v>
      </c>
      <c r="DR129" s="80">
        <f t="shared" si="710"/>
        <v>0</v>
      </c>
      <c r="DW129" s="78">
        <f t="shared" si="711"/>
        <v>0</v>
      </c>
      <c r="DX129" s="79">
        <f t="shared" si="712"/>
        <v>0</v>
      </c>
      <c r="DY129" s="80">
        <f t="shared" si="713"/>
        <v>0</v>
      </c>
      <c r="ED129" s="78">
        <f t="shared" si="714"/>
        <v>0</v>
      </c>
      <c r="EE129" s="79">
        <f t="shared" si="715"/>
        <v>0</v>
      </c>
      <c r="EF129" s="80">
        <f t="shared" si="716"/>
        <v>0</v>
      </c>
      <c r="EK129" s="78">
        <f t="shared" si="717"/>
        <v>0</v>
      </c>
      <c r="EL129" s="79">
        <f t="shared" si="718"/>
        <v>0</v>
      </c>
      <c r="EM129" s="80">
        <f t="shared" si="719"/>
        <v>0</v>
      </c>
      <c r="ER129" s="78">
        <f t="shared" si="720"/>
        <v>0</v>
      </c>
      <c r="ES129" s="79">
        <f t="shared" si="721"/>
        <v>0</v>
      </c>
      <c r="ET129" s="80">
        <f t="shared" si="722"/>
        <v>0</v>
      </c>
      <c r="EY129" s="78">
        <f t="shared" si="723"/>
        <v>0</v>
      </c>
      <c r="EZ129" s="79">
        <f t="shared" si="724"/>
        <v>0</v>
      </c>
      <c r="FA129" s="80">
        <f t="shared" si="725"/>
        <v>0</v>
      </c>
      <c r="FF129" s="78">
        <f t="shared" si="726"/>
        <v>0</v>
      </c>
      <c r="FG129" s="79">
        <f t="shared" si="727"/>
        <v>0</v>
      </c>
      <c r="FH129" s="80">
        <f t="shared" si="728"/>
        <v>0</v>
      </c>
      <c r="FM129" s="78">
        <f t="shared" si="729"/>
        <v>0</v>
      </c>
      <c r="FN129" s="79">
        <f t="shared" si="730"/>
        <v>0</v>
      </c>
      <c r="FO129" s="80">
        <f t="shared" si="731"/>
        <v>0</v>
      </c>
      <c r="FT129" s="78">
        <f t="shared" si="732"/>
        <v>0</v>
      </c>
      <c r="FU129" s="79">
        <f t="shared" si="733"/>
        <v>0</v>
      </c>
      <c r="FV129" s="80">
        <f t="shared" si="734"/>
        <v>0</v>
      </c>
      <c r="GA129" s="78">
        <f t="shared" si="735"/>
        <v>0</v>
      </c>
      <c r="GB129" s="79">
        <f t="shared" si="736"/>
        <v>0</v>
      </c>
      <c r="GC129" s="80">
        <f t="shared" si="737"/>
        <v>0</v>
      </c>
      <c r="GH129" s="78">
        <f t="shared" si="738"/>
        <v>0</v>
      </c>
      <c r="GI129" s="79">
        <f t="shared" si="739"/>
        <v>0</v>
      </c>
      <c r="GJ129" s="80">
        <f t="shared" si="740"/>
        <v>0</v>
      </c>
      <c r="GO129" s="78">
        <f t="shared" si="741"/>
        <v>0</v>
      </c>
      <c r="GP129" s="79">
        <f t="shared" si="742"/>
        <v>0</v>
      </c>
      <c r="GQ129" s="80">
        <f t="shared" si="743"/>
        <v>0</v>
      </c>
      <c r="GV129" s="78">
        <f t="shared" si="744"/>
        <v>0</v>
      </c>
      <c r="GW129" s="79">
        <f t="shared" si="745"/>
        <v>0</v>
      </c>
      <c r="GX129" s="80">
        <f t="shared" si="746"/>
        <v>0</v>
      </c>
      <c r="HC129" s="78">
        <f t="shared" si="747"/>
        <v>0</v>
      </c>
      <c r="HD129" s="79">
        <f t="shared" si="748"/>
        <v>0</v>
      </c>
      <c r="HE129" s="80">
        <f t="shared" si="749"/>
        <v>0</v>
      </c>
      <c r="HJ129" s="78">
        <f t="shared" si="750"/>
        <v>0</v>
      </c>
      <c r="HK129" s="79">
        <f t="shared" si="751"/>
        <v>0</v>
      </c>
      <c r="HL129" s="80">
        <f t="shared" si="752"/>
        <v>0</v>
      </c>
      <c r="HQ129" s="78">
        <f t="shared" si="753"/>
        <v>0</v>
      </c>
      <c r="HR129" s="79">
        <f t="shared" si="754"/>
        <v>0</v>
      </c>
      <c r="HS129" s="80">
        <f t="shared" si="755"/>
        <v>0</v>
      </c>
      <c r="HX129" s="78">
        <f t="shared" si="756"/>
        <v>0</v>
      </c>
      <c r="HY129" s="79">
        <f t="shared" si="757"/>
        <v>0</v>
      </c>
      <c r="HZ129" s="80">
        <f t="shared" si="758"/>
        <v>0</v>
      </c>
      <c r="IE129" s="78">
        <f t="shared" si="759"/>
        <v>0</v>
      </c>
      <c r="IF129" s="79">
        <f t="shared" si="760"/>
        <v>0</v>
      </c>
      <c r="IG129" s="80">
        <f t="shared" si="761"/>
        <v>0</v>
      </c>
      <c r="IL129" s="78">
        <f t="shared" si="762"/>
        <v>0</v>
      </c>
      <c r="IM129" s="79">
        <f t="shared" si="763"/>
        <v>0</v>
      </c>
      <c r="IN129" s="80">
        <f t="shared" si="764"/>
        <v>0</v>
      </c>
      <c r="IS129" s="78">
        <f t="shared" si="765"/>
        <v>986</v>
      </c>
      <c r="IT129" s="79">
        <f t="shared" si="766"/>
        <v>5759324</v>
      </c>
      <c r="IU129" s="80">
        <f t="shared" si="767"/>
        <v>-5758338</v>
      </c>
    </row>
    <row r="130" spans="8:255" x14ac:dyDescent="0.2">
      <c r="H130" s="77">
        <f t="shared" si="768"/>
        <v>0</v>
      </c>
      <c r="I130" s="62">
        <f t="shared" si="769"/>
        <v>0</v>
      </c>
      <c r="J130" s="67">
        <f t="shared" ref="J130:J160" si="772">H130-I130</f>
        <v>0</v>
      </c>
      <c r="O130" s="77">
        <f t="shared" si="770"/>
        <v>0</v>
      </c>
      <c r="P130" s="62">
        <f t="shared" si="771"/>
        <v>0</v>
      </c>
      <c r="Q130" s="67">
        <f t="shared" ref="Q130:Q160" si="773">O130-P130</f>
        <v>0</v>
      </c>
      <c r="V130" s="77">
        <f t="shared" ref="V130:V160" si="774">V43</f>
        <v>0</v>
      </c>
      <c r="W130" s="62">
        <f t="shared" si="667"/>
        <v>0</v>
      </c>
      <c r="X130" s="67">
        <f t="shared" si="668"/>
        <v>0</v>
      </c>
      <c r="AC130" s="77">
        <f t="shared" ref="AC130:AC160" si="775">AC43</f>
        <v>0</v>
      </c>
      <c r="AD130" s="62">
        <f t="shared" si="670"/>
        <v>0</v>
      </c>
      <c r="AE130" s="67">
        <f t="shared" si="671"/>
        <v>0</v>
      </c>
      <c r="AJ130" s="77">
        <f t="shared" ref="AJ130:AJ160" si="776">AJ43</f>
        <v>0</v>
      </c>
      <c r="AK130" s="62">
        <f t="shared" si="673"/>
        <v>0</v>
      </c>
      <c r="AL130" s="67">
        <f t="shared" si="674"/>
        <v>0</v>
      </c>
      <c r="AQ130" s="77">
        <f t="shared" ref="AQ130:AQ160" si="777">AQ43</f>
        <v>0</v>
      </c>
      <c r="AR130" s="62">
        <f t="shared" si="676"/>
        <v>0</v>
      </c>
      <c r="AS130" s="67">
        <f t="shared" si="677"/>
        <v>0</v>
      </c>
      <c r="AX130" s="77">
        <f t="shared" ref="AX130:AX160" si="778">AX43</f>
        <v>0</v>
      </c>
      <c r="AY130" s="62">
        <f t="shared" si="679"/>
        <v>0</v>
      </c>
      <c r="AZ130" s="67">
        <f t="shared" si="680"/>
        <v>0</v>
      </c>
      <c r="BE130" s="77">
        <f t="shared" ref="BE130:BE160" si="779">BE43</f>
        <v>0</v>
      </c>
      <c r="BF130" s="62">
        <f t="shared" si="682"/>
        <v>0</v>
      </c>
      <c r="BG130" s="67">
        <f t="shared" si="683"/>
        <v>0</v>
      </c>
      <c r="BL130" s="77">
        <f t="shared" ref="BL130:BL160" si="780">BL43</f>
        <v>0</v>
      </c>
      <c r="BM130" s="62">
        <f t="shared" si="685"/>
        <v>0</v>
      </c>
      <c r="BN130" s="67">
        <f t="shared" si="686"/>
        <v>0</v>
      </c>
      <c r="BS130" s="77">
        <f t="shared" ref="BS130:BS160" si="781">BS43</f>
        <v>0</v>
      </c>
      <c r="BT130" s="62">
        <f t="shared" si="688"/>
        <v>0</v>
      </c>
      <c r="BU130" s="67">
        <f t="shared" si="689"/>
        <v>0</v>
      </c>
      <c r="BZ130" s="227">
        <f t="shared" ref="BZ130:BZ160" si="782">BZ43</f>
        <v>0</v>
      </c>
      <c r="CA130" s="203">
        <f t="shared" si="691"/>
        <v>0</v>
      </c>
      <c r="CB130" s="228">
        <f t="shared" si="692"/>
        <v>0</v>
      </c>
      <c r="CG130" s="77">
        <f t="shared" ref="CG130:CG160" si="783">CG43</f>
        <v>0</v>
      </c>
      <c r="CH130" s="62">
        <f t="shared" si="694"/>
        <v>0</v>
      </c>
      <c r="CI130" s="67">
        <f t="shared" si="695"/>
        <v>0</v>
      </c>
      <c r="CN130" s="77">
        <f t="shared" ref="CN130:CN160" si="784">CN43</f>
        <v>0</v>
      </c>
      <c r="CO130" s="62">
        <f t="shared" si="697"/>
        <v>0</v>
      </c>
      <c r="CP130" s="67">
        <f t="shared" si="698"/>
        <v>0</v>
      </c>
      <c r="CU130" s="77">
        <f t="shared" ref="CU130:CU160" si="785">CU43</f>
        <v>0</v>
      </c>
      <c r="CV130" s="62">
        <f t="shared" si="700"/>
        <v>0</v>
      </c>
      <c r="CW130" s="67">
        <f t="shared" si="701"/>
        <v>0</v>
      </c>
      <c r="DB130" s="77">
        <f t="shared" ref="DB130:DB160" si="786">DB43</f>
        <v>0</v>
      </c>
      <c r="DC130" s="62">
        <f t="shared" si="703"/>
        <v>0</v>
      </c>
      <c r="DD130" s="67">
        <f t="shared" si="704"/>
        <v>0</v>
      </c>
      <c r="DI130" s="77">
        <f t="shared" ref="DI130:DI160" si="787">DI43</f>
        <v>0</v>
      </c>
      <c r="DJ130" s="62">
        <f t="shared" si="706"/>
        <v>0</v>
      </c>
      <c r="DK130" s="67">
        <f t="shared" si="707"/>
        <v>0</v>
      </c>
      <c r="DP130" s="77">
        <f t="shared" ref="DP130:DP160" si="788">DP43</f>
        <v>0</v>
      </c>
      <c r="DQ130" s="62">
        <f t="shared" si="709"/>
        <v>0</v>
      </c>
      <c r="DR130" s="67">
        <f t="shared" si="710"/>
        <v>0</v>
      </c>
      <c r="DW130" s="77">
        <f t="shared" ref="DW130:DW160" si="789">DW43</f>
        <v>0</v>
      </c>
      <c r="DX130" s="62">
        <f t="shared" si="712"/>
        <v>0</v>
      </c>
      <c r="DY130" s="67">
        <f t="shared" si="713"/>
        <v>0</v>
      </c>
      <c r="ED130" s="77">
        <f t="shared" ref="ED130:ED160" si="790">ED43</f>
        <v>0</v>
      </c>
      <c r="EE130" s="62">
        <f t="shared" si="715"/>
        <v>0</v>
      </c>
      <c r="EF130" s="67">
        <f t="shared" si="716"/>
        <v>0</v>
      </c>
      <c r="EK130" s="77">
        <f t="shared" ref="EK130:EK160" si="791">EK43</f>
        <v>0</v>
      </c>
      <c r="EL130" s="62">
        <f t="shared" si="718"/>
        <v>0</v>
      </c>
      <c r="EM130" s="67">
        <f t="shared" si="719"/>
        <v>0</v>
      </c>
      <c r="ER130" s="77">
        <f t="shared" ref="ER130:ER160" si="792">ER43</f>
        <v>0</v>
      </c>
      <c r="ES130" s="62">
        <f t="shared" si="721"/>
        <v>0</v>
      </c>
      <c r="ET130" s="67">
        <f t="shared" si="722"/>
        <v>0</v>
      </c>
      <c r="EY130" s="77">
        <f t="shared" ref="EY130:EY160" si="793">EY43</f>
        <v>0</v>
      </c>
      <c r="EZ130" s="62">
        <f t="shared" si="724"/>
        <v>0</v>
      </c>
      <c r="FA130" s="67">
        <f t="shared" si="725"/>
        <v>0</v>
      </c>
      <c r="FF130" s="77">
        <f t="shared" ref="FF130:FF160" si="794">FF43</f>
        <v>0</v>
      </c>
      <c r="FG130" s="62">
        <f t="shared" si="727"/>
        <v>0</v>
      </c>
      <c r="FH130" s="67">
        <f t="shared" si="728"/>
        <v>0</v>
      </c>
      <c r="FM130" s="77">
        <f t="shared" ref="FM130:FM160" si="795">FM43</f>
        <v>0</v>
      </c>
      <c r="FN130" s="62">
        <f t="shared" si="730"/>
        <v>0</v>
      </c>
      <c r="FO130" s="67">
        <f t="shared" si="731"/>
        <v>0</v>
      </c>
      <c r="FT130" s="77">
        <f t="shared" ref="FT130:FT160" si="796">FT43</f>
        <v>0</v>
      </c>
      <c r="FU130" s="62">
        <f t="shared" si="733"/>
        <v>0</v>
      </c>
      <c r="FV130" s="67">
        <f t="shared" si="734"/>
        <v>0</v>
      </c>
      <c r="GA130" s="77">
        <f t="shared" ref="GA130:GA160" si="797">GA43</f>
        <v>0</v>
      </c>
      <c r="GB130" s="62">
        <f t="shared" si="736"/>
        <v>0</v>
      </c>
      <c r="GC130" s="67">
        <f t="shared" si="737"/>
        <v>0</v>
      </c>
      <c r="GH130" s="77">
        <f t="shared" ref="GH130:GH160" si="798">GH43</f>
        <v>0</v>
      </c>
      <c r="GI130" s="62">
        <f t="shared" si="739"/>
        <v>0</v>
      </c>
      <c r="GJ130" s="67">
        <f t="shared" si="740"/>
        <v>0</v>
      </c>
      <c r="GO130" s="77">
        <f t="shared" ref="GO130:GO160" si="799">GO43</f>
        <v>0</v>
      </c>
      <c r="GP130" s="62">
        <f t="shared" si="742"/>
        <v>0</v>
      </c>
      <c r="GQ130" s="67">
        <f t="shared" si="743"/>
        <v>0</v>
      </c>
      <c r="GV130" s="77">
        <f t="shared" ref="GV130:GV160" si="800">GV43</f>
        <v>0</v>
      </c>
      <c r="GW130" s="62">
        <f t="shared" si="745"/>
        <v>0</v>
      </c>
      <c r="GX130" s="67">
        <f t="shared" si="746"/>
        <v>0</v>
      </c>
      <c r="HC130" s="77">
        <f t="shared" ref="HC130:HC160" si="801">HC43</f>
        <v>0</v>
      </c>
      <c r="HD130" s="62">
        <f t="shared" si="748"/>
        <v>0</v>
      </c>
      <c r="HE130" s="67">
        <f t="shared" si="749"/>
        <v>0</v>
      </c>
      <c r="HJ130" s="77">
        <f t="shared" ref="HJ130:HJ160" si="802">HJ43</f>
        <v>0</v>
      </c>
      <c r="HK130" s="62">
        <f t="shared" si="751"/>
        <v>0</v>
      </c>
      <c r="HL130" s="67">
        <f t="shared" si="752"/>
        <v>0</v>
      </c>
      <c r="HQ130" s="77">
        <f t="shared" ref="HQ130:HQ160" si="803">HQ43</f>
        <v>0</v>
      </c>
      <c r="HR130" s="62">
        <f t="shared" si="754"/>
        <v>0</v>
      </c>
      <c r="HS130" s="67">
        <f t="shared" si="755"/>
        <v>0</v>
      </c>
      <c r="HX130" s="77">
        <f t="shared" ref="HX130:HX160" si="804">HX43</f>
        <v>0</v>
      </c>
      <c r="HY130" s="62">
        <f t="shared" si="757"/>
        <v>0</v>
      </c>
      <c r="HZ130" s="67">
        <f t="shared" si="758"/>
        <v>0</v>
      </c>
      <c r="IE130" s="77">
        <f t="shared" ref="IE130:IE160" si="805">IE43</f>
        <v>0</v>
      </c>
      <c r="IF130" s="62">
        <f t="shared" si="760"/>
        <v>0</v>
      </c>
      <c r="IG130" s="67">
        <f t="shared" si="761"/>
        <v>0</v>
      </c>
      <c r="IL130" s="77">
        <f t="shared" ref="IL130:IL160" si="806">IL43</f>
        <v>0</v>
      </c>
      <c r="IM130" s="62">
        <f t="shared" si="763"/>
        <v>0</v>
      </c>
      <c r="IN130" s="67">
        <f t="shared" si="764"/>
        <v>0</v>
      </c>
      <c r="IS130" s="77">
        <f t="shared" si="765"/>
        <v>0</v>
      </c>
      <c r="IT130" s="62">
        <f t="shared" ref="IT130:IT160" si="807">SUM(IT43:IV43)</f>
        <v>0</v>
      </c>
      <c r="IU130" s="67">
        <f t="shared" si="767"/>
        <v>0</v>
      </c>
    </row>
    <row r="131" spans="8:255" x14ac:dyDescent="0.2">
      <c r="H131" s="77">
        <f t="shared" si="768"/>
        <v>0</v>
      </c>
      <c r="I131" s="62">
        <f t="shared" si="769"/>
        <v>16486834</v>
      </c>
      <c r="J131" s="67">
        <f t="shared" si="772"/>
        <v>-16486834</v>
      </c>
      <c r="O131" s="77">
        <f t="shared" si="770"/>
        <v>0</v>
      </c>
      <c r="P131" s="62">
        <f t="shared" si="771"/>
        <v>307039</v>
      </c>
      <c r="Q131" s="67">
        <f t="shared" si="773"/>
        <v>-307039</v>
      </c>
      <c r="V131" s="77">
        <f t="shared" si="774"/>
        <v>0</v>
      </c>
      <c r="W131" s="62">
        <f t="shared" si="667"/>
        <v>3179983</v>
      </c>
      <c r="X131" s="67">
        <f t="shared" si="668"/>
        <v>-3179983</v>
      </c>
      <c r="AC131" s="77">
        <f t="shared" si="775"/>
        <v>0</v>
      </c>
      <c r="AD131" s="62">
        <f t="shared" si="670"/>
        <v>4859984</v>
      </c>
      <c r="AE131" s="67">
        <f t="shared" si="671"/>
        <v>-4859984</v>
      </c>
      <c r="AJ131" s="77">
        <f t="shared" si="776"/>
        <v>0</v>
      </c>
      <c r="AK131" s="62">
        <f t="shared" si="673"/>
        <v>0</v>
      </c>
      <c r="AL131" s="67">
        <f t="shared" si="674"/>
        <v>0</v>
      </c>
      <c r="AQ131" s="77">
        <f t="shared" si="777"/>
        <v>0</v>
      </c>
      <c r="AR131" s="62">
        <f t="shared" si="676"/>
        <v>416995</v>
      </c>
      <c r="AS131" s="67">
        <f t="shared" si="677"/>
        <v>-416995</v>
      </c>
      <c r="AX131" s="77">
        <f t="shared" si="778"/>
        <v>0</v>
      </c>
      <c r="AY131" s="62">
        <f t="shared" si="679"/>
        <v>3722393</v>
      </c>
      <c r="AZ131" s="67">
        <f t="shared" si="680"/>
        <v>-3722393</v>
      </c>
      <c r="BE131" s="77">
        <f t="shared" si="779"/>
        <v>0</v>
      </c>
      <c r="BF131" s="62">
        <f t="shared" si="682"/>
        <v>2390798</v>
      </c>
      <c r="BG131" s="67">
        <f t="shared" si="683"/>
        <v>-2390798</v>
      </c>
      <c r="BL131" s="77">
        <f t="shared" si="780"/>
        <v>0</v>
      </c>
      <c r="BM131" s="62">
        <f t="shared" si="685"/>
        <v>662066</v>
      </c>
      <c r="BN131" s="67">
        <f t="shared" si="686"/>
        <v>-662066</v>
      </c>
      <c r="BS131" s="77">
        <f t="shared" si="781"/>
        <v>0</v>
      </c>
      <c r="BT131" s="62">
        <f t="shared" si="688"/>
        <v>669529</v>
      </c>
      <c r="BU131" s="67">
        <f t="shared" si="689"/>
        <v>-669529</v>
      </c>
      <c r="BZ131" s="227">
        <f t="shared" si="782"/>
        <v>0</v>
      </c>
      <c r="CA131" s="203">
        <f t="shared" si="691"/>
        <v>4000440</v>
      </c>
      <c r="CB131" s="228">
        <f t="shared" si="692"/>
        <v>-4000440</v>
      </c>
      <c r="CG131" s="77">
        <f t="shared" si="783"/>
        <v>0</v>
      </c>
      <c r="CH131" s="62">
        <f t="shared" si="694"/>
        <v>0</v>
      </c>
      <c r="CI131" s="67">
        <f t="shared" si="695"/>
        <v>0</v>
      </c>
      <c r="CN131" s="77">
        <f t="shared" si="784"/>
        <v>0</v>
      </c>
      <c r="CO131" s="62">
        <f t="shared" si="697"/>
        <v>0</v>
      </c>
      <c r="CP131" s="67">
        <f t="shared" si="698"/>
        <v>0</v>
      </c>
      <c r="CU131" s="77">
        <f t="shared" si="785"/>
        <v>0</v>
      </c>
      <c r="CV131" s="62">
        <f t="shared" si="700"/>
        <v>0</v>
      </c>
      <c r="CW131" s="67">
        <f t="shared" si="701"/>
        <v>0</v>
      </c>
      <c r="DB131" s="77">
        <f t="shared" si="786"/>
        <v>0</v>
      </c>
      <c r="DC131" s="62">
        <f t="shared" si="703"/>
        <v>0</v>
      </c>
      <c r="DD131" s="67">
        <f t="shared" si="704"/>
        <v>0</v>
      </c>
      <c r="DI131" s="77">
        <f t="shared" si="787"/>
        <v>0</v>
      </c>
      <c r="DJ131" s="62">
        <f t="shared" si="706"/>
        <v>0</v>
      </c>
      <c r="DK131" s="67">
        <f t="shared" si="707"/>
        <v>0</v>
      </c>
      <c r="DP131" s="77">
        <f t="shared" si="788"/>
        <v>0</v>
      </c>
      <c r="DQ131" s="62">
        <f t="shared" si="709"/>
        <v>0</v>
      </c>
      <c r="DR131" s="67">
        <f t="shared" si="710"/>
        <v>0</v>
      </c>
      <c r="DW131" s="77">
        <f t="shared" si="789"/>
        <v>0</v>
      </c>
      <c r="DX131" s="62">
        <f t="shared" si="712"/>
        <v>0</v>
      </c>
      <c r="DY131" s="67">
        <f t="shared" si="713"/>
        <v>0</v>
      </c>
      <c r="ED131" s="77">
        <f t="shared" si="790"/>
        <v>0</v>
      </c>
      <c r="EE131" s="62">
        <f t="shared" si="715"/>
        <v>0</v>
      </c>
      <c r="EF131" s="67">
        <f t="shared" si="716"/>
        <v>0</v>
      </c>
      <c r="EK131" s="77">
        <f t="shared" si="791"/>
        <v>0</v>
      </c>
      <c r="EL131" s="62">
        <f t="shared" si="718"/>
        <v>0</v>
      </c>
      <c r="EM131" s="67">
        <f t="shared" si="719"/>
        <v>0</v>
      </c>
      <c r="ER131" s="77">
        <f t="shared" si="792"/>
        <v>0</v>
      </c>
      <c r="ES131" s="62">
        <f t="shared" si="721"/>
        <v>0</v>
      </c>
      <c r="ET131" s="67">
        <f t="shared" si="722"/>
        <v>0</v>
      </c>
      <c r="EY131" s="77">
        <f t="shared" si="793"/>
        <v>0</v>
      </c>
      <c r="EZ131" s="62">
        <f t="shared" si="724"/>
        <v>0</v>
      </c>
      <c r="FA131" s="67">
        <f t="shared" si="725"/>
        <v>0</v>
      </c>
      <c r="FF131" s="77">
        <f t="shared" si="794"/>
        <v>0</v>
      </c>
      <c r="FG131" s="62">
        <f t="shared" si="727"/>
        <v>0</v>
      </c>
      <c r="FH131" s="67">
        <f t="shared" si="728"/>
        <v>0</v>
      </c>
      <c r="FM131" s="77">
        <f t="shared" si="795"/>
        <v>0</v>
      </c>
      <c r="FN131" s="62">
        <f t="shared" si="730"/>
        <v>0</v>
      </c>
      <c r="FO131" s="67">
        <f t="shared" si="731"/>
        <v>0</v>
      </c>
      <c r="FT131" s="77">
        <f t="shared" si="796"/>
        <v>0</v>
      </c>
      <c r="FU131" s="62">
        <f t="shared" si="733"/>
        <v>0</v>
      </c>
      <c r="FV131" s="67">
        <f t="shared" si="734"/>
        <v>0</v>
      </c>
      <c r="GA131" s="77">
        <f t="shared" si="797"/>
        <v>0</v>
      </c>
      <c r="GB131" s="62">
        <f t="shared" si="736"/>
        <v>0</v>
      </c>
      <c r="GC131" s="67">
        <f t="shared" si="737"/>
        <v>0</v>
      </c>
      <c r="GH131" s="77">
        <f t="shared" si="798"/>
        <v>0</v>
      </c>
      <c r="GI131" s="62">
        <f t="shared" si="739"/>
        <v>0</v>
      </c>
      <c r="GJ131" s="67">
        <f t="shared" si="740"/>
        <v>0</v>
      </c>
      <c r="GO131" s="77">
        <f t="shared" si="799"/>
        <v>0</v>
      </c>
      <c r="GP131" s="62">
        <f t="shared" si="742"/>
        <v>0</v>
      </c>
      <c r="GQ131" s="67">
        <f t="shared" si="743"/>
        <v>0</v>
      </c>
      <c r="GV131" s="77">
        <f t="shared" si="800"/>
        <v>0</v>
      </c>
      <c r="GW131" s="62">
        <f t="shared" si="745"/>
        <v>0</v>
      </c>
      <c r="GX131" s="67">
        <f t="shared" si="746"/>
        <v>0</v>
      </c>
      <c r="HC131" s="77">
        <f t="shared" si="801"/>
        <v>0</v>
      </c>
      <c r="HD131" s="62">
        <f t="shared" si="748"/>
        <v>0</v>
      </c>
      <c r="HE131" s="67">
        <f t="shared" si="749"/>
        <v>0</v>
      </c>
      <c r="HJ131" s="77">
        <f t="shared" si="802"/>
        <v>0</v>
      </c>
      <c r="HK131" s="62">
        <f t="shared" si="751"/>
        <v>0</v>
      </c>
      <c r="HL131" s="67">
        <f t="shared" si="752"/>
        <v>0</v>
      </c>
      <c r="HQ131" s="77">
        <f t="shared" si="803"/>
        <v>0</v>
      </c>
      <c r="HR131" s="62">
        <f t="shared" si="754"/>
        <v>0</v>
      </c>
      <c r="HS131" s="67">
        <f t="shared" si="755"/>
        <v>0</v>
      </c>
      <c r="HX131" s="77">
        <f t="shared" si="804"/>
        <v>0</v>
      </c>
      <c r="HY131" s="62">
        <f t="shared" si="757"/>
        <v>0</v>
      </c>
      <c r="HZ131" s="67">
        <f t="shared" si="758"/>
        <v>0</v>
      </c>
      <c r="IE131" s="77">
        <f t="shared" si="805"/>
        <v>0</v>
      </c>
      <c r="IF131" s="62">
        <f t="shared" si="760"/>
        <v>0</v>
      </c>
      <c r="IG131" s="67">
        <f t="shared" si="761"/>
        <v>0</v>
      </c>
      <c r="IL131" s="77">
        <f t="shared" si="806"/>
        <v>0</v>
      </c>
      <c r="IM131" s="62">
        <f t="shared" si="763"/>
        <v>0</v>
      </c>
      <c r="IN131" s="67">
        <f t="shared" si="764"/>
        <v>0</v>
      </c>
      <c r="IS131" s="77">
        <f t="shared" si="765"/>
        <v>0</v>
      </c>
      <c r="IT131" s="62">
        <f t="shared" si="807"/>
        <v>4000440</v>
      </c>
      <c r="IU131" s="67">
        <f t="shared" si="767"/>
        <v>-4000440</v>
      </c>
    </row>
    <row r="132" spans="8:255" x14ac:dyDescent="0.2">
      <c r="H132" s="77">
        <f t="shared" si="768"/>
        <v>0</v>
      </c>
      <c r="I132" s="62">
        <f t="shared" si="769"/>
        <v>2127401</v>
      </c>
      <c r="J132" s="67">
        <f t="shared" si="772"/>
        <v>-2127401</v>
      </c>
      <c r="O132" s="77">
        <f t="shared" si="770"/>
        <v>0</v>
      </c>
      <c r="P132" s="62">
        <f t="shared" si="771"/>
        <v>44062</v>
      </c>
      <c r="Q132" s="67">
        <f t="shared" si="773"/>
        <v>-44062</v>
      </c>
      <c r="V132" s="77">
        <f t="shared" si="774"/>
        <v>0</v>
      </c>
      <c r="W132" s="62">
        <f t="shared" si="667"/>
        <v>431781</v>
      </c>
      <c r="X132" s="67">
        <f t="shared" si="668"/>
        <v>-431781</v>
      </c>
      <c r="AC132" s="77">
        <f t="shared" si="775"/>
        <v>0</v>
      </c>
      <c r="AD132" s="62">
        <f t="shared" si="670"/>
        <v>499280</v>
      </c>
      <c r="AE132" s="67">
        <f t="shared" si="671"/>
        <v>-499280</v>
      </c>
      <c r="AJ132" s="77">
        <f t="shared" si="776"/>
        <v>0</v>
      </c>
      <c r="AK132" s="62">
        <f t="shared" si="673"/>
        <v>0</v>
      </c>
      <c r="AL132" s="67">
        <f t="shared" si="674"/>
        <v>0</v>
      </c>
      <c r="AQ132" s="77">
        <f t="shared" si="777"/>
        <v>0</v>
      </c>
      <c r="AR132" s="62">
        <f t="shared" si="676"/>
        <v>58169</v>
      </c>
      <c r="AS132" s="67">
        <f t="shared" si="677"/>
        <v>-58169</v>
      </c>
      <c r="AX132" s="77">
        <f t="shared" si="778"/>
        <v>0</v>
      </c>
      <c r="AY132" s="62">
        <f t="shared" si="679"/>
        <v>532169</v>
      </c>
      <c r="AZ132" s="67">
        <f t="shared" si="680"/>
        <v>-532169</v>
      </c>
      <c r="BE132" s="77">
        <f t="shared" si="779"/>
        <v>0</v>
      </c>
      <c r="BF132" s="62">
        <f t="shared" si="682"/>
        <v>356529</v>
      </c>
      <c r="BG132" s="67">
        <f t="shared" si="683"/>
        <v>-356529</v>
      </c>
      <c r="BL132" s="77">
        <f t="shared" si="780"/>
        <v>0</v>
      </c>
      <c r="BM132" s="62">
        <f t="shared" si="685"/>
        <v>90811</v>
      </c>
      <c r="BN132" s="67">
        <f t="shared" si="686"/>
        <v>-90811</v>
      </c>
      <c r="BS132" s="77">
        <f t="shared" si="781"/>
        <v>0</v>
      </c>
      <c r="BT132" s="62">
        <f t="shared" si="688"/>
        <v>84829</v>
      </c>
      <c r="BU132" s="67">
        <f t="shared" si="689"/>
        <v>-84829</v>
      </c>
      <c r="BZ132" s="227">
        <f t="shared" si="782"/>
        <v>0</v>
      </c>
      <c r="CA132" s="203">
        <f t="shared" si="691"/>
        <v>561940</v>
      </c>
      <c r="CB132" s="228">
        <f t="shared" si="692"/>
        <v>-561940</v>
      </c>
      <c r="CG132" s="77">
        <f t="shared" si="783"/>
        <v>0</v>
      </c>
      <c r="CH132" s="62">
        <f t="shared" si="694"/>
        <v>0</v>
      </c>
      <c r="CI132" s="67">
        <f t="shared" si="695"/>
        <v>0</v>
      </c>
      <c r="CN132" s="77">
        <f t="shared" si="784"/>
        <v>0</v>
      </c>
      <c r="CO132" s="62">
        <f t="shared" si="697"/>
        <v>0</v>
      </c>
      <c r="CP132" s="67">
        <f t="shared" si="698"/>
        <v>0</v>
      </c>
      <c r="CU132" s="77">
        <f t="shared" si="785"/>
        <v>0</v>
      </c>
      <c r="CV132" s="62">
        <f t="shared" si="700"/>
        <v>0</v>
      </c>
      <c r="CW132" s="67">
        <f t="shared" si="701"/>
        <v>0</v>
      </c>
      <c r="DB132" s="77">
        <f t="shared" si="786"/>
        <v>0</v>
      </c>
      <c r="DC132" s="62">
        <f t="shared" si="703"/>
        <v>0</v>
      </c>
      <c r="DD132" s="67">
        <f t="shared" si="704"/>
        <v>0</v>
      </c>
      <c r="DI132" s="77">
        <f t="shared" si="787"/>
        <v>0</v>
      </c>
      <c r="DJ132" s="62">
        <f t="shared" si="706"/>
        <v>0</v>
      </c>
      <c r="DK132" s="67">
        <f t="shared" si="707"/>
        <v>0</v>
      </c>
      <c r="DP132" s="77">
        <f t="shared" si="788"/>
        <v>0</v>
      </c>
      <c r="DQ132" s="62">
        <f t="shared" si="709"/>
        <v>0</v>
      </c>
      <c r="DR132" s="67">
        <f t="shared" si="710"/>
        <v>0</v>
      </c>
      <c r="DW132" s="77">
        <f t="shared" si="789"/>
        <v>0</v>
      </c>
      <c r="DX132" s="62">
        <f t="shared" si="712"/>
        <v>0</v>
      </c>
      <c r="DY132" s="67">
        <f t="shared" si="713"/>
        <v>0</v>
      </c>
      <c r="ED132" s="77">
        <f t="shared" si="790"/>
        <v>0</v>
      </c>
      <c r="EE132" s="62">
        <f t="shared" si="715"/>
        <v>0</v>
      </c>
      <c r="EF132" s="67">
        <f t="shared" si="716"/>
        <v>0</v>
      </c>
      <c r="EK132" s="77">
        <f t="shared" si="791"/>
        <v>0</v>
      </c>
      <c r="EL132" s="62">
        <f t="shared" si="718"/>
        <v>0</v>
      </c>
      <c r="EM132" s="67">
        <f t="shared" si="719"/>
        <v>0</v>
      </c>
      <c r="ER132" s="77">
        <f t="shared" si="792"/>
        <v>0</v>
      </c>
      <c r="ES132" s="62">
        <f t="shared" si="721"/>
        <v>0</v>
      </c>
      <c r="ET132" s="67">
        <f t="shared" si="722"/>
        <v>0</v>
      </c>
      <c r="EY132" s="77">
        <f t="shared" si="793"/>
        <v>0</v>
      </c>
      <c r="EZ132" s="62">
        <f t="shared" si="724"/>
        <v>0</v>
      </c>
      <c r="FA132" s="67">
        <f t="shared" si="725"/>
        <v>0</v>
      </c>
      <c r="FF132" s="77">
        <f t="shared" si="794"/>
        <v>0</v>
      </c>
      <c r="FG132" s="62">
        <f t="shared" si="727"/>
        <v>0</v>
      </c>
      <c r="FH132" s="67">
        <f t="shared" si="728"/>
        <v>0</v>
      </c>
      <c r="FM132" s="77">
        <f t="shared" si="795"/>
        <v>0</v>
      </c>
      <c r="FN132" s="62">
        <f t="shared" si="730"/>
        <v>0</v>
      </c>
      <c r="FO132" s="67">
        <f t="shared" si="731"/>
        <v>0</v>
      </c>
      <c r="FT132" s="77">
        <f t="shared" si="796"/>
        <v>0</v>
      </c>
      <c r="FU132" s="62">
        <f t="shared" si="733"/>
        <v>0</v>
      </c>
      <c r="FV132" s="67">
        <f t="shared" si="734"/>
        <v>0</v>
      </c>
      <c r="GA132" s="77">
        <f t="shared" si="797"/>
        <v>0</v>
      </c>
      <c r="GB132" s="62">
        <f t="shared" si="736"/>
        <v>0</v>
      </c>
      <c r="GC132" s="67">
        <f t="shared" si="737"/>
        <v>0</v>
      </c>
      <c r="GH132" s="77">
        <f t="shared" si="798"/>
        <v>0</v>
      </c>
      <c r="GI132" s="62">
        <f t="shared" si="739"/>
        <v>0</v>
      </c>
      <c r="GJ132" s="67">
        <f t="shared" si="740"/>
        <v>0</v>
      </c>
      <c r="GO132" s="77">
        <f t="shared" si="799"/>
        <v>0</v>
      </c>
      <c r="GP132" s="62">
        <f t="shared" si="742"/>
        <v>0</v>
      </c>
      <c r="GQ132" s="67">
        <f t="shared" si="743"/>
        <v>0</v>
      </c>
      <c r="GV132" s="77">
        <f t="shared" si="800"/>
        <v>0</v>
      </c>
      <c r="GW132" s="62">
        <f t="shared" si="745"/>
        <v>0</v>
      </c>
      <c r="GX132" s="67">
        <f t="shared" si="746"/>
        <v>0</v>
      </c>
      <c r="HC132" s="77">
        <f t="shared" si="801"/>
        <v>0</v>
      </c>
      <c r="HD132" s="62">
        <f t="shared" si="748"/>
        <v>0</v>
      </c>
      <c r="HE132" s="67">
        <f t="shared" si="749"/>
        <v>0</v>
      </c>
      <c r="HJ132" s="77">
        <f t="shared" si="802"/>
        <v>0</v>
      </c>
      <c r="HK132" s="62">
        <f t="shared" si="751"/>
        <v>0</v>
      </c>
      <c r="HL132" s="67">
        <f t="shared" si="752"/>
        <v>0</v>
      </c>
      <c r="HQ132" s="77">
        <f t="shared" si="803"/>
        <v>0</v>
      </c>
      <c r="HR132" s="62">
        <f t="shared" si="754"/>
        <v>0</v>
      </c>
      <c r="HS132" s="67">
        <f t="shared" si="755"/>
        <v>0</v>
      </c>
      <c r="HX132" s="77">
        <f t="shared" si="804"/>
        <v>0</v>
      </c>
      <c r="HY132" s="62">
        <f t="shared" si="757"/>
        <v>0</v>
      </c>
      <c r="HZ132" s="67">
        <f t="shared" si="758"/>
        <v>0</v>
      </c>
      <c r="IE132" s="77">
        <f t="shared" si="805"/>
        <v>0</v>
      </c>
      <c r="IF132" s="62">
        <f t="shared" si="760"/>
        <v>0</v>
      </c>
      <c r="IG132" s="67">
        <f t="shared" si="761"/>
        <v>0</v>
      </c>
      <c r="IL132" s="77">
        <f t="shared" si="806"/>
        <v>0</v>
      </c>
      <c r="IM132" s="62">
        <f t="shared" si="763"/>
        <v>0</v>
      </c>
      <c r="IN132" s="67">
        <f t="shared" si="764"/>
        <v>0</v>
      </c>
      <c r="IS132" s="77">
        <f t="shared" si="765"/>
        <v>0</v>
      </c>
      <c r="IT132" s="62">
        <f t="shared" si="807"/>
        <v>561940</v>
      </c>
      <c r="IU132" s="67">
        <f t="shared" si="767"/>
        <v>-561940</v>
      </c>
    </row>
    <row r="133" spans="8:255" x14ac:dyDescent="0.2">
      <c r="H133" s="77">
        <f t="shared" si="768"/>
        <v>0</v>
      </c>
      <c r="I133" s="62">
        <f t="shared" si="769"/>
        <v>17141191</v>
      </c>
      <c r="J133" s="67">
        <f t="shared" si="772"/>
        <v>-17141191</v>
      </c>
      <c r="O133" s="77">
        <f t="shared" si="770"/>
        <v>0</v>
      </c>
      <c r="P133" s="62">
        <f t="shared" si="771"/>
        <v>10976059</v>
      </c>
      <c r="Q133" s="67">
        <f t="shared" si="773"/>
        <v>-10976059</v>
      </c>
      <c r="V133" s="77">
        <f t="shared" si="774"/>
        <v>0</v>
      </c>
      <c r="W133" s="62">
        <f t="shared" si="667"/>
        <v>2694323</v>
      </c>
      <c r="X133" s="67">
        <f t="shared" si="668"/>
        <v>-2694323</v>
      </c>
      <c r="AC133" s="77">
        <f t="shared" si="775"/>
        <v>0</v>
      </c>
      <c r="AD133" s="62">
        <f t="shared" si="670"/>
        <v>1182319</v>
      </c>
      <c r="AE133" s="67">
        <f t="shared" si="671"/>
        <v>-1182319</v>
      </c>
      <c r="AJ133" s="77">
        <f t="shared" si="776"/>
        <v>0</v>
      </c>
      <c r="AK133" s="62">
        <f t="shared" si="673"/>
        <v>0</v>
      </c>
      <c r="AL133" s="67">
        <f t="shared" si="674"/>
        <v>0</v>
      </c>
      <c r="AQ133" s="77">
        <f t="shared" si="777"/>
        <v>0</v>
      </c>
      <c r="AR133" s="62">
        <f t="shared" si="676"/>
        <v>131219</v>
      </c>
      <c r="AS133" s="67">
        <f t="shared" si="677"/>
        <v>-131219</v>
      </c>
      <c r="AX133" s="77">
        <f t="shared" si="778"/>
        <v>0</v>
      </c>
      <c r="AY133" s="62">
        <f t="shared" si="679"/>
        <v>1004221</v>
      </c>
      <c r="AZ133" s="67">
        <f t="shared" si="680"/>
        <v>-1004221</v>
      </c>
      <c r="BE133" s="77">
        <f t="shared" si="779"/>
        <v>0</v>
      </c>
      <c r="BF133" s="62">
        <f t="shared" si="682"/>
        <v>482475</v>
      </c>
      <c r="BG133" s="67">
        <f t="shared" si="683"/>
        <v>-482475</v>
      </c>
      <c r="BL133" s="77">
        <f t="shared" si="780"/>
        <v>0</v>
      </c>
      <c r="BM133" s="62">
        <f t="shared" si="685"/>
        <v>38986</v>
      </c>
      <c r="BN133" s="67">
        <f t="shared" si="686"/>
        <v>-38986</v>
      </c>
      <c r="BS133" s="77">
        <f t="shared" si="781"/>
        <v>0</v>
      </c>
      <c r="BT133" s="62">
        <f t="shared" si="688"/>
        <v>482760</v>
      </c>
      <c r="BU133" s="67">
        <f t="shared" si="689"/>
        <v>-482760</v>
      </c>
      <c r="BZ133" s="227">
        <f t="shared" si="782"/>
        <v>0</v>
      </c>
      <c r="CA133" s="203">
        <f t="shared" si="691"/>
        <v>1153050</v>
      </c>
      <c r="CB133" s="228">
        <f t="shared" si="692"/>
        <v>-1153050</v>
      </c>
      <c r="CG133" s="77">
        <f t="shared" si="783"/>
        <v>0</v>
      </c>
      <c r="CH133" s="62">
        <f t="shared" si="694"/>
        <v>0</v>
      </c>
      <c r="CI133" s="67">
        <f t="shared" si="695"/>
        <v>0</v>
      </c>
      <c r="CN133" s="77">
        <f t="shared" si="784"/>
        <v>0</v>
      </c>
      <c r="CO133" s="62">
        <f t="shared" si="697"/>
        <v>0</v>
      </c>
      <c r="CP133" s="67">
        <f t="shared" si="698"/>
        <v>0</v>
      </c>
      <c r="CU133" s="77">
        <f t="shared" si="785"/>
        <v>0</v>
      </c>
      <c r="CV133" s="62">
        <f t="shared" si="700"/>
        <v>0</v>
      </c>
      <c r="CW133" s="67">
        <f t="shared" si="701"/>
        <v>0</v>
      </c>
      <c r="DB133" s="77">
        <f t="shared" si="786"/>
        <v>0</v>
      </c>
      <c r="DC133" s="62">
        <f t="shared" si="703"/>
        <v>0</v>
      </c>
      <c r="DD133" s="67">
        <f t="shared" si="704"/>
        <v>0</v>
      </c>
      <c r="DI133" s="77">
        <f t="shared" si="787"/>
        <v>0</v>
      </c>
      <c r="DJ133" s="62">
        <f t="shared" si="706"/>
        <v>0</v>
      </c>
      <c r="DK133" s="67">
        <f t="shared" si="707"/>
        <v>0</v>
      </c>
      <c r="DP133" s="77">
        <f t="shared" si="788"/>
        <v>0</v>
      </c>
      <c r="DQ133" s="62">
        <f t="shared" si="709"/>
        <v>0</v>
      </c>
      <c r="DR133" s="67">
        <f t="shared" si="710"/>
        <v>0</v>
      </c>
      <c r="DW133" s="77">
        <f t="shared" si="789"/>
        <v>0</v>
      </c>
      <c r="DX133" s="62">
        <f t="shared" si="712"/>
        <v>0</v>
      </c>
      <c r="DY133" s="67">
        <f t="shared" si="713"/>
        <v>0</v>
      </c>
      <c r="ED133" s="77">
        <f t="shared" si="790"/>
        <v>0</v>
      </c>
      <c r="EE133" s="62">
        <f t="shared" si="715"/>
        <v>0</v>
      </c>
      <c r="EF133" s="67">
        <f t="shared" si="716"/>
        <v>0</v>
      </c>
      <c r="EK133" s="77">
        <f t="shared" si="791"/>
        <v>0</v>
      </c>
      <c r="EL133" s="62">
        <f t="shared" si="718"/>
        <v>0</v>
      </c>
      <c r="EM133" s="67">
        <f t="shared" si="719"/>
        <v>0</v>
      </c>
      <c r="ER133" s="77">
        <f t="shared" si="792"/>
        <v>0</v>
      </c>
      <c r="ES133" s="62">
        <f t="shared" si="721"/>
        <v>0</v>
      </c>
      <c r="ET133" s="67">
        <f t="shared" si="722"/>
        <v>0</v>
      </c>
      <c r="EY133" s="77">
        <f t="shared" si="793"/>
        <v>0</v>
      </c>
      <c r="EZ133" s="62">
        <f t="shared" si="724"/>
        <v>0</v>
      </c>
      <c r="FA133" s="67">
        <f t="shared" si="725"/>
        <v>0</v>
      </c>
      <c r="FF133" s="77">
        <f t="shared" si="794"/>
        <v>0</v>
      </c>
      <c r="FG133" s="62">
        <f t="shared" si="727"/>
        <v>0</v>
      </c>
      <c r="FH133" s="67">
        <f t="shared" si="728"/>
        <v>0</v>
      </c>
      <c r="FM133" s="77">
        <f t="shared" si="795"/>
        <v>0</v>
      </c>
      <c r="FN133" s="62">
        <f t="shared" si="730"/>
        <v>0</v>
      </c>
      <c r="FO133" s="67">
        <f t="shared" si="731"/>
        <v>0</v>
      </c>
      <c r="FT133" s="77">
        <f t="shared" si="796"/>
        <v>0</v>
      </c>
      <c r="FU133" s="62">
        <f t="shared" si="733"/>
        <v>0</v>
      </c>
      <c r="FV133" s="67">
        <f t="shared" si="734"/>
        <v>0</v>
      </c>
      <c r="GA133" s="77">
        <f t="shared" si="797"/>
        <v>0</v>
      </c>
      <c r="GB133" s="62">
        <f t="shared" si="736"/>
        <v>0</v>
      </c>
      <c r="GC133" s="67">
        <f t="shared" si="737"/>
        <v>0</v>
      </c>
      <c r="GH133" s="77">
        <f t="shared" si="798"/>
        <v>0</v>
      </c>
      <c r="GI133" s="62">
        <f t="shared" si="739"/>
        <v>0</v>
      </c>
      <c r="GJ133" s="67">
        <f t="shared" si="740"/>
        <v>0</v>
      </c>
      <c r="GO133" s="77">
        <f t="shared" si="799"/>
        <v>0</v>
      </c>
      <c r="GP133" s="62">
        <f t="shared" si="742"/>
        <v>0</v>
      </c>
      <c r="GQ133" s="67">
        <f t="shared" si="743"/>
        <v>0</v>
      </c>
      <c r="GV133" s="77">
        <f t="shared" si="800"/>
        <v>0</v>
      </c>
      <c r="GW133" s="62">
        <f t="shared" si="745"/>
        <v>0</v>
      </c>
      <c r="GX133" s="67">
        <f t="shared" si="746"/>
        <v>0</v>
      </c>
      <c r="HC133" s="77">
        <f t="shared" si="801"/>
        <v>0</v>
      </c>
      <c r="HD133" s="62">
        <f t="shared" si="748"/>
        <v>0</v>
      </c>
      <c r="HE133" s="67">
        <f t="shared" si="749"/>
        <v>0</v>
      </c>
      <c r="HJ133" s="77">
        <f t="shared" si="802"/>
        <v>0</v>
      </c>
      <c r="HK133" s="62">
        <f t="shared" si="751"/>
        <v>0</v>
      </c>
      <c r="HL133" s="67">
        <f t="shared" si="752"/>
        <v>0</v>
      </c>
      <c r="HQ133" s="77">
        <f t="shared" si="803"/>
        <v>0</v>
      </c>
      <c r="HR133" s="62">
        <f t="shared" si="754"/>
        <v>0</v>
      </c>
      <c r="HS133" s="67">
        <f t="shared" si="755"/>
        <v>0</v>
      </c>
      <c r="HX133" s="77">
        <f t="shared" si="804"/>
        <v>0</v>
      </c>
      <c r="HY133" s="62">
        <f t="shared" si="757"/>
        <v>0</v>
      </c>
      <c r="HZ133" s="67">
        <f t="shared" si="758"/>
        <v>0</v>
      </c>
      <c r="IE133" s="77">
        <f t="shared" si="805"/>
        <v>0</v>
      </c>
      <c r="IF133" s="62">
        <f t="shared" si="760"/>
        <v>0</v>
      </c>
      <c r="IG133" s="67">
        <f t="shared" si="761"/>
        <v>0</v>
      </c>
      <c r="IL133" s="77">
        <f t="shared" si="806"/>
        <v>0</v>
      </c>
      <c r="IM133" s="62">
        <f t="shared" si="763"/>
        <v>0</v>
      </c>
      <c r="IN133" s="67">
        <f t="shared" si="764"/>
        <v>0</v>
      </c>
      <c r="IS133" s="77">
        <f t="shared" si="765"/>
        <v>0</v>
      </c>
      <c r="IT133" s="62">
        <f t="shared" si="807"/>
        <v>1153050</v>
      </c>
      <c r="IU133" s="67">
        <f t="shared" si="767"/>
        <v>-1153050</v>
      </c>
    </row>
    <row r="134" spans="8:255" x14ac:dyDescent="0.2">
      <c r="H134" s="77">
        <f t="shared" si="768"/>
        <v>0</v>
      </c>
      <c r="I134" s="62">
        <f t="shared" si="769"/>
        <v>294754</v>
      </c>
      <c r="J134" s="67">
        <f t="shared" si="772"/>
        <v>-294754</v>
      </c>
      <c r="O134" s="77">
        <f t="shared" si="770"/>
        <v>0</v>
      </c>
      <c r="P134" s="62">
        <f t="shared" si="771"/>
        <v>294754</v>
      </c>
      <c r="Q134" s="67">
        <f t="shared" si="773"/>
        <v>-294754</v>
      </c>
      <c r="V134" s="77">
        <f t="shared" si="774"/>
        <v>0</v>
      </c>
      <c r="W134" s="62">
        <f t="shared" si="667"/>
        <v>0</v>
      </c>
      <c r="X134" s="67">
        <f t="shared" si="668"/>
        <v>0</v>
      </c>
      <c r="AC134" s="77">
        <f t="shared" si="775"/>
        <v>0</v>
      </c>
      <c r="AD134" s="62">
        <f t="shared" si="670"/>
        <v>0</v>
      </c>
      <c r="AE134" s="67">
        <f t="shared" si="671"/>
        <v>0</v>
      </c>
      <c r="AJ134" s="77">
        <f t="shared" si="776"/>
        <v>0</v>
      </c>
      <c r="AK134" s="62">
        <f t="shared" si="673"/>
        <v>0</v>
      </c>
      <c r="AL134" s="67">
        <f t="shared" si="674"/>
        <v>0</v>
      </c>
      <c r="AQ134" s="77">
        <f t="shared" si="777"/>
        <v>0</v>
      </c>
      <c r="AR134" s="62">
        <f t="shared" si="676"/>
        <v>0</v>
      </c>
      <c r="AS134" s="67">
        <f t="shared" si="677"/>
        <v>0</v>
      </c>
      <c r="AX134" s="77">
        <f t="shared" si="778"/>
        <v>0</v>
      </c>
      <c r="AY134" s="62">
        <f t="shared" si="679"/>
        <v>0</v>
      </c>
      <c r="AZ134" s="67">
        <f t="shared" si="680"/>
        <v>0</v>
      </c>
      <c r="BE134" s="77">
        <f t="shared" si="779"/>
        <v>0</v>
      </c>
      <c r="BF134" s="62">
        <f t="shared" si="682"/>
        <v>0</v>
      </c>
      <c r="BG134" s="67">
        <f t="shared" si="683"/>
        <v>0</v>
      </c>
      <c r="BL134" s="77">
        <f t="shared" si="780"/>
        <v>0</v>
      </c>
      <c r="BM134" s="62">
        <f t="shared" si="685"/>
        <v>0</v>
      </c>
      <c r="BN134" s="67">
        <f t="shared" si="686"/>
        <v>0</v>
      </c>
      <c r="BS134" s="77">
        <f t="shared" si="781"/>
        <v>0</v>
      </c>
      <c r="BT134" s="62">
        <f t="shared" si="688"/>
        <v>0</v>
      </c>
      <c r="BU134" s="67">
        <f t="shared" si="689"/>
        <v>0</v>
      </c>
      <c r="BZ134" s="227">
        <f t="shared" si="782"/>
        <v>0</v>
      </c>
      <c r="CA134" s="203">
        <f t="shared" si="691"/>
        <v>0</v>
      </c>
      <c r="CB134" s="228">
        <f t="shared" si="692"/>
        <v>0</v>
      </c>
      <c r="CG134" s="77">
        <f t="shared" si="783"/>
        <v>0</v>
      </c>
      <c r="CH134" s="62">
        <f t="shared" si="694"/>
        <v>0</v>
      </c>
      <c r="CI134" s="67">
        <f t="shared" si="695"/>
        <v>0</v>
      </c>
      <c r="CN134" s="77">
        <f t="shared" si="784"/>
        <v>0</v>
      </c>
      <c r="CO134" s="62">
        <f t="shared" si="697"/>
        <v>0</v>
      </c>
      <c r="CP134" s="67">
        <f t="shared" si="698"/>
        <v>0</v>
      </c>
      <c r="CU134" s="77">
        <f t="shared" si="785"/>
        <v>0</v>
      </c>
      <c r="CV134" s="62">
        <f t="shared" si="700"/>
        <v>0</v>
      </c>
      <c r="CW134" s="67">
        <f t="shared" si="701"/>
        <v>0</v>
      </c>
      <c r="DB134" s="77">
        <f t="shared" si="786"/>
        <v>0</v>
      </c>
      <c r="DC134" s="62">
        <f t="shared" si="703"/>
        <v>0</v>
      </c>
      <c r="DD134" s="67">
        <f t="shared" si="704"/>
        <v>0</v>
      </c>
      <c r="DI134" s="77">
        <f t="shared" si="787"/>
        <v>0</v>
      </c>
      <c r="DJ134" s="62">
        <f t="shared" si="706"/>
        <v>0</v>
      </c>
      <c r="DK134" s="67">
        <f t="shared" si="707"/>
        <v>0</v>
      </c>
      <c r="DP134" s="77">
        <f t="shared" si="788"/>
        <v>0</v>
      </c>
      <c r="DQ134" s="62">
        <f t="shared" si="709"/>
        <v>0</v>
      </c>
      <c r="DR134" s="67">
        <f t="shared" si="710"/>
        <v>0</v>
      </c>
      <c r="DW134" s="77">
        <f t="shared" si="789"/>
        <v>0</v>
      </c>
      <c r="DX134" s="62">
        <f t="shared" si="712"/>
        <v>0</v>
      </c>
      <c r="DY134" s="67">
        <f t="shared" si="713"/>
        <v>0</v>
      </c>
      <c r="ED134" s="77">
        <f t="shared" si="790"/>
        <v>0</v>
      </c>
      <c r="EE134" s="62">
        <f t="shared" si="715"/>
        <v>0</v>
      </c>
      <c r="EF134" s="67">
        <f t="shared" si="716"/>
        <v>0</v>
      </c>
      <c r="EK134" s="77">
        <f t="shared" si="791"/>
        <v>0</v>
      </c>
      <c r="EL134" s="62">
        <f t="shared" si="718"/>
        <v>0</v>
      </c>
      <c r="EM134" s="67">
        <f t="shared" si="719"/>
        <v>0</v>
      </c>
      <c r="ER134" s="77">
        <f t="shared" si="792"/>
        <v>0</v>
      </c>
      <c r="ES134" s="62">
        <f t="shared" si="721"/>
        <v>0</v>
      </c>
      <c r="ET134" s="67">
        <f t="shared" si="722"/>
        <v>0</v>
      </c>
      <c r="EY134" s="77">
        <f t="shared" si="793"/>
        <v>0</v>
      </c>
      <c r="EZ134" s="62">
        <f t="shared" si="724"/>
        <v>0</v>
      </c>
      <c r="FA134" s="67">
        <f t="shared" si="725"/>
        <v>0</v>
      </c>
      <c r="FF134" s="77">
        <f t="shared" si="794"/>
        <v>0</v>
      </c>
      <c r="FG134" s="62">
        <f t="shared" si="727"/>
        <v>0</v>
      </c>
      <c r="FH134" s="67">
        <f t="shared" si="728"/>
        <v>0</v>
      </c>
      <c r="FM134" s="77">
        <f t="shared" si="795"/>
        <v>0</v>
      </c>
      <c r="FN134" s="62">
        <f t="shared" si="730"/>
        <v>0</v>
      </c>
      <c r="FO134" s="67">
        <f t="shared" si="731"/>
        <v>0</v>
      </c>
      <c r="FT134" s="77">
        <f t="shared" si="796"/>
        <v>0</v>
      </c>
      <c r="FU134" s="62">
        <f t="shared" si="733"/>
        <v>0</v>
      </c>
      <c r="FV134" s="67">
        <f t="shared" si="734"/>
        <v>0</v>
      </c>
      <c r="GA134" s="77">
        <f t="shared" si="797"/>
        <v>0</v>
      </c>
      <c r="GB134" s="62">
        <f t="shared" si="736"/>
        <v>0</v>
      </c>
      <c r="GC134" s="67">
        <f t="shared" si="737"/>
        <v>0</v>
      </c>
      <c r="GH134" s="77">
        <f t="shared" si="798"/>
        <v>0</v>
      </c>
      <c r="GI134" s="62">
        <f t="shared" si="739"/>
        <v>0</v>
      </c>
      <c r="GJ134" s="67">
        <f t="shared" si="740"/>
        <v>0</v>
      </c>
      <c r="GO134" s="77">
        <f t="shared" si="799"/>
        <v>0</v>
      </c>
      <c r="GP134" s="62">
        <f t="shared" si="742"/>
        <v>0</v>
      </c>
      <c r="GQ134" s="67">
        <f t="shared" si="743"/>
        <v>0</v>
      </c>
      <c r="GV134" s="77">
        <f t="shared" si="800"/>
        <v>0</v>
      </c>
      <c r="GW134" s="62">
        <f t="shared" si="745"/>
        <v>0</v>
      </c>
      <c r="GX134" s="67">
        <f t="shared" si="746"/>
        <v>0</v>
      </c>
      <c r="HC134" s="77">
        <f t="shared" si="801"/>
        <v>0</v>
      </c>
      <c r="HD134" s="62">
        <f t="shared" si="748"/>
        <v>0</v>
      </c>
      <c r="HE134" s="67">
        <f t="shared" si="749"/>
        <v>0</v>
      </c>
      <c r="HJ134" s="77">
        <f t="shared" si="802"/>
        <v>0</v>
      </c>
      <c r="HK134" s="62">
        <f t="shared" si="751"/>
        <v>0</v>
      </c>
      <c r="HL134" s="67">
        <f t="shared" si="752"/>
        <v>0</v>
      </c>
      <c r="HQ134" s="77">
        <f t="shared" si="803"/>
        <v>0</v>
      </c>
      <c r="HR134" s="62">
        <f t="shared" si="754"/>
        <v>0</v>
      </c>
      <c r="HS134" s="67">
        <f t="shared" si="755"/>
        <v>0</v>
      </c>
      <c r="HX134" s="77">
        <f t="shared" si="804"/>
        <v>0</v>
      </c>
      <c r="HY134" s="62">
        <f t="shared" si="757"/>
        <v>0</v>
      </c>
      <c r="HZ134" s="67">
        <f t="shared" si="758"/>
        <v>0</v>
      </c>
      <c r="IE134" s="77">
        <f t="shared" si="805"/>
        <v>0</v>
      </c>
      <c r="IF134" s="62">
        <f t="shared" si="760"/>
        <v>0</v>
      </c>
      <c r="IG134" s="67">
        <f t="shared" si="761"/>
        <v>0</v>
      </c>
      <c r="IL134" s="77">
        <f t="shared" si="806"/>
        <v>0</v>
      </c>
      <c r="IM134" s="62">
        <f t="shared" si="763"/>
        <v>0</v>
      </c>
      <c r="IN134" s="67">
        <f t="shared" si="764"/>
        <v>0</v>
      </c>
      <c r="IS134" s="77">
        <f t="shared" si="765"/>
        <v>0</v>
      </c>
      <c r="IT134" s="62">
        <f t="shared" si="807"/>
        <v>0</v>
      </c>
      <c r="IU134" s="67">
        <f t="shared" si="767"/>
        <v>0</v>
      </c>
    </row>
    <row r="135" spans="8:255" x14ac:dyDescent="0.2">
      <c r="H135" s="77">
        <f t="shared" si="768"/>
        <v>2166</v>
      </c>
      <c r="I135" s="62">
        <f t="shared" si="769"/>
        <v>7855778</v>
      </c>
      <c r="J135" s="67">
        <f t="shared" si="772"/>
        <v>-7853612</v>
      </c>
      <c r="O135" s="77">
        <f t="shared" si="770"/>
        <v>0</v>
      </c>
      <c r="P135" s="62">
        <f t="shared" si="771"/>
        <v>7831343</v>
      </c>
      <c r="Q135" s="67">
        <f t="shared" si="773"/>
        <v>-7831343</v>
      </c>
      <c r="V135" s="77">
        <f t="shared" si="774"/>
        <v>0</v>
      </c>
      <c r="W135" s="62">
        <f t="shared" si="667"/>
        <v>14819</v>
      </c>
      <c r="X135" s="67">
        <f t="shared" si="668"/>
        <v>-14819</v>
      </c>
      <c r="AC135" s="77">
        <f t="shared" si="775"/>
        <v>404</v>
      </c>
      <c r="AD135" s="62">
        <f t="shared" si="670"/>
        <v>4005</v>
      </c>
      <c r="AE135" s="67">
        <f t="shared" si="671"/>
        <v>-3601</v>
      </c>
      <c r="AJ135" s="77">
        <f t="shared" si="776"/>
        <v>0</v>
      </c>
      <c r="AK135" s="62">
        <f t="shared" si="673"/>
        <v>0</v>
      </c>
      <c r="AL135" s="67">
        <f t="shared" si="674"/>
        <v>0</v>
      </c>
      <c r="AQ135" s="77">
        <f t="shared" si="777"/>
        <v>1762</v>
      </c>
      <c r="AR135" s="62">
        <f t="shared" si="676"/>
        <v>881</v>
      </c>
      <c r="AS135" s="67">
        <f t="shared" si="677"/>
        <v>881</v>
      </c>
      <c r="AX135" s="77">
        <f t="shared" si="778"/>
        <v>0</v>
      </c>
      <c r="AY135" s="62">
        <f t="shared" si="679"/>
        <v>4730</v>
      </c>
      <c r="AZ135" s="67">
        <f t="shared" si="680"/>
        <v>-4730</v>
      </c>
      <c r="BE135" s="77">
        <f t="shared" si="779"/>
        <v>0</v>
      </c>
      <c r="BF135" s="62">
        <f t="shared" si="682"/>
        <v>1636</v>
      </c>
      <c r="BG135" s="67">
        <f t="shared" si="683"/>
        <v>-1636</v>
      </c>
      <c r="BL135" s="77">
        <f t="shared" si="780"/>
        <v>0</v>
      </c>
      <c r="BM135" s="62">
        <f t="shared" si="685"/>
        <v>2415</v>
      </c>
      <c r="BN135" s="67">
        <f t="shared" si="686"/>
        <v>-2415</v>
      </c>
      <c r="BS135" s="77">
        <f t="shared" si="781"/>
        <v>0</v>
      </c>
      <c r="BT135" s="62">
        <f t="shared" si="688"/>
        <v>679</v>
      </c>
      <c r="BU135" s="67">
        <f t="shared" si="689"/>
        <v>-679</v>
      </c>
      <c r="BZ135" s="227">
        <f t="shared" si="782"/>
        <v>0</v>
      </c>
      <c r="CA135" s="203">
        <f t="shared" si="691"/>
        <v>0</v>
      </c>
      <c r="CB135" s="228">
        <f t="shared" si="692"/>
        <v>0</v>
      </c>
      <c r="CG135" s="77">
        <f t="shared" si="783"/>
        <v>0</v>
      </c>
      <c r="CH135" s="62">
        <f t="shared" si="694"/>
        <v>0</v>
      </c>
      <c r="CI135" s="67">
        <f t="shared" si="695"/>
        <v>0</v>
      </c>
      <c r="CN135" s="77">
        <f t="shared" si="784"/>
        <v>0</v>
      </c>
      <c r="CO135" s="62">
        <f t="shared" si="697"/>
        <v>0</v>
      </c>
      <c r="CP135" s="67">
        <f t="shared" si="698"/>
        <v>0</v>
      </c>
      <c r="CU135" s="77">
        <f t="shared" si="785"/>
        <v>0</v>
      </c>
      <c r="CV135" s="62">
        <f t="shared" si="700"/>
        <v>0</v>
      </c>
      <c r="CW135" s="67">
        <f t="shared" si="701"/>
        <v>0</v>
      </c>
      <c r="DB135" s="77">
        <f t="shared" si="786"/>
        <v>0</v>
      </c>
      <c r="DC135" s="62">
        <f t="shared" si="703"/>
        <v>0</v>
      </c>
      <c r="DD135" s="67">
        <f t="shared" si="704"/>
        <v>0</v>
      </c>
      <c r="DI135" s="77">
        <f t="shared" si="787"/>
        <v>0</v>
      </c>
      <c r="DJ135" s="62">
        <f t="shared" si="706"/>
        <v>0</v>
      </c>
      <c r="DK135" s="67">
        <f t="shared" si="707"/>
        <v>0</v>
      </c>
      <c r="DP135" s="77">
        <f t="shared" si="788"/>
        <v>0</v>
      </c>
      <c r="DQ135" s="62">
        <f t="shared" si="709"/>
        <v>0</v>
      </c>
      <c r="DR135" s="67">
        <f t="shared" si="710"/>
        <v>0</v>
      </c>
      <c r="DW135" s="77">
        <f t="shared" si="789"/>
        <v>0</v>
      </c>
      <c r="DX135" s="62">
        <f t="shared" si="712"/>
        <v>0</v>
      </c>
      <c r="DY135" s="67">
        <f t="shared" si="713"/>
        <v>0</v>
      </c>
      <c r="ED135" s="77">
        <f t="shared" si="790"/>
        <v>0</v>
      </c>
      <c r="EE135" s="62">
        <f t="shared" si="715"/>
        <v>0</v>
      </c>
      <c r="EF135" s="67">
        <f t="shared" si="716"/>
        <v>0</v>
      </c>
      <c r="EK135" s="77">
        <f t="shared" si="791"/>
        <v>0</v>
      </c>
      <c r="EL135" s="62">
        <f t="shared" si="718"/>
        <v>0</v>
      </c>
      <c r="EM135" s="67">
        <f t="shared" si="719"/>
        <v>0</v>
      </c>
      <c r="ER135" s="77">
        <f t="shared" si="792"/>
        <v>0</v>
      </c>
      <c r="ES135" s="62">
        <f t="shared" si="721"/>
        <v>0</v>
      </c>
      <c r="ET135" s="67">
        <f t="shared" si="722"/>
        <v>0</v>
      </c>
      <c r="EY135" s="77">
        <f t="shared" si="793"/>
        <v>0</v>
      </c>
      <c r="EZ135" s="62">
        <f t="shared" si="724"/>
        <v>0</v>
      </c>
      <c r="FA135" s="67">
        <f t="shared" si="725"/>
        <v>0</v>
      </c>
      <c r="FF135" s="77">
        <f t="shared" si="794"/>
        <v>0</v>
      </c>
      <c r="FG135" s="62">
        <f t="shared" si="727"/>
        <v>0</v>
      </c>
      <c r="FH135" s="67">
        <f t="shared" si="728"/>
        <v>0</v>
      </c>
      <c r="FM135" s="77">
        <f t="shared" si="795"/>
        <v>0</v>
      </c>
      <c r="FN135" s="62">
        <f t="shared" si="730"/>
        <v>0</v>
      </c>
      <c r="FO135" s="67">
        <f t="shared" si="731"/>
        <v>0</v>
      </c>
      <c r="FT135" s="77">
        <f t="shared" si="796"/>
        <v>0</v>
      </c>
      <c r="FU135" s="62">
        <f t="shared" si="733"/>
        <v>0</v>
      </c>
      <c r="FV135" s="67">
        <f t="shared" si="734"/>
        <v>0</v>
      </c>
      <c r="GA135" s="77">
        <f t="shared" si="797"/>
        <v>0</v>
      </c>
      <c r="GB135" s="62">
        <f t="shared" si="736"/>
        <v>0</v>
      </c>
      <c r="GC135" s="67">
        <f t="shared" si="737"/>
        <v>0</v>
      </c>
      <c r="GH135" s="77">
        <f t="shared" si="798"/>
        <v>0</v>
      </c>
      <c r="GI135" s="62">
        <f t="shared" si="739"/>
        <v>0</v>
      </c>
      <c r="GJ135" s="67">
        <f t="shared" si="740"/>
        <v>0</v>
      </c>
      <c r="GO135" s="77">
        <f t="shared" si="799"/>
        <v>0</v>
      </c>
      <c r="GP135" s="62">
        <f t="shared" si="742"/>
        <v>0</v>
      </c>
      <c r="GQ135" s="67">
        <f t="shared" si="743"/>
        <v>0</v>
      </c>
      <c r="GV135" s="77">
        <f t="shared" si="800"/>
        <v>0</v>
      </c>
      <c r="GW135" s="62">
        <f t="shared" si="745"/>
        <v>0</v>
      </c>
      <c r="GX135" s="67">
        <f t="shared" si="746"/>
        <v>0</v>
      </c>
      <c r="HC135" s="77">
        <f t="shared" si="801"/>
        <v>0</v>
      </c>
      <c r="HD135" s="62">
        <f t="shared" si="748"/>
        <v>0</v>
      </c>
      <c r="HE135" s="67">
        <f t="shared" si="749"/>
        <v>0</v>
      </c>
      <c r="HJ135" s="77">
        <f t="shared" si="802"/>
        <v>0</v>
      </c>
      <c r="HK135" s="62">
        <f t="shared" si="751"/>
        <v>0</v>
      </c>
      <c r="HL135" s="67">
        <f t="shared" si="752"/>
        <v>0</v>
      </c>
      <c r="HQ135" s="77">
        <f t="shared" si="803"/>
        <v>0</v>
      </c>
      <c r="HR135" s="62">
        <f t="shared" si="754"/>
        <v>0</v>
      </c>
      <c r="HS135" s="67">
        <f t="shared" si="755"/>
        <v>0</v>
      </c>
      <c r="HX135" s="77">
        <f t="shared" si="804"/>
        <v>0</v>
      </c>
      <c r="HY135" s="62">
        <f t="shared" si="757"/>
        <v>0</v>
      </c>
      <c r="HZ135" s="67">
        <f t="shared" si="758"/>
        <v>0</v>
      </c>
      <c r="IE135" s="77">
        <f t="shared" si="805"/>
        <v>0</v>
      </c>
      <c r="IF135" s="62">
        <f t="shared" si="760"/>
        <v>0</v>
      </c>
      <c r="IG135" s="67">
        <f t="shared" si="761"/>
        <v>0</v>
      </c>
      <c r="IL135" s="77">
        <f t="shared" si="806"/>
        <v>0</v>
      </c>
      <c r="IM135" s="62">
        <f t="shared" si="763"/>
        <v>0</v>
      </c>
      <c r="IN135" s="67">
        <f t="shared" si="764"/>
        <v>0</v>
      </c>
      <c r="IS135" s="77">
        <f t="shared" si="765"/>
        <v>0</v>
      </c>
      <c r="IT135" s="62">
        <f t="shared" si="807"/>
        <v>0</v>
      </c>
      <c r="IU135" s="67">
        <f t="shared" si="767"/>
        <v>0</v>
      </c>
    </row>
    <row r="136" spans="8:255" x14ac:dyDescent="0.2">
      <c r="H136" s="77">
        <f t="shared" si="768"/>
        <v>1762</v>
      </c>
      <c r="I136" s="62">
        <f t="shared" si="769"/>
        <v>4365277</v>
      </c>
      <c r="J136" s="67">
        <f t="shared" si="772"/>
        <v>-4363515</v>
      </c>
      <c r="O136" s="77">
        <f t="shared" si="770"/>
        <v>0</v>
      </c>
      <c r="P136" s="62">
        <f t="shared" si="771"/>
        <v>4344731</v>
      </c>
      <c r="Q136" s="67">
        <f t="shared" si="773"/>
        <v>-4344731</v>
      </c>
      <c r="V136" s="77">
        <f t="shared" si="774"/>
        <v>0</v>
      </c>
      <c r="W136" s="62">
        <f t="shared" si="667"/>
        <v>11132</v>
      </c>
      <c r="X136" s="67">
        <f t="shared" si="668"/>
        <v>-11132</v>
      </c>
      <c r="AC136" s="77">
        <f t="shared" si="775"/>
        <v>0</v>
      </c>
      <c r="AD136" s="62">
        <f t="shared" si="670"/>
        <v>3803</v>
      </c>
      <c r="AE136" s="67">
        <f t="shared" si="671"/>
        <v>-3803</v>
      </c>
      <c r="AJ136" s="77">
        <f t="shared" si="776"/>
        <v>0</v>
      </c>
      <c r="AK136" s="62">
        <f t="shared" si="673"/>
        <v>0</v>
      </c>
      <c r="AL136" s="67">
        <f t="shared" si="674"/>
        <v>0</v>
      </c>
      <c r="AQ136" s="77">
        <f t="shared" si="777"/>
        <v>1762</v>
      </c>
      <c r="AR136" s="62">
        <f t="shared" si="676"/>
        <v>881</v>
      </c>
      <c r="AS136" s="67">
        <f t="shared" si="677"/>
        <v>881</v>
      </c>
      <c r="AX136" s="77">
        <f t="shared" si="778"/>
        <v>0</v>
      </c>
      <c r="AY136" s="62">
        <f t="shared" si="679"/>
        <v>4730</v>
      </c>
      <c r="AZ136" s="67">
        <f t="shared" si="680"/>
        <v>-4730</v>
      </c>
      <c r="BE136" s="77">
        <f t="shared" si="779"/>
        <v>0</v>
      </c>
      <c r="BF136" s="62">
        <f t="shared" si="682"/>
        <v>1636</v>
      </c>
      <c r="BG136" s="67">
        <f t="shared" si="683"/>
        <v>-1636</v>
      </c>
      <c r="BL136" s="77">
        <f t="shared" si="780"/>
        <v>0</v>
      </c>
      <c r="BM136" s="62">
        <f t="shared" si="685"/>
        <v>2415</v>
      </c>
      <c r="BN136" s="67">
        <f t="shared" si="686"/>
        <v>-2415</v>
      </c>
      <c r="BS136" s="77">
        <f t="shared" si="781"/>
        <v>0</v>
      </c>
      <c r="BT136" s="62">
        <f t="shared" si="688"/>
        <v>679</v>
      </c>
      <c r="BU136" s="67">
        <f t="shared" si="689"/>
        <v>-679</v>
      </c>
      <c r="BZ136" s="227">
        <f t="shared" si="782"/>
        <v>0</v>
      </c>
      <c r="CA136" s="203">
        <f t="shared" si="691"/>
        <v>0</v>
      </c>
      <c r="CB136" s="228">
        <f t="shared" si="692"/>
        <v>0</v>
      </c>
      <c r="CG136" s="77">
        <f t="shared" si="783"/>
        <v>0</v>
      </c>
      <c r="CH136" s="62">
        <f t="shared" si="694"/>
        <v>0</v>
      </c>
      <c r="CI136" s="67">
        <f t="shared" si="695"/>
        <v>0</v>
      </c>
      <c r="CN136" s="77">
        <f t="shared" si="784"/>
        <v>0</v>
      </c>
      <c r="CO136" s="62">
        <f t="shared" si="697"/>
        <v>0</v>
      </c>
      <c r="CP136" s="67">
        <f t="shared" si="698"/>
        <v>0</v>
      </c>
      <c r="CU136" s="77">
        <f t="shared" si="785"/>
        <v>0</v>
      </c>
      <c r="CV136" s="62">
        <f t="shared" si="700"/>
        <v>0</v>
      </c>
      <c r="CW136" s="67">
        <f t="shared" si="701"/>
        <v>0</v>
      </c>
      <c r="DB136" s="77">
        <f t="shared" si="786"/>
        <v>0</v>
      </c>
      <c r="DC136" s="62">
        <f t="shared" si="703"/>
        <v>0</v>
      </c>
      <c r="DD136" s="67">
        <f t="shared" si="704"/>
        <v>0</v>
      </c>
      <c r="DI136" s="77">
        <f t="shared" si="787"/>
        <v>0</v>
      </c>
      <c r="DJ136" s="62">
        <f t="shared" si="706"/>
        <v>0</v>
      </c>
      <c r="DK136" s="67">
        <f t="shared" si="707"/>
        <v>0</v>
      </c>
      <c r="DP136" s="77">
        <f t="shared" si="788"/>
        <v>0</v>
      </c>
      <c r="DQ136" s="62">
        <f t="shared" si="709"/>
        <v>0</v>
      </c>
      <c r="DR136" s="67">
        <f t="shared" si="710"/>
        <v>0</v>
      </c>
      <c r="DW136" s="77">
        <f t="shared" si="789"/>
        <v>0</v>
      </c>
      <c r="DX136" s="62">
        <f t="shared" si="712"/>
        <v>0</v>
      </c>
      <c r="DY136" s="67">
        <f t="shared" si="713"/>
        <v>0</v>
      </c>
      <c r="ED136" s="77">
        <f t="shared" si="790"/>
        <v>0</v>
      </c>
      <c r="EE136" s="62">
        <f t="shared" si="715"/>
        <v>0</v>
      </c>
      <c r="EF136" s="67">
        <f t="shared" si="716"/>
        <v>0</v>
      </c>
      <c r="EK136" s="77">
        <f t="shared" si="791"/>
        <v>0</v>
      </c>
      <c r="EL136" s="62">
        <f t="shared" si="718"/>
        <v>0</v>
      </c>
      <c r="EM136" s="67">
        <f t="shared" si="719"/>
        <v>0</v>
      </c>
      <c r="ER136" s="77">
        <f t="shared" si="792"/>
        <v>0</v>
      </c>
      <c r="ES136" s="62">
        <f t="shared" si="721"/>
        <v>0</v>
      </c>
      <c r="ET136" s="67">
        <f t="shared" si="722"/>
        <v>0</v>
      </c>
      <c r="EY136" s="77">
        <f t="shared" si="793"/>
        <v>0</v>
      </c>
      <c r="EZ136" s="62">
        <f t="shared" si="724"/>
        <v>0</v>
      </c>
      <c r="FA136" s="67">
        <f t="shared" si="725"/>
        <v>0</v>
      </c>
      <c r="FF136" s="77">
        <f t="shared" si="794"/>
        <v>0</v>
      </c>
      <c r="FG136" s="62">
        <f t="shared" si="727"/>
        <v>0</v>
      </c>
      <c r="FH136" s="67">
        <f t="shared" si="728"/>
        <v>0</v>
      </c>
      <c r="FM136" s="77">
        <f t="shared" si="795"/>
        <v>0</v>
      </c>
      <c r="FN136" s="62">
        <f t="shared" si="730"/>
        <v>0</v>
      </c>
      <c r="FO136" s="67">
        <f t="shared" si="731"/>
        <v>0</v>
      </c>
      <c r="FT136" s="77">
        <f t="shared" si="796"/>
        <v>0</v>
      </c>
      <c r="FU136" s="62">
        <f t="shared" si="733"/>
        <v>0</v>
      </c>
      <c r="FV136" s="67">
        <f t="shared" si="734"/>
        <v>0</v>
      </c>
      <c r="GA136" s="77">
        <f t="shared" si="797"/>
        <v>0</v>
      </c>
      <c r="GB136" s="62">
        <f t="shared" si="736"/>
        <v>0</v>
      </c>
      <c r="GC136" s="67">
        <f t="shared" si="737"/>
        <v>0</v>
      </c>
      <c r="GH136" s="77">
        <f t="shared" si="798"/>
        <v>0</v>
      </c>
      <c r="GI136" s="62">
        <f t="shared" si="739"/>
        <v>0</v>
      </c>
      <c r="GJ136" s="67">
        <f t="shared" si="740"/>
        <v>0</v>
      </c>
      <c r="GO136" s="77">
        <f t="shared" si="799"/>
        <v>0</v>
      </c>
      <c r="GP136" s="62">
        <f t="shared" si="742"/>
        <v>0</v>
      </c>
      <c r="GQ136" s="67">
        <f t="shared" si="743"/>
        <v>0</v>
      </c>
      <c r="GV136" s="77">
        <f t="shared" si="800"/>
        <v>0</v>
      </c>
      <c r="GW136" s="62">
        <f t="shared" si="745"/>
        <v>0</v>
      </c>
      <c r="GX136" s="67">
        <f t="shared" si="746"/>
        <v>0</v>
      </c>
      <c r="HC136" s="77">
        <f t="shared" si="801"/>
        <v>0</v>
      </c>
      <c r="HD136" s="62">
        <f t="shared" si="748"/>
        <v>0</v>
      </c>
      <c r="HE136" s="67">
        <f t="shared" si="749"/>
        <v>0</v>
      </c>
      <c r="HJ136" s="77">
        <f t="shared" si="802"/>
        <v>0</v>
      </c>
      <c r="HK136" s="62">
        <f t="shared" si="751"/>
        <v>0</v>
      </c>
      <c r="HL136" s="67">
        <f t="shared" si="752"/>
        <v>0</v>
      </c>
      <c r="HQ136" s="77">
        <f t="shared" si="803"/>
        <v>0</v>
      </c>
      <c r="HR136" s="62">
        <f t="shared" si="754"/>
        <v>0</v>
      </c>
      <c r="HS136" s="67">
        <f t="shared" si="755"/>
        <v>0</v>
      </c>
      <c r="HX136" s="77">
        <f t="shared" si="804"/>
        <v>0</v>
      </c>
      <c r="HY136" s="62">
        <f t="shared" si="757"/>
        <v>0</v>
      </c>
      <c r="HZ136" s="67">
        <f t="shared" si="758"/>
        <v>0</v>
      </c>
      <c r="IE136" s="77">
        <f t="shared" si="805"/>
        <v>0</v>
      </c>
      <c r="IF136" s="62">
        <f t="shared" si="760"/>
        <v>0</v>
      </c>
      <c r="IG136" s="67">
        <f t="shared" si="761"/>
        <v>0</v>
      </c>
      <c r="IL136" s="77">
        <f t="shared" si="806"/>
        <v>0</v>
      </c>
      <c r="IM136" s="62">
        <f t="shared" si="763"/>
        <v>0</v>
      </c>
      <c r="IN136" s="67">
        <f t="shared" si="764"/>
        <v>0</v>
      </c>
      <c r="IS136" s="77">
        <f t="shared" si="765"/>
        <v>0</v>
      </c>
      <c r="IT136" s="62">
        <f t="shared" si="807"/>
        <v>0</v>
      </c>
      <c r="IU136" s="67">
        <f t="shared" si="767"/>
        <v>0</v>
      </c>
    </row>
    <row r="137" spans="8:255" x14ac:dyDescent="0.2">
      <c r="H137" s="77">
        <f t="shared" si="768"/>
        <v>0</v>
      </c>
      <c r="I137" s="62">
        <f t="shared" si="769"/>
        <v>0</v>
      </c>
      <c r="J137" s="67">
        <f t="shared" si="772"/>
        <v>0</v>
      </c>
      <c r="O137" s="77">
        <f t="shared" si="770"/>
        <v>0</v>
      </c>
      <c r="P137" s="62">
        <f t="shared" si="771"/>
        <v>0</v>
      </c>
      <c r="Q137" s="67">
        <f t="shared" si="773"/>
        <v>0</v>
      </c>
      <c r="V137" s="77">
        <f t="shared" si="774"/>
        <v>0</v>
      </c>
      <c r="W137" s="62">
        <f t="shared" si="667"/>
        <v>0</v>
      </c>
      <c r="X137" s="67">
        <f t="shared" si="668"/>
        <v>0</v>
      </c>
      <c r="AC137" s="77">
        <f t="shared" si="775"/>
        <v>0</v>
      </c>
      <c r="AD137" s="62">
        <f t="shared" si="670"/>
        <v>0</v>
      </c>
      <c r="AE137" s="67">
        <f t="shared" si="671"/>
        <v>0</v>
      </c>
      <c r="AJ137" s="77">
        <f t="shared" si="776"/>
        <v>0</v>
      </c>
      <c r="AK137" s="62">
        <f t="shared" si="673"/>
        <v>0</v>
      </c>
      <c r="AL137" s="67">
        <f t="shared" si="674"/>
        <v>0</v>
      </c>
      <c r="AQ137" s="77">
        <f t="shared" si="777"/>
        <v>0</v>
      </c>
      <c r="AR137" s="62">
        <f t="shared" si="676"/>
        <v>0</v>
      </c>
      <c r="AS137" s="67">
        <f t="shared" si="677"/>
        <v>0</v>
      </c>
      <c r="AX137" s="77">
        <f t="shared" si="778"/>
        <v>0</v>
      </c>
      <c r="AY137" s="62">
        <f t="shared" si="679"/>
        <v>0</v>
      </c>
      <c r="AZ137" s="67">
        <f t="shared" si="680"/>
        <v>0</v>
      </c>
      <c r="BE137" s="77">
        <f t="shared" si="779"/>
        <v>0</v>
      </c>
      <c r="BF137" s="62">
        <f t="shared" si="682"/>
        <v>0</v>
      </c>
      <c r="BG137" s="67">
        <f t="shared" si="683"/>
        <v>0</v>
      </c>
      <c r="BL137" s="77">
        <f t="shared" si="780"/>
        <v>0</v>
      </c>
      <c r="BM137" s="62">
        <f t="shared" si="685"/>
        <v>0</v>
      </c>
      <c r="BN137" s="67">
        <f t="shared" si="686"/>
        <v>0</v>
      </c>
      <c r="BS137" s="77">
        <f t="shared" si="781"/>
        <v>0</v>
      </c>
      <c r="BT137" s="62">
        <f t="shared" si="688"/>
        <v>0</v>
      </c>
      <c r="BU137" s="67">
        <f t="shared" si="689"/>
        <v>0</v>
      </c>
      <c r="BZ137" s="227">
        <f t="shared" si="782"/>
        <v>0</v>
      </c>
      <c r="CA137" s="203">
        <f t="shared" si="691"/>
        <v>0</v>
      </c>
      <c r="CB137" s="228">
        <f t="shared" si="692"/>
        <v>0</v>
      </c>
      <c r="CG137" s="77">
        <f t="shared" si="783"/>
        <v>0</v>
      </c>
      <c r="CH137" s="62">
        <f t="shared" si="694"/>
        <v>0</v>
      </c>
      <c r="CI137" s="67">
        <f t="shared" si="695"/>
        <v>0</v>
      </c>
      <c r="CN137" s="77">
        <f t="shared" si="784"/>
        <v>0</v>
      </c>
      <c r="CO137" s="62">
        <f t="shared" si="697"/>
        <v>0</v>
      </c>
      <c r="CP137" s="67">
        <f t="shared" si="698"/>
        <v>0</v>
      </c>
      <c r="CU137" s="77">
        <f t="shared" si="785"/>
        <v>0</v>
      </c>
      <c r="CV137" s="62">
        <f t="shared" si="700"/>
        <v>0</v>
      </c>
      <c r="CW137" s="67">
        <f t="shared" si="701"/>
        <v>0</v>
      </c>
      <c r="DB137" s="77">
        <f t="shared" si="786"/>
        <v>0</v>
      </c>
      <c r="DC137" s="62">
        <f t="shared" si="703"/>
        <v>0</v>
      </c>
      <c r="DD137" s="67">
        <f t="shared" si="704"/>
        <v>0</v>
      </c>
      <c r="DI137" s="77">
        <f t="shared" si="787"/>
        <v>0</v>
      </c>
      <c r="DJ137" s="62">
        <f t="shared" si="706"/>
        <v>0</v>
      </c>
      <c r="DK137" s="67">
        <f t="shared" si="707"/>
        <v>0</v>
      </c>
      <c r="DP137" s="77">
        <f t="shared" si="788"/>
        <v>0</v>
      </c>
      <c r="DQ137" s="62">
        <f t="shared" si="709"/>
        <v>0</v>
      </c>
      <c r="DR137" s="67">
        <f t="shared" si="710"/>
        <v>0</v>
      </c>
      <c r="DW137" s="77">
        <f t="shared" si="789"/>
        <v>0</v>
      </c>
      <c r="DX137" s="62">
        <f t="shared" si="712"/>
        <v>0</v>
      </c>
      <c r="DY137" s="67">
        <f t="shared" si="713"/>
        <v>0</v>
      </c>
      <c r="ED137" s="77">
        <f t="shared" si="790"/>
        <v>0</v>
      </c>
      <c r="EE137" s="62">
        <f t="shared" si="715"/>
        <v>0</v>
      </c>
      <c r="EF137" s="67">
        <f t="shared" si="716"/>
        <v>0</v>
      </c>
      <c r="EK137" s="77">
        <f t="shared" si="791"/>
        <v>0</v>
      </c>
      <c r="EL137" s="62">
        <f t="shared" si="718"/>
        <v>0</v>
      </c>
      <c r="EM137" s="67">
        <f t="shared" si="719"/>
        <v>0</v>
      </c>
      <c r="ER137" s="77">
        <f t="shared" si="792"/>
        <v>0</v>
      </c>
      <c r="ES137" s="62">
        <f t="shared" si="721"/>
        <v>0</v>
      </c>
      <c r="ET137" s="67">
        <f t="shared" si="722"/>
        <v>0</v>
      </c>
      <c r="EY137" s="77">
        <f t="shared" si="793"/>
        <v>0</v>
      </c>
      <c r="EZ137" s="62">
        <f t="shared" si="724"/>
        <v>0</v>
      </c>
      <c r="FA137" s="67">
        <f t="shared" si="725"/>
        <v>0</v>
      </c>
      <c r="FF137" s="77">
        <f t="shared" si="794"/>
        <v>0</v>
      </c>
      <c r="FG137" s="62">
        <f t="shared" si="727"/>
        <v>0</v>
      </c>
      <c r="FH137" s="67">
        <f t="shared" si="728"/>
        <v>0</v>
      </c>
      <c r="FM137" s="77">
        <f t="shared" si="795"/>
        <v>0</v>
      </c>
      <c r="FN137" s="62">
        <f t="shared" si="730"/>
        <v>0</v>
      </c>
      <c r="FO137" s="67">
        <f t="shared" si="731"/>
        <v>0</v>
      </c>
      <c r="FT137" s="77">
        <f t="shared" si="796"/>
        <v>0</v>
      </c>
      <c r="FU137" s="62">
        <f t="shared" si="733"/>
        <v>0</v>
      </c>
      <c r="FV137" s="67">
        <f t="shared" si="734"/>
        <v>0</v>
      </c>
      <c r="GA137" s="77">
        <f t="shared" si="797"/>
        <v>0</v>
      </c>
      <c r="GB137" s="62">
        <f t="shared" si="736"/>
        <v>0</v>
      </c>
      <c r="GC137" s="67">
        <f t="shared" si="737"/>
        <v>0</v>
      </c>
      <c r="GH137" s="77">
        <f t="shared" si="798"/>
        <v>0</v>
      </c>
      <c r="GI137" s="62">
        <f t="shared" si="739"/>
        <v>0</v>
      </c>
      <c r="GJ137" s="67">
        <f t="shared" si="740"/>
        <v>0</v>
      </c>
      <c r="GO137" s="77">
        <f t="shared" si="799"/>
        <v>0</v>
      </c>
      <c r="GP137" s="62">
        <f t="shared" si="742"/>
        <v>0</v>
      </c>
      <c r="GQ137" s="67">
        <f t="shared" si="743"/>
        <v>0</v>
      </c>
      <c r="GV137" s="77">
        <f t="shared" si="800"/>
        <v>0</v>
      </c>
      <c r="GW137" s="62">
        <f t="shared" si="745"/>
        <v>0</v>
      </c>
      <c r="GX137" s="67">
        <f t="shared" si="746"/>
        <v>0</v>
      </c>
      <c r="HC137" s="77">
        <f t="shared" si="801"/>
        <v>0</v>
      </c>
      <c r="HD137" s="62">
        <f t="shared" si="748"/>
        <v>0</v>
      </c>
      <c r="HE137" s="67">
        <f t="shared" si="749"/>
        <v>0</v>
      </c>
      <c r="HJ137" s="77">
        <f t="shared" si="802"/>
        <v>0</v>
      </c>
      <c r="HK137" s="62">
        <f t="shared" si="751"/>
        <v>0</v>
      </c>
      <c r="HL137" s="67">
        <f t="shared" si="752"/>
        <v>0</v>
      </c>
      <c r="HQ137" s="77">
        <f t="shared" si="803"/>
        <v>0</v>
      </c>
      <c r="HR137" s="62">
        <f t="shared" si="754"/>
        <v>0</v>
      </c>
      <c r="HS137" s="67">
        <f t="shared" si="755"/>
        <v>0</v>
      </c>
      <c r="HX137" s="77">
        <f t="shared" si="804"/>
        <v>0</v>
      </c>
      <c r="HY137" s="62">
        <f t="shared" si="757"/>
        <v>0</v>
      </c>
      <c r="HZ137" s="67">
        <f t="shared" si="758"/>
        <v>0</v>
      </c>
      <c r="IE137" s="77">
        <f t="shared" si="805"/>
        <v>0</v>
      </c>
      <c r="IF137" s="62">
        <f t="shared" si="760"/>
        <v>0</v>
      </c>
      <c r="IG137" s="67">
        <f t="shared" si="761"/>
        <v>0</v>
      </c>
      <c r="IL137" s="77">
        <f t="shared" si="806"/>
        <v>0</v>
      </c>
      <c r="IM137" s="62">
        <f t="shared" si="763"/>
        <v>0</v>
      </c>
      <c r="IN137" s="67">
        <f t="shared" si="764"/>
        <v>0</v>
      </c>
      <c r="IS137" s="77">
        <f t="shared" si="765"/>
        <v>0</v>
      </c>
      <c r="IT137" s="62">
        <f t="shared" si="807"/>
        <v>0</v>
      </c>
      <c r="IU137" s="67">
        <f t="shared" si="767"/>
        <v>0</v>
      </c>
    </row>
    <row r="138" spans="8:255" x14ac:dyDescent="0.2">
      <c r="H138" s="77">
        <f t="shared" si="768"/>
        <v>0</v>
      </c>
      <c r="I138" s="62">
        <f t="shared" si="769"/>
        <v>0</v>
      </c>
      <c r="J138" s="67">
        <f t="shared" si="772"/>
        <v>0</v>
      </c>
      <c r="O138" s="77">
        <f t="shared" si="770"/>
        <v>0</v>
      </c>
      <c r="P138" s="62">
        <f t="shared" si="771"/>
        <v>0</v>
      </c>
      <c r="Q138" s="67">
        <f t="shared" si="773"/>
        <v>0</v>
      </c>
      <c r="V138" s="77">
        <f t="shared" si="774"/>
        <v>0</v>
      </c>
      <c r="W138" s="62">
        <f t="shared" si="667"/>
        <v>0</v>
      </c>
      <c r="X138" s="67">
        <f t="shared" si="668"/>
        <v>0</v>
      </c>
      <c r="AC138" s="77">
        <f t="shared" si="775"/>
        <v>0</v>
      </c>
      <c r="AD138" s="62">
        <f t="shared" si="670"/>
        <v>0</v>
      </c>
      <c r="AE138" s="67">
        <f t="shared" si="671"/>
        <v>0</v>
      </c>
      <c r="AJ138" s="77">
        <f t="shared" si="776"/>
        <v>0</v>
      </c>
      <c r="AK138" s="62">
        <f t="shared" si="673"/>
        <v>0</v>
      </c>
      <c r="AL138" s="67">
        <f t="shared" si="674"/>
        <v>0</v>
      </c>
      <c r="AQ138" s="77">
        <f t="shared" si="777"/>
        <v>0</v>
      </c>
      <c r="AR138" s="62">
        <f t="shared" si="676"/>
        <v>0</v>
      </c>
      <c r="AS138" s="67">
        <f t="shared" si="677"/>
        <v>0</v>
      </c>
      <c r="AX138" s="77">
        <f t="shared" si="778"/>
        <v>0</v>
      </c>
      <c r="AY138" s="62">
        <f t="shared" si="679"/>
        <v>0</v>
      </c>
      <c r="AZ138" s="67">
        <f t="shared" si="680"/>
        <v>0</v>
      </c>
      <c r="BE138" s="77">
        <f t="shared" si="779"/>
        <v>0</v>
      </c>
      <c r="BF138" s="62">
        <f t="shared" si="682"/>
        <v>0</v>
      </c>
      <c r="BG138" s="67">
        <f t="shared" si="683"/>
        <v>0</v>
      </c>
      <c r="BL138" s="77">
        <f t="shared" si="780"/>
        <v>0</v>
      </c>
      <c r="BM138" s="62">
        <f t="shared" si="685"/>
        <v>0</v>
      </c>
      <c r="BN138" s="67">
        <f t="shared" si="686"/>
        <v>0</v>
      </c>
      <c r="BS138" s="77">
        <f t="shared" si="781"/>
        <v>0</v>
      </c>
      <c r="BT138" s="62">
        <f t="shared" si="688"/>
        <v>0</v>
      </c>
      <c r="BU138" s="67">
        <f t="shared" si="689"/>
        <v>0</v>
      </c>
      <c r="BZ138" s="227">
        <f t="shared" si="782"/>
        <v>0</v>
      </c>
      <c r="CA138" s="203">
        <f t="shared" si="691"/>
        <v>0</v>
      </c>
      <c r="CB138" s="228">
        <f t="shared" si="692"/>
        <v>0</v>
      </c>
      <c r="CG138" s="77">
        <f t="shared" si="783"/>
        <v>0</v>
      </c>
      <c r="CH138" s="62">
        <f t="shared" si="694"/>
        <v>0</v>
      </c>
      <c r="CI138" s="67">
        <f t="shared" si="695"/>
        <v>0</v>
      </c>
      <c r="CN138" s="77">
        <f t="shared" si="784"/>
        <v>0</v>
      </c>
      <c r="CO138" s="62">
        <f t="shared" si="697"/>
        <v>0</v>
      </c>
      <c r="CP138" s="67">
        <f t="shared" si="698"/>
        <v>0</v>
      </c>
      <c r="CU138" s="77">
        <f t="shared" si="785"/>
        <v>0</v>
      </c>
      <c r="CV138" s="62">
        <f t="shared" si="700"/>
        <v>0</v>
      </c>
      <c r="CW138" s="67">
        <f t="shared" si="701"/>
        <v>0</v>
      </c>
      <c r="DB138" s="77">
        <f t="shared" si="786"/>
        <v>0</v>
      </c>
      <c r="DC138" s="62">
        <f t="shared" si="703"/>
        <v>0</v>
      </c>
      <c r="DD138" s="67">
        <f t="shared" si="704"/>
        <v>0</v>
      </c>
      <c r="DI138" s="77">
        <f t="shared" si="787"/>
        <v>0</v>
      </c>
      <c r="DJ138" s="62">
        <f t="shared" si="706"/>
        <v>0</v>
      </c>
      <c r="DK138" s="67">
        <f t="shared" si="707"/>
        <v>0</v>
      </c>
      <c r="DP138" s="77">
        <f t="shared" si="788"/>
        <v>0</v>
      </c>
      <c r="DQ138" s="62">
        <f t="shared" si="709"/>
        <v>0</v>
      </c>
      <c r="DR138" s="67">
        <f t="shared" si="710"/>
        <v>0</v>
      </c>
      <c r="DW138" s="77">
        <f t="shared" si="789"/>
        <v>0</v>
      </c>
      <c r="DX138" s="62">
        <f t="shared" si="712"/>
        <v>0</v>
      </c>
      <c r="DY138" s="67">
        <f t="shared" si="713"/>
        <v>0</v>
      </c>
      <c r="ED138" s="77">
        <f t="shared" si="790"/>
        <v>0</v>
      </c>
      <c r="EE138" s="62">
        <f t="shared" si="715"/>
        <v>0</v>
      </c>
      <c r="EF138" s="67">
        <f t="shared" si="716"/>
        <v>0</v>
      </c>
      <c r="EK138" s="77">
        <f t="shared" si="791"/>
        <v>0</v>
      </c>
      <c r="EL138" s="62">
        <f t="shared" si="718"/>
        <v>0</v>
      </c>
      <c r="EM138" s="67">
        <f t="shared" si="719"/>
        <v>0</v>
      </c>
      <c r="ER138" s="77">
        <f t="shared" si="792"/>
        <v>0</v>
      </c>
      <c r="ES138" s="62">
        <f t="shared" si="721"/>
        <v>0</v>
      </c>
      <c r="ET138" s="67">
        <f t="shared" si="722"/>
        <v>0</v>
      </c>
      <c r="EY138" s="77">
        <f t="shared" si="793"/>
        <v>0</v>
      </c>
      <c r="EZ138" s="62">
        <f t="shared" si="724"/>
        <v>0</v>
      </c>
      <c r="FA138" s="67">
        <f t="shared" si="725"/>
        <v>0</v>
      </c>
      <c r="FF138" s="77">
        <f t="shared" si="794"/>
        <v>0</v>
      </c>
      <c r="FG138" s="62">
        <f t="shared" si="727"/>
        <v>0</v>
      </c>
      <c r="FH138" s="67">
        <f t="shared" si="728"/>
        <v>0</v>
      </c>
      <c r="FM138" s="77">
        <f t="shared" si="795"/>
        <v>0</v>
      </c>
      <c r="FN138" s="62">
        <f t="shared" si="730"/>
        <v>0</v>
      </c>
      <c r="FO138" s="67">
        <f t="shared" si="731"/>
        <v>0</v>
      </c>
      <c r="FT138" s="77">
        <f t="shared" si="796"/>
        <v>0</v>
      </c>
      <c r="FU138" s="62">
        <f t="shared" si="733"/>
        <v>0</v>
      </c>
      <c r="FV138" s="67">
        <f t="shared" si="734"/>
        <v>0</v>
      </c>
      <c r="GA138" s="77">
        <f t="shared" si="797"/>
        <v>0</v>
      </c>
      <c r="GB138" s="62">
        <f t="shared" si="736"/>
        <v>0</v>
      </c>
      <c r="GC138" s="67">
        <f t="shared" si="737"/>
        <v>0</v>
      </c>
      <c r="GH138" s="77">
        <f t="shared" si="798"/>
        <v>0</v>
      </c>
      <c r="GI138" s="62">
        <f t="shared" si="739"/>
        <v>0</v>
      </c>
      <c r="GJ138" s="67">
        <f t="shared" si="740"/>
        <v>0</v>
      </c>
      <c r="GO138" s="77">
        <f t="shared" si="799"/>
        <v>0</v>
      </c>
      <c r="GP138" s="62">
        <f t="shared" si="742"/>
        <v>0</v>
      </c>
      <c r="GQ138" s="67">
        <f t="shared" si="743"/>
        <v>0</v>
      </c>
      <c r="GV138" s="77">
        <f t="shared" si="800"/>
        <v>0</v>
      </c>
      <c r="GW138" s="62">
        <f t="shared" si="745"/>
        <v>0</v>
      </c>
      <c r="GX138" s="67">
        <f t="shared" si="746"/>
        <v>0</v>
      </c>
      <c r="HC138" s="77">
        <f t="shared" si="801"/>
        <v>0</v>
      </c>
      <c r="HD138" s="62">
        <f t="shared" si="748"/>
        <v>0</v>
      </c>
      <c r="HE138" s="67">
        <f t="shared" si="749"/>
        <v>0</v>
      </c>
      <c r="HJ138" s="77">
        <f t="shared" si="802"/>
        <v>0</v>
      </c>
      <c r="HK138" s="62">
        <f t="shared" si="751"/>
        <v>0</v>
      </c>
      <c r="HL138" s="67">
        <f t="shared" si="752"/>
        <v>0</v>
      </c>
      <c r="HQ138" s="77">
        <f t="shared" si="803"/>
        <v>0</v>
      </c>
      <c r="HR138" s="62">
        <f t="shared" si="754"/>
        <v>0</v>
      </c>
      <c r="HS138" s="67">
        <f t="shared" si="755"/>
        <v>0</v>
      </c>
      <c r="HX138" s="77">
        <f t="shared" si="804"/>
        <v>0</v>
      </c>
      <c r="HY138" s="62">
        <f t="shared" si="757"/>
        <v>0</v>
      </c>
      <c r="HZ138" s="67">
        <f t="shared" si="758"/>
        <v>0</v>
      </c>
      <c r="IE138" s="77">
        <f t="shared" si="805"/>
        <v>0</v>
      </c>
      <c r="IF138" s="62">
        <f t="shared" si="760"/>
        <v>0</v>
      </c>
      <c r="IG138" s="67">
        <f t="shared" si="761"/>
        <v>0</v>
      </c>
      <c r="IL138" s="77">
        <f t="shared" si="806"/>
        <v>0</v>
      </c>
      <c r="IM138" s="62">
        <f t="shared" si="763"/>
        <v>0</v>
      </c>
      <c r="IN138" s="67">
        <f t="shared" si="764"/>
        <v>0</v>
      </c>
      <c r="IS138" s="77">
        <f t="shared" si="765"/>
        <v>0</v>
      </c>
      <c r="IT138" s="62">
        <f t="shared" si="807"/>
        <v>0</v>
      </c>
      <c r="IU138" s="67">
        <f t="shared" si="767"/>
        <v>0</v>
      </c>
    </row>
    <row r="139" spans="8:255" x14ac:dyDescent="0.2">
      <c r="H139" s="77">
        <f t="shared" si="768"/>
        <v>404</v>
      </c>
      <c r="I139" s="62">
        <f t="shared" si="769"/>
        <v>83203</v>
      </c>
      <c r="J139" s="67">
        <f t="shared" si="772"/>
        <v>-82799</v>
      </c>
      <c r="O139" s="77">
        <f t="shared" si="770"/>
        <v>0</v>
      </c>
      <c r="P139" s="62">
        <f t="shared" si="771"/>
        <v>83001</v>
      </c>
      <c r="Q139" s="67">
        <f t="shared" si="773"/>
        <v>-83001</v>
      </c>
      <c r="V139" s="77">
        <f t="shared" si="774"/>
        <v>0</v>
      </c>
      <c r="W139" s="62">
        <f t="shared" si="667"/>
        <v>0</v>
      </c>
      <c r="X139" s="67">
        <f t="shared" si="668"/>
        <v>0</v>
      </c>
      <c r="AC139" s="77">
        <f t="shared" si="775"/>
        <v>404</v>
      </c>
      <c r="AD139" s="62">
        <f t="shared" si="670"/>
        <v>202</v>
      </c>
      <c r="AE139" s="67">
        <f t="shared" si="671"/>
        <v>202</v>
      </c>
      <c r="AJ139" s="77">
        <f t="shared" si="776"/>
        <v>0</v>
      </c>
      <c r="AK139" s="62">
        <f t="shared" si="673"/>
        <v>0</v>
      </c>
      <c r="AL139" s="67">
        <f t="shared" si="674"/>
        <v>0</v>
      </c>
      <c r="AQ139" s="77">
        <f t="shared" si="777"/>
        <v>0</v>
      </c>
      <c r="AR139" s="62">
        <f t="shared" si="676"/>
        <v>0</v>
      </c>
      <c r="AS139" s="67">
        <f t="shared" si="677"/>
        <v>0</v>
      </c>
      <c r="AX139" s="77">
        <f t="shared" si="778"/>
        <v>0</v>
      </c>
      <c r="AY139" s="62">
        <f t="shared" si="679"/>
        <v>0</v>
      </c>
      <c r="AZ139" s="67">
        <f t="shared" si="680"/>
        <v>0</v>
      </c>
      <c r="BE139" s="77">
        <f t="shared" si="779"/>
        <v>0</v>
      </c>
      <c r="BF139" s="62">
        <f t="shared" si="682"/>
        <v>0</v>
      </c>
      <c r="BG139" s="67">
        <f t="shared" si="683"/>
        <v>0</v>
      </c>
      <c r="BL139" s="77">
        <f t="shared" si="780"/>
        <v>0</v>
      </c>
      <c r="BM139" s="62">
        <f t="shared" si="685"/>
        <v>0</v>
      </c>
      <c r="BN139" s="67">
        <f t="shared" si="686"/>
        <v>0</v>
      </c>
      <c r="BS139" s="77">
        <f t="shared" si="781"/>
        <v>0</v>
      </c>
      <c r="BT139" s="62">
        <f t="shared" si="688"/>
        <v>0</v>
      </c>
      <c r="BU139" s="67">
        <f t="shared" si="689"/>
        <v>0</v>
      </c>
      <c r="BZ139" s="227">
        <f t="shared" si="782"/>
        <v>0</v>
      </c>
      <c r="CA139" s="203">
        <f t="shared" si="691"/>
        <v>0</v>
      </c>
      <c r="CB139" s="228">
        <f t="shared" si="692"/>
        <v>0</v>
      </c>
      <c r="CG139" s="77">
        <f t="shared" si="783"/>
        <v>0</v>
      </c>
      <c r="CH139" s="62">
        <f t="shared" si="694"/>
        <v>0</v>
      </c>
      <c r="CI139" s="67">
        <f t="shared" si="695"/>
        <v>0</v>
      </c>
      <c r="CN139" s="77">
        <f t="shared" si="784"/>
        <v>0</v>
      </c>
      <c r="CO139" s="62">
        <f t="shared" si="697"/>
        <v>0</v>
      </c>
      <c r="CP139" s="67">
        <f t="shared" si="698"/>
        <v>0</v>
      </c>
      <c r="CU139" s="77">
        <f t="shared" si="785"/>
        <v>0</v>
      </c>
      <c r="CV139" s="62">
        <f t="shared" si="700"/>
        <v>0</v>
      </c>
      <c r="CW139" s="67">
        <f t="shared" si="701"/>
        <v>0</v>
      </c>
      <c r="DB139" s="77">
        <f t="shared" si="786"/>
        <v>0</v>
      </c>
      <c r="DC139" s="62">
        <f t="shared" si="703"/>
        <v>0</v>
      </c>
      <c r="DD139" s="67">
        <f t="shared" si="704"/>
        <v>0</v>
      </c>
      <c r="DI139" s="77">
        <f t="shared" si="787"/>
        <v>0</v>
      </c>
      <c r="DJ139" s="62">
        <f t="shared" si="706"/>
        <v>0</v>
      </c>
      <c r="DK139" s="67">
        <f t="shared" si="707"/>
        <v>0</v>
      </c>
      <c r="DP139" s="77">
        <f t="shared" si="788"/>
        <v>0</v>
      </c>
      <c r="DQ139" s="62">
        <f t="shared" si="709"/>
        <v>0</v>
      </c>
      <c r="DR139" s="67">
        <f t="shared" si="710"/>
        <v>0</v>
      </c>
      <c r="DW139" s="77">
        <f t="shared" si="789"/>
        <v>0</v>
      </c>
      <c r="DX139" s="62">
        <f t="shared" si="712"/>
        <v>0</v>
      </c>
      <c r="DY139" s="67">
        <f t="shared" si="713"/>
        <v>0</v>
      </c>
      <c r="ED139" s="77">
        <f t="shared" si="790"/>
        <v>0</v>
      </c>
      <c r="EE139" s="62">
        <f t="shared" si="715"/>
        <v>0</v>
      </c>
      <c r="EF139" s="67">
        <f t="shared" si="716"/>
        <v>0</v>
      </c>
      <c r="EK139" s="77">
        <f t="shared" si="791"/>
        <v>0</v>
      </c>
      <c r="EL139" s="62">
        <f t="shared" si="718"/>
        <v>0</v>
      </c>
      <c r="EM139" s="67">
        <f t="shared" si="719"/>
        <v>0</v>
      </c>
      <c r="ER139" s="77">
        <f t="shared" si="792"/>
        <v>0</v>
      </c>
      <c r="ES139" s="62">
        <f t="shared" si="721"/>
        <v>0</v>
      </c>
      <c r="ET139" s="67">
        <f t="shared" si="722"/>
        <v>0</v>
      </c>
      <c r="EY139" s="77">
        <f t="shared" si="793"/>
        <v>0</v>
      </c>
      <c r="EZ139" s="62">
        <f t="shared" si="724"/>
        <v>0</v>
      </c>
      <c r="FA139" s="67">
        <f t="shared" si="725"/>
        <v>0</v>
      </c>
      <c r="FF139" s="77">
        <f t="shared" si="794"/>
        <v>0</v>
      </c>
      <c r="FG139" s="62">
        <f t="shared" si="727"/>
        <v>0</v>
      </c>
      <c r="FH139" s="67">
        <f t="shared" si="728"/>
        <v>0</v>
      </c>
      <c r="FM139" s="77">
        <f t="shared" si="795"/>
        <v>0</v>
      </c>
      <c r="FN139" s="62">
        <f t="shared" si="730"/>
        <v>0</v>
      </c>
      <c r="FO139" s="67">
        <f t="shared" si="731"/>
        <v>0</v>
      </c>
      <c r="FT139" s="77">
        <f t="shared" si="796"/>
        <v>0</v>
      </c>
      <c r="FU139" s="62">
        <f t="shared" si="733"/>
        <v>0</v>
      </c>
      <c r="FV139" s="67">
        <f t="shared" si="734"/>
        <v>0</v>
      </c>
      <c r="GA139" s="77">
        <f t="shared" si="797"/>
        <v>0</v>
      </c>
      <c r="GB139" s="62">
        <f t="shared" si="736"/>
        <v>0</v>
      </c>
      <c r="GC139" s="67">
        <f t="shared" si="737"/>
        <v>0</v>
      </c>
      <c r="GH139" s="77">
        <f t="shared" si="798"/>
        <v>0</v>
      </c>
      <c r="GI139" s="62">
        <f t="shared" si="739"/>
        <v>0</v>
      </c>
      <c r="GJ139" s="67">
        <f t="shared" si="740"/>
        <v>0</v>
      </c>
      <c r="GO139" s="77">
        <f t="shared" si="799"/>
        <v>0</v>
      </c>
      <c r="GP139" s="62">
        <f t="shared" si="742"/>
        <v>0</v>
      </c>
      <c r="GQ139" s="67">
        <f t="shared" si="743"/>
        <v>0</v>
      </c>
      <c r="GV139" s="77">
        <f t="shared" si="800"/>
        <v>0</v>
      </c>
      <c r="GW139" s="62">
        <f t="shared" si="745"/>
        <v>0</v>
      </c>
      <c r="GX139" s="67">
        <f t="shared" si="746"/>
        <v>0</v>
      </c>
      <c r="HC139" s="77">
        <f t="shared" si="801"/>
        <v>0</v>
      </c>
      <c r="HD139" s="62">
        <f t="shared" si="748"/>
        <v>0</v>
      </c>
      <c r="HE139" s="67">
        <f t="shared" si="749"/>
        <v>0</v>
      </c>
      <c r="HJ139" s="77">
        <f t="shared" si="802"/>
        <v>0</v>
      </c>
      <c r="HK139" s="62">
        <f t="shared" si="751"/>
        <v>0</v>
      </c>
      <c r="HL139" s="67">
        <f t="shared" si="752"/>
        <v>0</v>
      </c>
      <c r="HQ139" s="77">
        <f t="shared" si="803"/>
        <v>0</v>
      </c>
      <c r="HR139" s="62">
        <f t="shared" si="754"/>
        <v>0</v>
      </c>
      <c r="HS139" s="67">
        <f t="shared" si="755"/>
        <v>0</v>
      </c>
      <c r="HX139" s="77">
        <f t="shared" si="804"/>
        <v>0</v>
      </c>
      <c r="HY139" s="62">
        <f t="shared" si="757"/>
        <v>0</v>
      </c>
      <c r="HZ139" s="67">
        <f t="shared" si="758"/>
        <v>0</v>
      </c>
      <c r="IE139" s="77">
        <f t="shared" si="805"/>
        <v>0</v>
      </c>
      <c r="IF139" s="62">
        <f t="shared" si="760"/>
        <v>0</v>
      </c>
      <c r="IG139" s="67">
        <f t="shared" si="761"/>
        <v>0</v>
      </c>
      <c r="IL139" s="77">
        <f t="shared" si="806"/>
        <v>0</v>
      </c>
      <c r="IM139" s="62">
        <f t="shared" si="763"/>
        <v>0</v>
      </c>
      <c r="IN139" s="67">
        <f t="shared" si="764"/>
        <v>0</v>
      </c>
      <c r="IS139" s="77">
        <f t="shared" si="765"/>
        <v>0</v>
      </c>
      <c r="IT139" s="62">
        <f t="shared" si="807"/>
        <v>0</v>
      </c>
      <c r="IU139" s="67">
        <f t="shared" si="767"/>
        <v>0</v>
      </c>
    </row>
    <row r="140" spans="8:255" x14ac:dyDescent="0.2">
      <c r="H140" s="77">
        <f t="shared" si="768"/>
        <v>0</v>
      </c>
      <c r="I140" s="62">
        <f t="shared" si="769"/>
        <v>0</v>
      </c>
      <c r="J140" s="67">
        <f t="shared" si="772"/>
        <v>0</v>
      </c>
      <c r="O140" s="77">
        <f t="shared" si="770"/>
        <v>0</v>
      </c>
      <c r="P140" s="62">
        <f t="shared" si="771"/>
        <v>0</v>
      </c>
      <c r="Q140" s="67">
        <f t="shared" si="773"/>
        <v>0</v>
      </c>
      <c r="V140" s="77">
        <f t="shared" si="774"/>
        <v>0</v>
      </c>
      <c r="W140" s="62">
        <f t="shared" si="667"/>
        <v>0</v>
      </c>
      <c r="X140" s="67">
        <f t="shared" si="668"/>
        <v>0</v>
      </c>
      <c r="AC140" s="77">
        <f t="shared" si="775"/>
        <v>0</v>
      </c>
      <c r="AD140" s="62">
        <f t="shared" si="670"/>
        <v>0</v>
      </c>
      <c r="AE140" s="67">
        <f t="shared" si="671"/>
        <v>0</v>
      </c>
      <c r="AJ140" s="77">
        <f t="shared" si="776"/>
        <v>0</v>
      </c>
      <c r="AK140" s="62">
        <f t="shared" si="673"/>
        <v>0</v>
      </c>
      <c r="AL140" s="67">
        <f t="shared" si="674"/>
        <v>0</v>
      </c>
      <c r="AQ140" s="77">
        <f t="shared" si="777"/>
        <v>0</v>
      </c>
      <c r="AR140" s="62">
        <f t="shared" si="676"/>
        <v>0</v>
      </c>
      <c r="AS140" s="67">
        <f t="shared" si="677"/>
        <v>0</v>
      </c>
      <c r="AX140" s="77">
        <f t="shared" si="778"/>
        <v>0</v>
      </c>
      <c r="AY140" s="62">
        <f t="shared" si="679"/>
        <v>0</v>
      </c>
      <c r="AZ140" s="67">
        <f t="shared" si="680"/>
        <v>0</v>
      </c>
      <c r="BE140" s="77">
        <f t="shared" si="779"/>
        <v>0</v>
      </c>
      <c r="BF140" s="62">
        <f t="shared" si="682"/>
        <v>0</v>
      </c>
      <c r="BG140" s="67">
        <f t="shared" si="683"/>
        <v>0</v>
      </c>
      <c r="BL140" s="77">
        <f t="shared" si="780"/>
        <v>0</v>
      </c>
      <c r="BM140" s="62">
        <f t="shared" si="685"/>
        <v>0</v>
      </c>
      <c r="BN140" s="67">
        <f t="shared" si="686"/>
        <v>0</v>
      </c>
      <c r="BS140" s="77">
        <f t="shared" si="781"/>
        <v>0</v>
      </c>
      <c r="BT140" s="62">
        <f t="shared" si="688"/>
        <v>0</v>
      </c>
      <c r="BU140" s="67">
        <f t="shared" si="689"/>
        <v>0</v>
      </c>
      <c r="BZ140" s="227">
        <f t="shared" si="782"/>
        <v>0</v>
      </c>
      <c r="CA140" s="203">
        <f t="shared" si="691"/>
        <v>0</v>
      </c>
      <c r="CB140" s="228">
        <f t="shared" si="692"/>
        <v>0</v>
      </c>
      <c r="CG140" s="77">
        <f t="shared" si="783"/>
        <v>0</v>
      </c>
      <c r="CH140" s="62">
        <f t="shared" si="694"/>
        <v>0</v>
      </c>
      <c r="CI140" s="67">
        <f t="shared" si="695"/>
        <v>0</v>
      </c>
      <c r="CN140" s="77">
        <f t="shared" si="784"/>
        <v>0</v>
      </c>
      <c r="CO140" s="62">
        <f t="shared" si="697"/>
        <v>0</v>
      </c>
      <c r="CP140" s="67">
        <f t="shared" si="698"/>
        <v>0</v>
      </c>
      <c r="CU140" s="77">
        <f t="shared" si="785"/>
        <v>0</v>
      </c>
      <c r="CV140" s="62">
        <f t="shared" si="700"/>
        <v>0</v>
      </c>
      <c r="CW140" s="67">
        <f t="shared" si="701"/>
        <v>0</v>
      </c>
      <c r="DB140" s="77">
        <f t="shared" si="786"/>
        <v>0</v>
      </c>
      <c r="DC140" s="62">
        <f t="shared" si="703"/>
        <v>0</v>
      </c>
      <c r="DD140" s="67">
        <f t="shared" si="704"/>
        <v>0</v>
      </c>
      <c r="DI140" s="77">
        <f t="shared" si="787"/>
        <v>0</v>
      </c>
      <c r="DJ140" s="62">
        <f t="shared" si="706"/>
        <v>0</v>
      </c>
      <c r="DK140" s="67">
        <f t="shared" si="707"/>
        <v>0</v>
      </c>
      <c r="DP140" s="77">
        <f t="shared" si="788"/>
        <v>0</v>
      </c>
      <c r="DQ140" s="62">
        <f t="shared" si="709"/>
        <v>0</v>
      </c>
      <c r="DR140" s="67">
        <f t="shared" si="710"/>
        <v>0</v>
      </c>
      <c r="DW140" s="77">
        <f t="shared" si="789"/>
        <v>0</v>
      </c>
      <c r="DX140" s="62">
        <f t="shared" si="712"/>
        <v>0</v>
      </c>
      <c r="DY140" s="67">
        <f t="shared" si="713"/>
        <v>0</v>
      </c>
      <c r="ED140" s="77">
        <f t="shared" si="790"/>
        <v>0</v>
      </c>
      <c r="EE140" s="62">
        <f t="shared" si="715"/>
        <v>0</v>
      </c>
      <c r="EF140" s="67">
        <f t="shared" si="716"/>
        <v>0</v>
      </c>
      <c r="EK140" s="77">
        <f t="shared" si="791"/>
        <v>0</v>
      </c>
      <c r="EL140" s="62">
        <f t="shared" si="718"/>
        <v>0</v>
      </c>
      <c r="EM140" s="67">
        <f t="shared" si="719"/>
        <v>0</v>
      </c>
      <c r="ER140" s="77">
        <f t="shared" si="792"/>
        <v>0</v>
      </c>
      <c r="ES140" s="62">
        <f t="shared" si="721"/>
        <v>0</v>
      </c>
      <c r="ET140" s="67">
        <f t="shared" si="722"/>
        <v>0</v>
      </c>
      <c r="EY140" s="77">
        <f t="shared" si="793"/>
        <v>0</v>
      </c>
      <c r="EZ140" s="62">
        <f t="shared" si="724"/>
        <v>0</v>
      </c>
      <c r="FA140" s="67">
        <f t="shared" si="725"/>
        <v>0</v>
      </c>
      <c r="FF140" s="77">
        <f t="shared" si="794"/>
        <v>0</v>
      </c>
      <c r="FG140" s="62">
        <f t="shared" si="727"/>
        <v>0</v>
      </c>
      <c r="FH140" s="67">
        <f t="shared" si="728"/>
        <v>0</v>
      </c>
      <c r="FM140" s="77">
        <f t="shared" si="795"/>
        <v>0</v>
      </c>
      <c r="FN140" s="62">
        <f t="shared" si="730"/>
        <v>0</v>
      </c>
      <c r="FO140" s="67">
        <f t="shared" si="731"/>
        <v>0</v>
      </c>
      <c r="FT140" s="77">
        <f t="shared" si="796"/>
        <v>0</v>
      </c>
      <c r="FU140" s="62">
        <f t="shared" si="733"/>
        <v>0</v>
      </c>
      <c r="FV140" s="67">
        <f t="shared" si="734"/>
        <v>0</v>
      </c>
      <c r="GA140" s="77">
        <f t="shared" si="797"/>
        <v>0</v>
      </c>
      <c r="GB140" s="62">
        <f t="shared" si="736"/>
        <v>0</v>
      </c>
      <c r="GC140" s="67">
        <f t="shared" si="737"/>
        <v>0</v>
      </c>
      <c r="GH140" s="77">
        <f t="shared" si="798"/>
        <v>0</v>
      </c>
      <c r="GI140" s="62">
        <f t="shared" si="739"/>
        <v>0</v>
      </c>
      <c r="GJ140" s="67">
        <f t="shared" si="740"/>
        <v>0</v>
      </c>
      <c r="GO140" s="77">
        <f t="shared" si="799"/>
        <v>0</v>
      </c>
      <c r="GP140" s="62">
        <f t="shared" si="742"/>
        <v>0</v>
      </c>
      <c r="GQ140" s="67">
        <f t="shared" si="743"/>
        <v>0</v>
      </c>
      <c r="GV140" s="77">
        <f t="shared" si="800"/>
        <v>0</v>
      </c>
      <c r="GW140" s="62">
        <f t="shared" si="745"/>
        <v>0</v>
      </c>
      <c r="GX140" s="67">
        <f t="shared" si="746"/>
        <v>0</v>
      </c>
      <c r="HC140" s="77">
        <f t="shared" si="801"/>
        <v>0</v>
      </c>
      <c r="HD140" s="62">
        <f t="shared" si="748"/>
        <v>0</v>
      </c>
      <c r="HE140" s="67">
        <f t="shared" si="749"/>
        <v>0</v>
      </c>
      <c r="HJ140" s="77">
        <f t="shared" si="802"/>
        <v>0</v>
      </c>
      <c r="HK140" s="62">
        <f t="shared" si="751"/>
        <v>0</v>
      </c>
      <c r="HL140" s="67">
        <f t="shared" si="752"/>
        <v>0</v>
      </c>
      <c r="HQ140" s="77">
        <f t="shared" si="803"/>
        <v>0</v>
      </c>
      <c r="HR140" s="62">
        <f t="shared" si="754"/>
        <v>0</v>
      </c>
      <c r="HS140" s="67">
        <f t="shared" si="755"/>
        <v>0</v>
      </c>
      <c r="HX140" s="77">
        <f t="shared" si="804"/>
        <v>0</v>
      </c>
      <c r="HY140" s="62">
        <f t="shared" si="757"/>
        <v>0</v>
      </c>
      <c r="HZ140" s="67">
        <f t="shared" si="758"/>
        <v>0</v>
      </c>
      <c r="IE140" s="77">
        <f t="shared" si="805"/>
        <v>0</v>
      </c>
      <c r="IF140" s="62">
        <f t="shared" si="760"/>
        <v>0</v>
      </c>
      <c r="IG140" s="67">
        <f t="shared" si="761"/>
        <v>0</v>
      </c>
      <c r="IL140" s="77">
        <f t="shared" si="806"/>
        <v>0</v>
      </c>
      <c r="IM140" s="62">
        <f t="shared" si="763"/>
        <v>0</v>
      </c>
      <c r="IN140" s="67">
        <f t="shared" si="764"/>
        <v>0</v>
      </c>
      <c r="IS140" s="77">
        <f t="shared" si="765"/>
        <v>0</v>
      </c>
      <c r="IT140" s="62">
        <f t="shared" si="807"/>
        <v>0</v>
      </c>
      <c r="IU140" s="67">
        <f t="shared" si="767"/>
        <v>0</v>
      </c>
    </row>
    <row r="141" spans="8:255" x14ac:dyDescent="0.2">
      <c r="H141" s="77">
        <f t="shared" si="768"/>
        <v>0</v>
      </c>
      <c r="I141" s="62">
        <f t="shared" si="769"/>
        <v>3407298</v>
      </c>
      <c r="J141" s="67">
        <f t="shared" si="772"/>
        <v>-3407298</v>
      </c>
      <c r="O141" s="77">
        <f t="shared" si="770"/>
        <v>0</v>
      </c>
      <c r="P141" s="62">
        <f t="shared" si="771"/>
        <v>3403611</v>
      </c>
      <c r="Q141" s="67">
        <f t="shared" si="773"/>
        <v>-3403611</v>
      </c>
      <c r="V141" s="77">
        <f t="shared" si="774"/>
        <v>0</v>
      </c>
      <c r="W141" s="62">
        <f t="shared" si="667"/>
        <v>3687</v>
      </c>
      <c r="X141" s="67">
        <f t="shared" si="668"/>
        <v>-3687</v>
      </c>
      <c r="AC141" s="77">
        <f t="shared" si="775"/>
        <v>0</v>
      </c>
      <c r="AD141" s="62">
        <f t="shared" si="670"/>
        <v>0</v>
      </c>
      <c r="AE141" s="67">
        <f t="shared" si="671"/>
        <v>0</v>
      </c>
      <c r="AJ141" s="77">
        <f t="shared" si="776"/>
        <v>0</v>
      </c>
      <c r="AK141" s="62">
        <f t="shared" si="673"/>
        <v>0</v>
      </c>
      <c r="AL141" s="67">
        <f t="shared" si="674"/>
        <v>0</v>
      </c>
      <c r="AQ141" s="77">
        <f t="shared" si="777"/>
        <v>0</v>
      </c>
      <c r="AR141" s="62">
        <f t="shared" si="676"/>
        <v>0</v>
      </c>
      <c r="AS141" s="67">
        <f t="shared" si="677"/>
        <v>0</v>
      </c>
      <c r="AX141" s="77">
        <f t="shared" si="778"/>
        <v>0</v>
      </c>
      <c r="AY141" s="62">
        <f t="shared" si="679"/>
        <v>0</v>
      </c>
      <c r="AZ141" s="67">
        <f t="shared" si="680"/>
        <v>0</v>
      </c>
      <c r="BE141" s="77">
        <f t="shared" si="779"/>
        <v>0</v>
      </c>
      <c r="BF141" s="62">
        <f t="shared" si="682"/>
        <v>0</v>
      </c>
      <c r="BG141" s="67">
        <f t="shared" si="683"/>
        <v>0</v>
      </c>
      <c r="BL141" s="77">
        <f t="shared" si="780"/>
        <v>0</v>
      </c>
      <c r="BM141" s="62">
        <f t="shared" si="685"/>
        <v>0</v>
      </c>
      <c r="BN141" s="67">
        <f t="shared" si="686"/>
        <v>0</v>
      </c>
      <c r="BS141" s="77">
        <f t="shared" si="781"/>
        <v>0</v>
      </c>
      <c r="BT141" s="62">
        <f t="shared" si="688"/>
        <v>0</v>
      </c>
      <c r="BU141" s="67">
        <f t="shared" si="689"/>
        <v>0</v>
      </c>
      <c r="BZ141" s="227">
        <f t="shared" si="782"/>
        <v>0</v>
      </c>
      <c r="CA141" s="203">
        <f t="shared" si="691"/>
        <v>0</v>
      </c>
      <c r="CB141" s="228">
        <f t="shared" si="692"/>
        <v>0</v>
      </c>
      <c r="CG141" s="77">
        <f t="shared" si="783"/>
        <v>0</v>
      </c>
      <c r="CH141" s="62">
        <f t="shared" si="694"/>
        <v>0</v>
      </c>
      <c r="CI141" s="67">
        <f t="shared" si="695"/>
        <v>0</v>
      </c>
      <c r="CN141" s="77">
        <f t="shared" si="784"/>
        <v>0</v>
      </c>
      <c r="CO141" s="62">
        <f t="shared" si="697"/>
        <v>0</v>
      </c>
      <c r="CP141" s="67">
        <f t="shared" si="698"/>
        <v>0</v>
      </c>
      <c r="CU141" s="77">
        <f t="shared" si="785"/>
        <v>0</v>
      </c>
      <c r="CV141" s="62">
        <f t="shared" si="700"/>
        <v>0</v>
      </c>
      <c r="CW141" s="67">
        <f t="shared" si="701"/>
        <v>0</v>
      </c>
      <c r="DB141" s="77">
        <f t="shared" si="786"/>
        <v>0</v>
      </c>
      <c r="DC141" s="62">
        <f t="shared" si="703"/>
        <v>0</v>
      </c>
      <c r="DD141" s="67">
        <f t="shared" si="704"/>
        <v>0</v>
      </c>
      <c r="DI141" s="77">
        <f t="shared" si="787"/>
        <v>0</v>
      </c>
      <c r="DJ141" s="62">
        <f t="shared" si="706"/>
        <v>0</v>
      </c>
      <c r="DK141" s="67">
        <f t="shared" si="707"/>
        <v>0</v>
      </c>
      <c r="DP141" s="77">
        <f t="shared" si="788"/>
        <v>0</v>
      </c>
      <c r="DQ141" s="62">
        <f t="shared" si="709"/>
        <v>0</v>
      </c>
      <c r="DR141" s="67">
        <f t="shared" si="710"/>
        <v>0</v>
      </c>
      <c r="DW141" s="77">
        <f t="shared" si="789"/>
        <v>0</v>
      </c>
      <c r="DX141" s="62">
        <f t="shared" si="712"/>
        <v>0</v>
      </c>
      <c r="DY141" s="67">
        <f t="shared" si="713"/>
        <v>0</v>
      </c>
      <c r="ED141" s="77">
        <f t="shared" si="790"/>
        <v>0</v>
      </c>
      <c r="EE141" s="62">
        <f t="shared" si="715"/>
        <v>0</v>
      </c>
      <c r="EF141" s="67">
        <f t="shared" si="716"/>
        <v>0</v>
      </c>
      <c r="EK141" s="77">
        <f t="shared" si="791"/>
        <v>0</v>
      </c>
      <c r="EL141" s="62">
        <f t="shared" si="718"/>
        <v>0</v>
      </c>
      <c r="EM141" s="67">
        <f t="shared" si="719"/>
        <v>0</v>
      </c>
      <c r="ER141" s="77">
        <f t="shared" si="792"/>
        <v>0</v>
      </c>
      <c r="ES141" s="62">
        <f t="shared" si="721"/>
        <v>0</v>
      </c>
      <c r="ET141" s="67">
        <f t="shared" si="722"/>
        <v>0</v>
      </c>
      <c r="EY141" s="77">
        <f t="shared" si="793"/>
        <v>0</v>
      </c>
      <c r="EZ141" s="62">
        <f t="shared" si="724"/>
        <v>0</v>
      </c>
      <c r="FA141" s="67">
        <f t="shared" si="725"/>
        <v>0</v>
      </c>
      <c r="FF141" s="77">
        <f t="shared" si="794"/>
        <v>0</v>
      </c>
      <c r="FG141" s="62">
        <f t="shared" si="727"/>
        <v>0</v>
      </c>
      <c r="FH141" s="67">
        <f t="shared" si="728"/>
        <v>0</v>
      </c>
      <c r="FM141" s="77">
        <f t="shared" si="795"/>
        <v>0</v>
      </c>
      <c r="FN141" s="62">
        <f t="shared" si="730"/>
        <v>0</v>
      </c>
      <c r="FO141" s="67">
        <f t="shared" si="731"/>
        <v>0</v>
      </c>
      <c r="FT141" s="77">
        <f t="shared" si="796"/>
        <v>0</v>
      </c>
      <c r="FU141" s="62">
        <f t="shared" si="733"/>
        <v>0</v>
      </c>
      <c r="FV141" s="67">
        <f t="shared" si="734"/>
        <v>0</v>
      </c>
      <c r="GA141" s="77">
        <f t="shared" si="797"/>
        <v>0</v>
      </c>
      <c r="GB141" s="62">
        <f t="shared" si="736"/>
        <v>0</v>
      </c>
      <c r="GC141" s="67">
        <f t="shared" si="737"/>
        <v>0</v>
      </c>
      <c r="GH141" s="77">
        <f t="shared" si="798"/>
        <v>0</v>
      </c>
      <c r="GI141" s="62">
        <f t="shared" si="739"/>
        <v>0</v>
      </c>
      <c r="GJ141" s="67">
        <f t="shared" si="740"/>
        <v>0</v>
      </c>
      <c r="GO141" s="77">
        <f t="shared" si="799"/>
        <v>0</v>
      </c>
      <c r="GP141" s="62">
        <f t="shared" si="742"/>
        <v>0</v>
      </c>
      <c r="GQ141" s="67">
        <f t="shared" si="743"/>
        <v>0</v>
      </c>
      <c r="GV141" s="77">
        <f t="shared" si="800"/>
        <v>0</v>
      </c>
      <c r="GW141" s="62">
        <f t="shared" si="745"/>
        <v>0</v>
      </c>
      <c r="GX141" s="67">
        <f t="shared" si="746"/>
        <v>0</v>
      </c>
      <c r="HC141" s="77">
        <f t="shared" si="801"/>
        <v>0</v>
      </c>
      <c r="HD141" s="62">
        <f t="shared" si="748"/>
        <v>0</v>
      </c>
      <c r="HE141" s="67">
        <f t="shared" si="749"/>
        <v>0</v>
      </c>
      <c r="HJ141" s="77">
        <f t="shared" si="802"/>
        <v>0</v>
      </c>
      <c r="HK141" s="62">
        <f t="shared" si="751"/>
        <v>0</v>
      </c>
      <c r="HL141" s="67">
        <f t="shared" si="752"/>
        <v>0</v>
      </c>
      <c r="HQ141" s="77">
        <f t="shared" si="803"/>
        <v>0</v>
      </c>
      <c r="HR141" s="62">
        <f t="shared" si="754"/>
        <v>0</v>
      </c>
      <c r="HS141" s="67">
        <f t="shared" si="755"/>
        <v>0</v>
      </c>
      <c r="HX141" s="77">
        <f t="shared" si="804"/>
        <v>0</v>
      </c>
      <c r="HY141" s="62">
        <f t="shared" si="757"/>
        <v>0</v>
      </c>
      <c r="HZ141" s="67">
        <f t="shared" si="758"/>
        <v>0</v>
      </c>
      <c r="IE141" s="77">
        <f t="shared" si="805"/>
        <v>0</v>
      </c>
      <c r="IF141" s="62">
        <f t="shared" si="760"/>
        <v>0</v>
      </c>
      <c r="IG141" s="67">
        <f t="shared" si="761"/>
        <v>0</v>
      </c>
      <c r="IL141" s="77">
        <f t="shared" si="806"/>
        <v>0</v>
      </c>
      <c r="IM141" s="62">
        <f t="shared" si="763"/>
        <v>0</v>
      </c>
      <c r="IN141" s="67">
        <f t="shared" si="764"/>
        <v>0</v>
      </c>
      <c r="IS141" s="77">
        <f t="shared" si="765"/>
        <v>0</v>
      </c>
      <c r="IT141" s="62">
        <f t="shared" si="807"/>
        <v>0</v>
      </c>
      <c r="IU141" s="67">
        <f t="shared" si="767"/>
        <v>0</v>
      </c>
    </row>
    <row r="142" spans="8:255" x14ac:dyDescent="0.2">
      <c r="H142" s="77">
        <f t="shared" si="768"/>
        <v>0</v>
      </c>
      <c r="I142" s="62">
        <f t="shared" si="769"/>
        <v>0</v>
      </c>
      <c r="J142" s="67">
        <f t="shared" si="772"/>
        <v>0</v>
      </c>
      <c r="O142" s="77">
        <f t="shared" si="770"/>
        <v>0</v>
      </c>
      <c r="P142" s="62">
        <f t="shared" si="771"/>
        <v>0</v>
      </c>
      <c r="Q142" s="67">
        <f t="shared" si="773"/>
        <v>0</v>
      </c>
      <c r="V142" s="77">
        <f t="shared" si="774"/>
        <v>0</v>
      </c>
      <c r="W142" s="62">
        <f t="shared" si="667"/>
        <v>0</v>
      </c>
      <c r="X142" s="67">
        <f t="shared" si="668"/>
        <v>0</v>
      </c>
      <c r="AC142" s="77">
        <f t="shared" si="775"/>
        <v>0</v>
      </c>
      <c r="AD142" s="62">
        <f t="shared" si="670"/>
        <v>0</v>
      </c>
      <c r="AE142" s="67">
        <f t="shared" si="671"/>
        <v>0</v>
      </c>
      <c r="AJ142" s="77">
        <f t="shared" si="776"/>
        <v>0</v>
      </c>
      <c r="AK142" s="62">
        <f t="shared" si="673"/>
        <v>0</v>
      </c>
      <c r="AL142" s="67">
        <f t="shared" si="674"/>
        <v>0</v>
      </c>
      <c r="AQ142" s="77">
        <f t="shared" si="777"/>
        <v>0</v>
      </c>
      <c r="AR142" s="62">
        <f t="shared" si="676"/>
        <v>0</v>
      </c>
      <c r="AS142" s="67">
        <f t="shared" si="677"/>
        <v>0</v>
      </c>
      <c r="AX142" s="77">
        <f t="shared" si="778"/>
        <v>0</v>
      </c>
      <c r="AY142" s="62">
        <f t="shared" si="679"/>
        <v>0</v>
      </c>
      <c r="AZ142" s="67">
        <f t="shared" si="680"/>
        <v>0</v>
      </c>
      <c r="BE142" s="77">
        <f t="shared" si="779"/>
        <v>0</v>
      </c>
      <c r="BF142" s="62">
        <f t="shared" si="682"/>
        <v>0</v>
      </c>
      <c r="BG142" s="67">
        <f t="shared" si="683"/>
        <v>0</v>
      </c>
      <c r="BL142" s="77">
        <f t="shared" si="780"/>
        <v>0</v>
      </c>
      <c r="BM142" s="62">
        <f t="shared" si="685"/>
        <v>0</v>
      </c>
      <c r="BN142" s="67">
        <f t="shared" si="686"/>
        <v>0</v>
      </c>
      <c r="BS142" s="77">
        <f t="shared" si="781"/>
        <v>0</v>
      </c>
      <c r="BT142" s="62">
        <f t="shared" si="688"/>
        <v>0</v>
      </c>
      <c r="BU142" s="67">
        <f t="shared" si="689"/>
        <v>0</v>
      </c>
      <c r="BZ142" s="227">
        <f t="shared" si="782"/>
        <v>0</v>
      </c>
      <c r="CA142" s="203">
        <f t="shared" si="691"/>
        <v>0</v>
      </c>
      <c r="CB142" s="228">
        <f t="shared" si="692"/>
        <v>0</v>
      </c>
      <c r="CG142" s="77">
        <f t="shared" si="783"/>
        <v>0</v>
      </c>
      <c r="CH142" s="62">
        <f t="shared" si="694"/>
        <v>0</v>
      </c>
      <c r="CI142" s="67">
        <f t="shared" si="695"/>
        <v>0</v>
      </c>
      <c r="CN142" s="77">
        <f t="shared" si="784"/>
        <v>0</v>
      </c>
      <c r="CO142" s="62">
        <f t="shared" si="697"/>
        <v>0</v>
      </c>
      <c r="CP142" s="67">
        <f t="shared" si="698"/>
        <v>0</v>
      </c>
      <c r="CU142" s="77">
        <f t="shared" si="785"/>
        <v>0</v>
      </c>
      <c r="CV142" s="62">
        <f t="shared" si="700"/>
        <v>0</v>
      </c>
      <c r="CW142" s="67">
        <f t="shared" si="701"/>
        <v>0</v>
      </c>
      <c r="DB142" s="77">
        <f t="shared" si="786"/>
        <v>0</v>
      </c>
      <c r="DC142" s="62">
        <f t="shared" si="703"/>
        <v>0</v>
      </c>
      <c r="DD142" s="67">
        <f t="shared" si="704"/>
        <v>0</v>
      </c>
      <c r="DI142" s="77">
        <f t="shared" si="787"/>
        <v>0</v>
      </c>
      <c r="DJ142" s="62">
        <f t="shared" si="706"/>
        <v>0</v>
      </c>
      <c r="DK142" s="67">
        <f t="shared" si="707"/>
        <v>0</v>
      </c>
      <c r="DP142" s="77">
        <f t="shared" si="788"/>
        <v>0</v>
      </c>
      <c r="DQ142" s="62">
        <f t="shared" si="709"/>
        <v>0</v>
      </c>
      <c r="DR142" s="67">
        <f t="shared" si="710"/>
        <v>0</v>
      </c>
      <c r="DW142" s="77">
        <f t="shared" si="789"/>
        <v>0</v>
      </c>
      <c r="DX142" s="62">
        <f t="shared" si="712"/>
        <v>0</v>
      </c>
      <c r="DY142" s="67">
        <f t="shared" si="713"/>
        <v>0</v>
      </c>
      <c r="ED142" s="77">
        <f t="shared" si="790"/>
        <v>0</v>
      </c>
      <c r="EE142" s="62">
        <f t="shared" si="715"/>
        <v>0</v>
      </c>
      <c r="EF142" s="67">
        <f t="shared" si="716"/>
        <v>0</v>
      </c>
      <c r="EK142" s="77">
        <f t="shared" si="791"/>
        <v>0</v>
      </c>
      <c r="EL142" s="62">
        <f t="shared" si="718"/>
        <v>0</v>
      </c>
      <c r="EM142" s="67">
        <f t="shared" si="719"/>
        <v>0</v>
      </c>
      <c r="ER142" s="77">
        <f t="shared" si="792"/>
        <v>0</v>
      </c>
      <c r="ES142" s="62">
        <f t="shared" si="721"/>
        <v>0</v>
      </c>
      <c r="ET142" s="67">
        <f t="shared" si="722"/>
        <v>0</v>
      </c>
      <c r="EY142" s="77">
        <f t="shared" si="793"/>
        <v>0</v>
      </c>
      <c r="EZ142" s="62">
        <f t="shared" si="724"/>
        <v>0</v>
      </c>
      <c r="FA142" s="67">
        <f t="shared" si="725"/>
        <v>0</v>
      </c>
      <c r="FF142" s="77">
        <f t="shared" si="794"/>
        <v>0</v>
      </c>
      <c r="FG142" s="62">
        <f t="shared" si="727"/>
        <v>0</v>
      </c>
      <c r="FH142" s="67">
        <f t="shared" si="728"/>
        <v>0</v>
      </c>
      <c r="FM142" s="77">
        <f t="shared" si="795"/>
        <v>0</v>
      </c>
      <c r="FN142" s="62">
        <f t="shared" si="730"/>
        <v>0</v>
      </c>
      <c r="FO142" s="67">
        <f t="shared" si="731"/>
        <v>0</v>
      </c>
      <c r="FT142" s="77">
        <f t="shared" si="796"/>
        <v>0</v>
      </c>
      <c r="FU142" s="62">
        <f t="shared" si="733"/>
        <v>0</v>
      </c>
      <c r="FV142" s="67">
        <f t="shared" si="734"/>
        <v>0</v>
      </c>
      <c r="GA142" s="77">
        <f t="shared" si="797"/>
        <v>0</v>
      </c>
      <c r="GB142" s="62">
        <f t="shared" si="736"/>
        <v>0</v>
      </c>
      <c r="GC142" s="67">
        <f t="shared" si="737"/>
        <v>0</v>
      </c>
      <c r="GH142" s="77">
        <f t="shared" si="798"/>
        <v>0</v>
      </c>
      <c r="GI142" s="62">
        <f t="shared" si="739"/>
        <v>0</v>
      </c>
      <c r="GJ142" s="67">
        <f t="shared" si="740"/>
        <v>0</v>
      </c>
      <c r="GO142" s="77">
        <f t="shared" si="799"/>
        <v>0</v>
      </c>
      <c r="GP142" s="62">
        <f t="shared" si="742"/>
        <v>0</v>
      </c>
      <c r="GQ142" s="67">
        <f t="shared" si="743"/>
        <v>0</v>
      </c>
      <c r="GV142" s="77">
        <f t="shared" si="800"/>
        <v>0</v>
      </c>
      <c r="GW142" s="62">
        <f t="shared" si="745"/>
        <v>0</v>
      </c>
      <c r="GX142" s="67">
        <f t="shared" si="746"/>
        <v>0</v>
      </c>
      <c r="HC142" s="77">
        <f t="shared" si="801"/>
        <v>0</v>
      </c>
      <c r="HD142" s="62">
        <f t="shared" si="748"/>
        <v>0</v>
      </c>
      <c r="HE142" s="67">
        <f t="shared" si="749"/>
        <v>0</v>
      </c>
      <c r="HJ142" s="77">
        <f t="shared" si="802"/>
        <v>0</v>
      </c>
      <c r="HK142" s="62">
        <f t="shared" si="751"/>
        <v>0</v>
      </c>
      <c r="HL142" s="67">
        <f t="shared" si="752"/>
        <v>0</v>
      </c>
      <c r="HQ142" s="77">
        <f t="shared" si="803"/>
        <v>0</v>
      </c>
      <c r="HR142" s="62">
        <f t="shared" si="754"/>
        <v>0</v>
      </c>
      <c r="HS142" s="67">
        <f t="shared" si="755"/>
        <v>0</v>
      </c>
      <c r="HX142" s="77">
        <f t="shared" si="804"/>
        <v>0</v>
      </c>
      <c r="HY142" s="62">
        <f t="shared" si="757"/>
        <v>0</v>
      </c>
      <c r="HZ142" s="67">
        <f t="shared" si="758"/>
        <v>0</v>
      </c>
      <c r="IE142" s="77">
        <f t="shared" si="805"/>
        <v>0</v>
      </c>
      <c r="IF142" s="62">
        <f t="shared" si="760"/>
        <v>0</v>
      </c>
      <c r="IG142" s="67">
        <f t="shared" si="761"/>
        <v>0</v>
      </c>
      <c r="IL142" s="77">
        <f t="shared" si="806"/>
        <v>0</v>
      </c>
      <c r="IM142" s="62">
        <f t="shared" si="763"/>
        <v>0</v>
      </c>
      <c r="IN142" s="67">
        <f t="shared" si="764"/>
        <v>0</v>
      </c>
      <c r="IS142" s="77">
        <f t="shared" si="765"/>
        <v>0</v>
      </c>
      <c r="IT142" s="62">
        <f t="shared" si="807"/>
        <v>0</v>
      </c>
      <c r="IU142" s="67">
        <f t="shared" si="767"/>
        <v>0</v>
      </c>
    </row>
    <row r="143" spans="8:255" x14ac:dyDescent="0.2">
      <c r="H143" s="77">
        <f t="shared" si="768"/>
        <v>2166</v>
      </c>
      <c r="I143" s="62">
        <f t="shared" si="769"/>
        <v>43905958</v>
      </c>
      <c r="J143" s="67">
        <f t="shared" si="772"/>
        <v>-43903792</v>
      </c>
      <c r="O143" s="77">
        <f t="shared" si="770"/>
        <v>0</v>
      </c>
      <c r="P143" s="62">
        <f t="shared" si="771"/>
        <v>19453257</v>
      </c>
      <c r="Q143" s="67">
        <f t="shared" si="773"/>
        <v>-19453257</v>
      </c>
      <c r="V143" s="77">
        <f t="shared" si="774"/>
        <v>0</v>
      </c>
      <c r="W143" s="62">
        <f t="shared" si="667"/>
        <v>6320906</v>
      </c>
      <c r="X143" s="67">
        <f t="shared" si="668"/>
        <v>-6320906</v>
      </c>
      <c r="AC143" s="77">
        <f t="shared" si="775"/>
        <v>404</v>
      </c>
      <c r="AD143" s="62">
        <f t="shared" si="670"/>
        <v>6545588</v>
      </c>
      <c r="AE143" s="67">
        <f t="shared" si="671"/>
        <v>-6545184</v>
      </c>
      <c r="AJ143" s="77">
        <f t="shared" si="776"/>
        <v>0</v>
      </c>
      <c r="AK143" s="62">
        <f t="shared" si="673"/>
        <v>0</v>
      </c>
      <c r="AL143" s="67">
        <f t="shared" si="674"/>
        <v>0</v>
      </c>
      <c r="AQ143" s="77">
        <f t="shared" si="777"/>
        <v>1762</v>
      </c>
      <c r="AR143" s="62">
        <f t="shared" si="676"/>
        <v>607264</v>
      </c>
      <c r="AS143" s="67">
        <f t="shared" si="677"/>
        <v>-605502</v>
      </c>
      <c r="AX143" s="77">
        <f t="shared" si="778"/>
        <v>0</v>
      </c>
      <c r="AY143" s="62">
        <f t="shared" si="679"/>
        <v>5263513</v>
      </c>
      <c r="AZ143" s="67">
        <f t="shared" si="680"/>
        <v>-5263513</v>
      </c>
      <c r="BE143" s="77">
        <f t="shared" si="779"/>
        <v>0</v>
      </c>
      <c r="BF143" s="62">
        <f t="shared" si="682"/>
        <v>3231438</v>
      </c>
      <c r="BG143" s="67">
        <f t="shared" si="683"/>
        <v>-3231438</v>
      </c>
      <c r="BL143" s="77">
        <f t="shared" si="780"/>
        <v>0</v>
      </c>
      <c r="BM143" s="62">
        <f t="shared" si="685"/>
        <v>794278</v>
      </c>
      <c r="BN143" s="67">
        <f t="shared" si="686"/>
        <v>-794278</v>
      </c>
      <c r="BS143" s="77">
        <f t="shared" si="781"/>
        <v>0</v>
      </c>
      <c r="BT143" s="62">
        <f t="shared" si="688"/>
        <v>1237797</v>
      </c>
      <c r="BU143" s="67">
        <f t="shared" si="689"/>
        <v>-1237797</v>
      </c>
      <c r="BZ143" s="227">
        <f t="shared" si="782"/>
        <v>0</v>
      </c>
      <c r="CA143" s="203">
        <f t="shared" si="691"/>
        <v>5715430</v>
      </c>
      <c r="CB143" s="228">
        <f t="shared" si="692"/>
        <v>-5715430</v>
      </c>
      <c r="CG143" s="77">
        <f t="shared" si="783"/>
        <v>0</v>
      </c>
      <c r="CH143" s="62">
        <f t="shared" si="694"/>
        <v>0</v>
      </c>
      <c r="CI143" s="67">
        <f t="shared" si="695"/>
        <v>0</v>
      </c>
      <c r="CN143" s="77">
        <f t="shared" si="784"/>
        <v>0</v>
      </c>
      <c r="CO143" s="62">
        <f t="shared" si="697"/>
        <v>0</v>
      </c>
      <c r="CP143" s="67">
        <f t="shared" si="698"/>
        <v>0</v>
      </c>
      <c r="CU143" s="77">
        <f t="shared" si="785"/>
        <v>0</v>
      </c>
      <c r="CV143" s="62">
        <f t="shared" si="700"/>
        <v>0</v>
      </c>
      <c r="CW143" s="67">
        <f t="shared" si="701"/>
        <v>0</v>
      </c>
      <c r="DB143" s="77">
        <f t="shared" si="786"/>
        <v>0</v>
      </c>
      <c r="DC143" s="62">
        <f t="shared" si="703"/>
        <v>0</v>
      </c>
      <c r="DD143" s="67">
        <f t="shared" si="704"/>
        <v>0</v>
      </c>
      <c r="DI143" s="77">
        <f t="shared" si="787"/>
        <v>0</v>
      </c>
      <c r="DJ143" s="62">
        <f t="shared" si="706"/>
        <v>0</v>
      </c>
      <c r="DK143" s="67">
        <f t="shared" si="707"/>
        <v>0</v>
      </c>
      <c r="DP143" s="77">
        <f t="shared" si="788"/>
        <v>0</v>
      </c>
      <c r="DQ143" s="62">
        <f t="shared" si="709"/>
        <v>0</v>
      </c>
      <c r="DR143" s="67">
        <f t="shared" si="710"/>
        <v>0</v>
      </c>
      <c r="DW143" s="77">
        <f t="shared" si="789"/>
        <v>0</v>
      </c>
      <c r="DX143" s="62">
        <f t="shared" si="712"/>
        <v>0</v>
      </c>
      <c r="DY143" s="67">
        <f t="shared" si="713"/>
        <v>0</v>
      </c>
      <c r="ED143" s="77">
        <f t="shared" si="790"/>
        <v>0</v>
      </c>
      <c r="EE143" s="62">
        <f t="shared" si="715"/>
        <v>0</v>
      </c>
      <c r="EF143" s="67">
        <f t="shared" si="716"/>
        <v>0</v>
      </c>
      <c r="EK143" s="77">
        <f t="shared" si="791"/>
        <v>0</v>
      </c>
      <c r="EL143" s="62">
        <f t="shared" si="718"/>
        <v>0</v>
      </c>
      <c r="EM143" s="67">
        <f t="shared" si="719"/>
        <v>0</v>
      </c>
      <c r="ER143" s="77">
        <f t="shared" si="792"/>
        <v>0</v>
      </c>
      <c r="ES143" s="62">
        <f t="shared" si="721"/>
        <v>0</v>
      </c>
      <c r="ET143" s="67">
        <f t="shared" si="722"/>
        <v>0</v>
      </c>
      <c r="EY143" s="77">
        <f t="shared" si="793"/>
        <v>0</v>
      </c>
      <c r="EZ143" s="62">
        <f t="shared" si="724"/>
        <v>0</v>
      </c>
      <c r="FA143" s="67">
        <f t="shared" si="725"/>
        <v>0</v>
      </c>
      <c r="FF143" s="77">
        <f t="shared" si="794"/>
        <v>0</v>
      </c>
      <c r="FG143" s="62">
        <f t="shared" si="727"/>
        <v>0</v>
      </c>
      <c r="FH143" s="67">
        <f t="shared" si="728"/>
        <v>0</v>
      </c>
      <c r="FM143" s="77">
        <f t="shared" si="795"/>
        <v>0</v>
      </c>
      <c r="FN143" s="62">
        <f t="shared" si="730"/>
        <v>0</v>
      </c>
      <c r="FO143" s="67">
        <f t="shared" si="731"/>
        <v>0</v>
      </c>
      <c r="FT143" s="77">
        <f t="shared" si="796"/>
        <v>0</v>
      </c>
      <c r="FU143" s="62">
        <f t="shared" si="733"/>
        <v>0</v>
      </c>
      <c r="FV143" s="67">
        <f t="shared" si="734"/>
        <v>0</v>
      </c>
      <c r="GA143" s="77">
        <f t="shared" si="797"/>
        <v>0</v>
      </c>
      <c r="GB143" s="62">
        <f t="shared" si="736"/>
        <v>0</v>
      </c>
      <c r="GC143" s="67">
        <f t="shared" si="737"/>
        <v>0</v>
      </c>
      <c r="GH143" s="77">
        <f t="shared" si="798"/>
        <v>0</v>
      </c>
      <c r="GI143" s="62">
        <f t="shared" si="739"/>
        <v>0</v>
      </c>
      <c r="GJ143" s="67">
        <f t="shared" si="740"/>
        <v>0</v>
      </c>
      <c r="GO143" s="77">
        <f t="shared" si="799"/>
        <v>0</v>
      </c>
      <c r="GP143" s="62">
        <f t="shared" si="742"/>
        <v>0</v>
      </c>
      <c r="GQ143" s="67">
        <f t="shared" si="743"/>
        <v>0</v>
      </c>
      <c r="GV143" s="77">
        <f t="shared" si="800"/>
        <v>0</v>
      </c>
      <c r="GW143" s="62">
        <f t="shared" si="745"/>
        <v>0</v>
      </c>
      <c r="GX143" s="67">
        <f t="shared" si="746"/>
        <v>0</v>
      </c>
      <c r="HC143" s="77">
        <f t="shared" si="801"/>
        <v>0</v>
      </c>
      <c r="HD143" s="62">
        <f t="shared" si="748"/>
        <v>0</v>
      </c>
      <c r="HE143" s="67">
        <f t="shared" si="749"/>
        <v>0</v>
      </c>
      <c r="HJ143" s="77">
        <f t="shared" si="802"/>
        <v>0</v>
      </c>
      <c r="HK143" s="62">
        <f t="shared" si="751"/>
        <v>0</v>
      </c>
      <c r="HL143" s="67">
        <f t="shared" si="752"/>
        <v>0</v>
      </c>
      <c r="HQ143" s="77">
        <f t="shared" si="803"/>
        <v>0</v>
      </c>
      <c r="HR143" s="62">
        <f t="shared" si="754"/>
        <v>0</v>
      </c>
      <c r="HS143" s="67">
        <f t="shared" si="755"/>
        <v>0</v>
      </c>
      <c r="HX143" s="77">
        <f t="shared" si="804"/>
        <v>0</v>
      </c>
      <c r="HY143" s="62">
        <f t="shared" si="757"/>
        <v>0</v>
      </c>
      <c r="HZ143" s="67">
        <f t="shared" si="758"/>
        <v>0</v>
      </c>
      <c r="IE143" s="77">
        <f t="shared" si="805"/>
        <v>0</v>
      </c>
      <c r="IF143" s="62">
        <f t="shared" si="760"/>
        <v>0</v>
      </c>
      <c r="IG143" s="67">
        <f t="shared" si="761"/>
        <v>0</v>
      </c>
      <c r="IL143" s="77">
        <f t="shared" si="806"/>
        <v>0</v>
      </c>
      <c r="IM143" s="62">
        <f t="shared" si="763"/>
        <v>0</v>
      </c>
      <c r="IN143" s="67">
        <f t="shared" si="764"/>
        <v>0</v>
      </c>
      <c r="IS143" s="77">
        <f t="shared" si="765"/>
        <v>0</v>
      </c>
      <c r="IT143" s="62">
        <f t="shared" si="807"/>
        <v>5715430</v>
      </c>
      <c r="IU143" s="67">
        <f t="shared" si="767"/>
        <v>-5715430</v>
      </c>
    </row>
    <row r="144" spans="8:255" x14ac:dyDescent="0.2">
      <c r="H144" s="77">
        <f t="shared" si="768"/>
        <v>0</v>
      </c>
      <c r="I144" s="62">
        <f t="shared" si="769"/>
        <v>880624</v>
      </c>
      <c r="J144" s="67">
        <f t="shared" si="772"/>
        <v>-880624</v>
      </c>
      <c r="O144" s="77">
        <f t="shared" si="770"/>
        <v>0</v>
      </c>
      <c r="P144" s="62">
        <f t="shared" si="771"/>
        <v>617997</v>
      </c>
      <c r="Q144" s="67">
        <f t="shared" si="773"/>
        <v>-617997</v>
      </c>
      <c r="V144" s="77">
        <f t="shared" si="774"/>
        <v>0</v>
      </c>
      <c r="W144" s="62">
        <f t="shared" si="667"/>
        <v>69120</v>
      </c>
      <c r="X144" s="67">
        <f t="shared" si="668"/>
        <v>-69120</v>
      </c>
      <c r="AC144" s="77">
        <f t="shared" si="775"/>
        <v>0</v>
      </c>
      <c r="AD144" s="62">
        <f t="shared" si="670"/>
        <v>113629</v>
      </c>
      <c r="AE144" s="67">
        <f t="shared" si="671"/>
        <v>-113629</v>
      </c>
      <c r="AJ144" s="77">
        <f t="shared" si="776"/>
        <v>0</v>
      </c>
      <c r="AK144" s="62">
        <f t="shared" si="673"/>
        <v>0</v>
      </c>
      <c r="AL144" s="67">
        <f t="shared" si="674"/>
        <v>0</v>
      </c>
      <c r="AQ144" s="77">
        <f t="shared" si="777"/>
        <v>0</v>
      </c>
      <c r="AR144" s="62">
        <f t="shared" si="676"/>
        <v>30639</v>
      </c>
      <c r="AS144" s="67">
        <f t="shared" si="677"/>
        <v>-30639</v>
      </c>
      <c r="AX144" s="77">
        <f t="shared" si="778"/>
        <v>0</v>
      </c>
      <c r="AY144" s="62">
        <f t="shared" si="679"/>
        <v>33062</v>
      </c>
      <c r="AZ144" s="67">
        <f t="shared" si="680"/>
        <v>-33062</v>
      </c>
      <c r="BE144" s="77">
        <f t="shared" si="779"/>
        <v>0</v>
      </c>
      <c r="BF144" s="62">
        <f t="shared" si="682"/>
        <v>27229</v>
      </c>
      <c r="BG144" s="67">
        <f t="shared" si="683"/>
        <v>-27229</v>
      </c>
      <c r="BL144" s="77">
        <f t="shared" si="780"/>
        <v>0</v>
      </c>
      <c r="BM144" s="62">
        <f t="shared" si="685"/>
        <v>4423</v>
      </c>
      <c r="BN144" s="67">
        <f t="shared" si="686"/>
        <v>-4423</v>
      </c>
      <c r="BS144" s="77">
        <f t="shared" si="781"/>
        <v>0</v>
      </c>
      <c r="BT144" s="62">
        <f t="shared" si="688"/>
        <v>1410</v>
      </c>
      <c r="BU144" s="67">
        <f t="shared" si="689"/>
        <v>-1410</v>
      </c>
      <c r="BZ144" s="227">
        <f t="shared" si="782"/>
        <v>0</v>
      </c>
      <c r="CA144" s="203">
        <f t="shared" si="691"/>
        <v>16177</v>
      </c>
      <c r="CB144" s="228">
        <f t="shared" si="692"/>
        <v>-16177</v>
      </c>
      <c r="CG144" s="77">
        <f t="shared" si="783"/>
        <v>0</v>
      </c>
      <c r="CH144" s="62">
        <f t="shared" si="694"/>
        <v>0</v>
      </c>
      <c r="CI144" s="67">
        <f t="shared" si="695"/>
        <v>0</v>
      </c>
      <c r="CN144" s="77">
        <f t="shared" si="784"/>
        <v>0</v>
      </c>
      <c r="CO144" s="62">
        <f t="shared" si="697"/>
        <v>0</v>
      </c>
      <c r="CP144" s="67">
        <f t="shared" si="698"/>
        <v>0</v>
      </c>
      <c r="CU144" s="77">
        <f t="shared" si="785"/>
        <v>0</v>
      </c>
      <c r="CV144" s="62">
        <f t="shared" si="700"/>
        <v>0</v>
      </c>
      <c r="CW144" s="67">
        <f t="shared" si="701"/>
        <v>0</v>
      </c>
      <c r="DB144" s="77">
        <f t="shared" si="786"/>
        <v>0</v>
      </c>
      <c r="DC144" s="62">
        <f t="shared" si="703"/>
        <v>0</v>
      </c>
      <c r="DD144" s="67">
        <f t="shared" si="704"/>
        <v>0</v>
      </c>
      <c r="DI144" s="77">
        <f t="shared" si="787"/>
        <v>0</v>
      </c>
      <c r="DJ144" s="62">
        <f t="shared" si="706"/>
        <v>0</v>
      </c>
      <c r="DK144" s="67">
        <f t="shared" si="707"/>
        <v>0</v>
      </c>
      <c r="DP144" s="77">
        <f t="shared" si="788"/>
        <v>0</v>
      </c>
      <c r="DQ144" s="62">
        <f t="shared" si="709"/>
        <v>0</v>
      </c>
      <c r="DR144" s="67">
        <f t="shared" si="710"/>
        <v>0</v>
      </c>
      <c r="DW144" s="77">
        <f t="shared" si="789"/>
        <v>0</v>
      </c>
      <c r="DX144" s="62">
        <f t="shared" si="712"/>
        <v>0</v>
      </c>
      <c r="DY144" s="67">
        <f t="shared" si="713"/>
        <v>0</v>
      </c>
      <c r="ED144" s="77">
        <f t="shared" si="790"/>
        <v>0</v>
      </c>
      <c r="EE144" s="62">
        <f t="shared" si="715"/>
        <v>0</v>
      </c>
      <c r="EF144" s="67">
        <f t="shared" si="716"/>
        <v>0</v>
      </c>
      <c r="EK144" s="77">
        <f t="shared" si="791"/>
        <v>0</v>
      </c>
      <c r="EL144" s="62">
        <f t="shared" si="718"/>
        <v>0</v>
      </c>
      <c r="EM144" s="67">
        <f t="shared" si="719"/>
        <v>0</v>
      </c>
      <c r="ER144" s="77">
        <f t="shared" si="792"/>
        <v>0</v>
      </c>
      <c r="ES144" s="62">
        <f t="shared" si="721"/>
        <v>0</v>
      </c>
      <c r="ET144" s="67">
        <f t="shared" si="722"/>
        <v>0</v>
      </c>
      <c r="EY144" s="77">
        <f t="shared" si="793"/>
        <v>0</v>
      </c>
      <c r="EZ144" s="62">
        <f t="shared" si="724"/>
        <v>0</v>
      </c>
      <c r="FA144" s="67">
        <f t="shared" si="725"/>
        <v>0</v>
      </c>
      <c r="FF144" s="77">
        <f t="shared" si="794"/>
        <v>0</v>
      </c>
      <c r="FG144" s="62">
        <f t="shared" si="727"/>
        <v>0</v>
      </c>
      <c r="FH144" s="67">
        <f t="shared" si="728"/>
        <v>0</v>
      </c>
      <c r="FM144" s="77">
        <f t="shared" si="795"/>
        <v>0</v>
      </c>
      <c r="FN144" s="62">
        <f t="shared" si="730"/>
        <v>0</v>
      </c>
      <c r="FO144" s="67">
        <f t="shared" si="731"/>
        <v>0</v>
      </c>
      <c r="FT144" s="77">
        <f t="shared" si="796"/>
        <v>0</v>
      </c>
      <c r="FU144" s="62">
        <f t="shared" si="733"/>
        <v>0</v>
      </c>
      <c r="FV144" s="67">
        <f t="shared" si="734"/>
        <v>0</v>
      </c>
      <c r="GA144" s="77">
        <f t="shared" si="797"/>
        <v>0</v>
      </c>
      <c r="GB144" s="62">
        <f t="shared" si="736"/>
        <v>0</v>
      </c>
      <c r="GC144" s="67">
        <f t="shared" si="737"/>
        <v>0</v>
      </c>
      <c r="GH144" s="77">
        <f t="shared" si="798"/>
        <v>0</v>
      </c>
      <c r="GI144" s="62">
        <f t="shared" si="739"/>
        <v>0</v>
      </c>
      <c r="GJ144" s="67">
        <f t="shared" si="740"/>
        <v>0</v>
      </c>
      <c r="GO144" s="77">
        <f t="shared" si="799"/>
        <v>0</v>
      </c>
      <c r="GP144" s="62">
        <f t="shared" si="742"/>
        <v>0</v>
      </c>
      <c r="GQ144" s="67">
        <f t="shared" si="743"/>
        <v>0</v>
      </c>
      <c r="GV144" s="77">
        <f t="shared" si="800"/>
        <v>0</v>
      </c>
      <c r="GW144" s="62">
        <f t="shared" si="745"/>
        <v>0</v>
      </c>
      <c r="GX144" s="67">
        <f t="shared" si="746"/>
        <v>0</v>
      </c>
      <c r="HC144" s="77">
        <f t="shared" si="801"/>
        <v>0</v>
      </c>
      <c r="HD144" s="62">
        <f t="shared" si="748"/>
        <v>0</v>
      </c>
      <c r="HE144" s="67">
        <f t="shared" si="749"/>
        <v>0</v>
      </c>
      <c r="HJ144" s="77">
        <f t="shared" si="802"/>
        <v>0</v>
      </c>
      <c r="HK144" s="62">
        <f t="shared" si="751"/>
        <v>0</v>
      </c>
      <c r="HL144" s="67">
        <f t="shared" si="752"/>
        <v>0</v>
      </c>
      <c r="HQ144" s="77">
        <f t="shared" si="803"/>
        <v>0</v>
      </c>
      <c r="HR144" s="62">
        <f t="shared" si="754"/>
        <v>0</v>
      </c>
      <c r="HS144" s="67">
        <f t="shared" si="755"/>
        <v>0</v>
      </c>
      <c r="HX144" s="77">
        <f t="shared" si="804"/>
        <v>0</v>
      </c>
      <c r="HY144" s="62">
        <f t="shared" si="757"/>
        <v>0</v>
      </c>
      <c r="HZ144" s="67">
        <f t="shared" si="758"/>
        <v>0</v>
      </c>
      <c r="IE144" s="77">
        <f t="shared" si="805"/>
        <v>0</v>
      </c>
      <c r="IF144" s="62">
        <f t="shared" si="760"/>
        <v>0</v>
      </c>
      <c r="IG144" s="67">
        <f t="shared" si="761"/>
        <v>0</v>
      </c>
      <c r="IL144" s="77">
        <f t="shared" si="806"/>
        <v>0</v>
      </c>
      <c r="IM144" s="62">
        <f t="shared" si="763"/>
        <v>0</v>
      </c>
      <c r="IN144" s="67">
        <f t="shared" si="764"/>
        <v>0</v>
      </c>
      <c r="IS144" s="77">
        <f t="shared" si="765"/>
        <v>0</v>
      </c>
      <c r="IT144" s="62">
        <f t="shared" si="807"/>
        <v>16177</v>
      </c>
      <c r="IU144" s="67">
        <f t="shared" si="767"/>
        <v>-16177</v>
      </c>
    </row>
    <row r="145" spans="8:255" x14ac:dyDescent="0.2">
      <c r="H145" s="77">
        <f t="shared" si="768"/>
        <v>51346</v>
      </c>
      <c r="I145" s="62">
        <f t="shared" si="769"/>
        <v>544164</v>
      </c>
      <c r="J145" s="67">
        <f t="shared" si="772"/>
        <v>-492818</v>
      </c>
      <c r="O145" s="77">
        <f t="shared" si="770"/>
        <v>0</v>
      </c>
      <c r="P145" s="62">
        <f t="shared" si="771"/>
        <v>436243</v>
      </c>
      <c r="Q145" s="67">
        <f t="shared" si="773"/>
        <v>-436243</v>
      </c>
      <c r="V145" s="77">
        <f t="shared" si="774"/>
        <v>0</v>
      </c>
      <c r="W145" s="62">
        <f t="shared" si="667"/>
        <v>34519</v>
      </c>
      <c r="X145" s="67">
        <f t="shared" si="668"/>
        <v>-34519</v>
      </c>
      <c r="AC145" s="77">
        <f t="shared" si="775"/>
        <v>0</v>
      </c>
      <c r="AD145" s="62">
        <f t="shared" si="670"/>
        <v>44869</v>
      </c>
      <c r="AE145" s="67">
        <f t="shared" si="671"/>
        <v>-44869</v>
      </c>
      <c r="AJ145" s="77">
        <f t="shared" si="776"/>
        <v>0</v>
      </c>
      <c r="AK145" s="62">
        <f t="shared" si="673"/>
        <v>0</v>
      </c>
      <c r="AL145" s="67">
        <f t="shared" si="674"/>
        <v>0</v>
      </c>
      <c r="AQ145" s="77">
        <f t="shared" si="777"/>
        <v>0</v>
      </c>
      <c r="AR145" s="62">
        <f t="shared" si="676"/>
        <v>0</v>
      </c>
      <c r="AS145" s="67">
        <f t="shared" si="677"/>
        <v>0</v>
      </c>
      <c r="AX145" s="77">
        <f t="shared" si="778"/>
        <v>0</v>
      </c>
      <c r="AY145" s="62">
        <f t="shared" si="679"/>
        <v>2860</v>
      </c>
      <c r="AZ145" s="67">
        <f t="shared" si="680"/>
        <v>-2860</v>
      </c>
      <c r="BE145" s="77">
        <f t="shared" si="779"/>
        <v>0</v>
      </c>
      <c r="BF145" s="62">
        <f t="shared" si="682"/>
        <v>2860</v>
      </c>
      <c r="BG145" s="67">
        <f t="shared" si="683"/>
        <v>-2860</v>
      </c>
      <c r="BL145" s="77">
        <f t="shared" si="780"/>
        <v>0</v>
      </c>
      <c r="BM145" s="62">
        <f t="shared" si="685"/>
        <v>0</v>
      </c>
      <c r="BN145" s="67">
        <f t="shared" si="686"/>
        <v>0</v>
      </c>
      <c r="BS145" s="77">
        <f t="shared" si="781"/>
        <v>0</v>
      </c>
      <c r="BT145" s="62">
        <f t="shared" si="688"/>
        <v>0</v>
      </c>
      <c r="BU145" s="67">
        <f t="shared" si="689"/>
        <v>0</v>
      </c>
      <c r="BZ145" s="227">
        <f t="shared" si="782"/>
        <v>0</v>
      </c>
      <c r="CA145" s="203">
        <f t="shared" si="691"/>
        <v>25673</v>
      </c>
      <c r="CB145" s="228">
        <f t="shared" si="692"/>
        <v>-25673</v>
      </c>
      <c r="CG145" s="77">
        <f t="shared" si="783"/>
        <v>0</v>
      </c>
      <c r="CH145" s="62">
        <f t="shared" si="694"/>
        <v>0</v>
      </c>
      <c r="CI145" s="67">
        <f t="shared" si="695"/>
        <v>0</v>
      </c>
      <c r="CN145" s="77">
        <f t="shared" si="784"/>
        <v>0</v>
      </c>
      <c r="CO145" s="62">
        <f t="shared" si="697"/>
        <v>0</v>
      </c>
      <c r="CP145" s="67">
        <f t="shared" si="698"/>
        <v>0</v>
      </c>
      <c r="CU145" s="77">
        <f t="shared" si="785"/>
        <v>0</v>
      </c>
      <c r="CV145" s="62">
        <f t="shared" si="700"/>
        <v>0</v>
      </c>
      <c r="CW145" s="67">
        <f t="shared" si="701"/>
        <v>0</v>
      </c>
      <c r="DB145" s="77">
        <f t="shared" si="786"/>
        <v>0</v>
      </c>
      <c r="DC145" s="62">
        <f t="shared" si="703"/>
        <v>0</v>
      </c>
      <c r="DD145" s="67">
        <f t="shared" si="704"/>
        <v>0</v>
      </c>
      <c r="DI145" s="77">
        <f t="shared" si="787"/>
        <v>0</v>
      </c>
      <c r="DJ145" s="62">
        <f t="shared" si="706"/>
        <v>0</v>
      </c>
      <c r="DK145" s="67">
        <f t="shared" si="707"/>
        <v>0</v>
      </c>
      <c r="DP145" s="77">
        <f t="shared" si="788"/>
        <v>0</v>
      </c>
      <c r="DQ145" s="62">
        <f t="shared" si="709"/>
        <v>0</v>
      </c>
      <c r="DR145" s="67">
        <f t="shared" si="710"/>
        <v>0</v>
      </c>
      <c r="DW145" s="77">
        <f t="shared" si="789"/>
        <v>0</v>
      </c>
      <c r="DX145" s="62">
        <f t="shared" si="712"/>
        <v>0</v>
      </c>
      <c r="DY145" s="67">
        <f t="shared" si="713"/>
        <v>0</v>
      </c>
      <c r="ED145" s="77">
        <f t="shared" si="790"/>
        <v>0</v>
      </c>
      <c r="EE145" s="62">
        <f t="shared" si="715"/>
        <v>0</v>
      </c>
      <c r="EF145" s="67">
        <f t="shared" si="716"/>
        <v>0</v>
      </c>
      <c r="EK145" s="77">
        <f t="shared" si="791"/>
        <v>0</v>
      </c>
      <c r="EL145" s="62">
        <f t="shared" si="718"/>
        <v>0</v>
      </c>
      <c r="EM145" s="67">
        <f t="shared" si="719"/>
        <v>0</v>
      </c>
      <c r="ER145" s="77">
        <f t="shared" si="792"/>
        <v>0</v>
      </c>
      <c r="ES145" s="62">
        <f t="shared" si="721"/>
        <v>0</v>
      </c>
      <c r="ET145" s="67">
        <f t="shared" si="722"/>
        <v>0</v>
      </c>
      <c r="EY145" s="77">
        <f t="shared" si="793"/>
        <v>0</v>
      </c>
      <c r="EZ145" s="62">
        <f t="shared" si="724"/>
        <v>0</v>
      </c>
      <c r="FA145" s="67">
        <f t="shared" si="725"/>
        <v>0</v>
      </c>
      <c r="FF145" s="77">
        <f t="shared" si="794"/>
        <v>0</v>
      </c>
      <c r="FG145" s="62">
        <f t="shared" si="727"/>
        <v>0</v>
      </c>
      <c r="FH145" s="67">
        <f t="shared" si="728"/>
        <v>0</v>
      </c>
      <c r="FM145" s="77">
        <f t="shared" si="795"/>
        <v>0</v>
      </c>
      <c r="FN145" s="62">
        <f t="shared" si="730"/>
        <v>0</v>
      </c>
      <c r="FO145" s="67">
        <f t="shared" si="731"/>
        <v>0</v>
      </c>
      <c r="FT145" s="77">
        <f t="shared" si="796"/>
        <v>0</v>
      </c>
      <c r="FU145" s="62">
        <f t="shared" si="733"/>
        <v>0</v>
      </c>
      <c r="FV145" s="67">
        <f t="shared" si="734"/>
        <v>0</v>
      </c>
      <c r="GA145" s="77">
        <f t="shared" si="797"/>
        <v>0</v>
      </c>
      <c r="GB145" s="62">
        <f t="shared" si="736"/>
        <v>0</v>
      </c>
      <c r="GC145" s="67">
        <f t="shared" si="737"/>
        <v>0</v>
      </c>
      <c r="GH145" s="77">
        <f t="shared" si="798"/>
        <v>0</v>
      </c>
      <c r="GI145" s="62">
        <f t="shared" si="739"/>
        <v>0</v>
      </c>
      <c r="GJ145" s="67">
        <f t="shared" si="740"/>
        <v>0</v>
      </c>
      <c r="GO145" s="77">
        <f t="shared" si="799"/>
        <v>0</v>
      </c>
      <c r="GP145" s="62">
        <f t="shared" si="742"/>
        <v>0</v>
      </c>
      <c r="GQ145" s="67">
        <f t="shared" si="743"/>
        <v>0</v>
      </c>
      <c r="GV145" s="77">
        <f t="shared" si="800"/>
        <v>0</v>
      </c>
      <c r="GW145" s="62">
        <f t="shared" si="745"/>
        <v>0</v>
      </c>
      <c r="GX145" s="67">
        <f t="shared" si="746"/>
        <v>0</v>
      </c>
      <c r="HC145" s="77">
        <f t="shared" si="801"/>
        <v>0</v>
      </c>
      <c r="HD145" s="62">
        <f t="shared" si="748"/>
        <v>0</v>
      </c>
      <c r="HE145" s="67">
        <f t="shared" si="749"/>
        <v>0</v>
      </c>
      <c r="HJ145" s="77">
        <f t="shared" si="802"/>
        <v>0</v>
      </c>
      <c r="HK145" s="62">
        <f t="shared" si="751"/>
        <v>0</v>
      </c>
      <c r="HL145" s="67">
        <f t="shared" si="752"/>
        <v>0</v>
      </c>
      <c r="HQ145" s="77">
        <f t="shared" si="803"/>
        <v>0</v>
      </c>
      <c r="HR145" s="62">
        <f t="shared" si="754"/>
        <v>0</v>
      </c>
      <c r="HS145" s="67">
        <f t="shared" si="755"/>
        <v>0</v>
      </c>
      <c r="HX145" s="77">
        <f t="shared" si="804"/>
        <v>0</v>
      </c>
      <c r="HY145" s="62">
        <f t="shared" si="757"/>
        <v>0</v>
      </c>
      <c r="HZ145" s="67">
        <f t="shared" si="758"/>
        <v>0</v>
      </c>
      <c r="IE145" s="77">
        <f t="shared" si="805"/>
        <v>0</v>
      </c>
      <c r="IF145" s="62">
        <f t="shared" si="760"/>
        <v>0</v>
      </c>
      <c r="IG145" s="67">
        <f t="shared" si="761"/>
        <v>0</v>
      </c>
      <c r="IL145" s="77">
        <f t="shared" si="806"/>
        <v>0</v>
      </c>
      <c r="IM145" s="62">
        <f t="shared" si="763"/>
        <v>0</v>
      </c>
      <c r="IN145" s="67">
        <f t="shared" si="764"/>
        <v>0</v>
      </c>
      <c r="IS145" s="77">
        <f t="shared" si="765"/>
        <v>51346</v>
      </c>
      <c r="IT145" s="62">
        <f t="shared" si="807"/>
        <v>25673</v>
      </c>
      <c r="IU145" s="67">
        <f t="shared" si="767"/>
        <v>25673</v>
      </c>
    </row>
    <row r="146" spans="8:255" x14ac:dyDescent="0.2">
      <c r="H146" s="77">
        <f t="shared" si="768"/>
        <v>0.4</v>
      </c>
      <c r="I146" s="62">
        <f t="shared" si="769"/>
        <v>372809</v>
      </c>
      <c r="J146" s="67">
        <f t="shared" si="772"/>
        <v>-372808.6</v>
      </c>
      <c r="O146" s="77">
        <f t="shared" si="770"/>
        <v>0.4</v>
      </c>
      <c r="P146" s="62">
        <f t="shared" si="771"/>
        <v>372809</v>
      </c>
      <c r="Q146" s="67">
        <f t="shared" si="773"/>
        <v>-372808.6</v>
      </c>
      <c r="V146" s="77">
        <f t="shared" si="774"/>
        <v>0</v>
      </c>
      <c r="W146" s="62">
        <f t="shared" si="667"/>
        <v>0</v>
      </c>
      <c r="X146" s="67">
        <f t="shared" si="668"/>
        <v>0</v>
      </c>
      <c r="AC146" s="77">
        <f t="shared" si="775"/>
        <v>0</v>
      </c>
      <c r="AD146" s="62">
        <f t="shared" si="670"/>
        <v>0</v>
      </c>
      <c r="AE146" s="67">
        <f t="shared" si="671"/>
        <v>0</v>
      </c>
      <c r="AJ146" s="77">
        <f t="shared" si="776"/>
        <v>0</v>
      </c>
      <c r="AK146" s="62">
        <f t="shared" si="673"/>
        <v>0</v>
      </c>
      <c r="AL146" s="67">
        <f t="shared" si="674"/>
        <v>0</v>
      </c>
      <c r="AQ146" s="77">
        <f t="shared" si="777"/>
        <v>0</v>
      </c>
      <c r="AR146" s="62">
        <f t="shared" si="676"/>
        <v>0</v>
      </c>
      <c r="AS146" s="67">
        <f t="shared" si="677"/>
        <v>0</v>
      </c>
      <c r="AX146" s="77">
        <f t="shared" si="778"/>
        <v>0</v>
      </c>
      <c r="AY146" s="62">
        <f t="shared" si="679"/>
        <v>0</v>
      </c>
      <c r="AZ146" s="67">
        <f t="shared" si="680"/>
        <v>0</v>
      </c>
      <c r="BE146" s="77">
        <f t="shared" si="779"/>
        <v>0</v>
      </c>
      <c r="BF146" s="62">
        <f t="shared" si="682"/>
        <v>0</v>
      </c>
      <c r="BG146" s="67">
        <f t="shared" si="683"/>
        <v>0</v>
      </c>
      <c r="BL146" s="77">
        <f t="shared" si="780"/>
        <v>0</v>
      </c>
      <c r="BM146" s="62">
        <f t="shared" si="685"/>
        <v>0</v>
      </c>
      <c r="BN146" s="67">
        <f t="shared" si="686"/>
        <v>0</v>
      </c>
      <c r="BS146" s="77">
        <f t="shared" si="781"/>
        <v>0</v>
      </c>
      <c r="BT146" s="62">
        <f t="shared" si="688"/>
        <v>0</v>
      </c>
      <c r="BU146" s="67">
        <f t="shared" si="689"/>
        <v>0</v>
      </c>
      <c r="BZ146" s="227">
        <f t="shared" si="782"/>
        <v>0</v>
      </c>
      <c r="CA146" s="203">
        <f t="shared" si="691"/>
        <v>0</v>
      </c>
      <c r="CB146" s="228">
        <f t="shared" si="692"/>
        <v>0</v>
      </c>
      <c r="CG146" s="77">
        <f t="shared" si="783"/>
        <v>0</v>
      </c>
      <c r="CH146" s="62">
        <f t="shared" si="694"/>
        <v>0</v>
      </c>
      <c r="CI146" s="67">
        <f t="shared" si="695"/>
        <v>0</v>
      </c>
      <c r="CN146" s="77">
        <f t="shared" si="784"/>
        <v>0</v>
      </c>
      <c r="CO146" s="62">
        <f t="shared" si="697"/>
        <v>0</v>
      </c>
      <c r="CP146" s="67">
        <f t="shared" si="698"/>
        <v>0</v>
      </c>
      <c r="CU146" s="77">
        <f t="shared" si="785"/>
        <v>0</v>
      </c>
      <c r="CV146" s="62">
        <f t="shared" si="700"/>
        <v>0</v>
      </c>
      <c r="CW146" s="67">
        <f t="shared" si="701"/>
        <v>0</v>
      </c>
      <c r="DB146" s="77">
        <f t="shared" si="786"/>
        <v>0</v>
      </c>
      <c r="DC146" s="62">
        <f t="shared" si="703"/>
        <v>0</v>
      </c>
      <c r="DD146" s="67">
        <f t="shared" si="704"/>
        <v>0</v>
      </c>
      <c r="DI146" s="77">
        <f t="shared" si="787"/>
        <v>0</v>
      </c>
      <c r="DJ146" s="62">
        <f t="shared" si="706"/>
        <v>0</v>
      </c>
      <c r="DK146" s="67">
        <f t="shared" si="707"/>
        <v>0</v>
      </c>
      <c r="DP146" s="77">
        <f t="shared" si="788"/>
        <v>0</v>
      </c>
      <c r="DQ146" s="62">
        <f t="shared" si="709"/>
        <v>0</v>
      </c>
      <c r="DR146" s="67">
        <f t="shared" si="710"/>
        <v>0</v>
      </c>
      <c r="DW146" s="77">
        <f t="shared" si="789"/>
        <v>0</v>
      </c>
      <c r="DX146" s="62">
        <f t="shared" si="712"/>
        <v>0</v>
      </c>
      <c r="DY146" s="67">
        <f t="shared" si="713"/>
        <v>0</v>
      </c>
      <c r="ED146" s="77">
        <f t="shared" si="790"/>
        <v>0</v>
      </c>
      <c r="EE146" s="62">
        <f t="shared" si="715"/>
        <v>0</v>
      </c>
      <c r="EF146" s="67">
        <f t="shared" si="716"/>
        <v>0</v>
      </c>
      <c r="EK146" s="77">
        <f t="shared" si="791"/>
        <v>0</v>
      </c>
      <c r="EL146" s="62">
        <f t="shared" si="718"/>
        <v>0</v>
      </c>
      <c r="EM146" s="67">
        <f t="shared" si="719"/>
        <v>0</v>
      </c>
      <c r="ER146" s="77">
        <f t="shared" si="792"/>
        <v>0</v>
      </c>
      <c r="ES146" s="62">
        <f t="shared" si="721"/>
        <v>0</v>
      </c>
      <c r="ET146" s="67">
        <f t="shared" si="722"/>
        <v>0</v>
      </c>
      <c r="EY146" s="77">
        <f t="shared" si="793"/>
        <v>0</v>
      </c>
      <c r="EZ146" s="62">
        <f t="shared" si="724"/>
        <v>0</v>
      </c>
      <c r="FA146" s="67">
        <f t="shared" si="725"/>
        <v>0</v>
      </c>
      <c r="FF146" s="77">
        <f t="shared" si="794"/>
        <v>0</v>
      </c>
      <c r="FG146" s="62">
        <f t="shared" si="727"/>
        <v>0</v>
      </c>
      <c r="FH146" s="67">
        <f t="shared" si="728"/>
        <v>0</v>
      </c>
      <c r="FM146" s="77">
        <f t="shared" si="795"/>
        <v>0</v>
      </c>
      <c r="FN146" s="62">
        <f t="shared" si="730"/>
        <v>0</v>
      </c>
      <c r="FO146" s="67">
        <f t="shared" si="731"/>
        <v>0</v>
      </c>
      <c r="FT146" s="77">
        <f t="shared" si="796"/>
        <v>0</v>
      </c>
      <c r="FU146" s="62">
        <f t="shared" si="733"/>
        <v>0</v>
      </c>
      <c r="FV146" s="67">
        <f t="shared" si="734"/>
        <v>0</v>
      </c>
      <c r="GA146" s="77">
        <f t="shared" si="797"/>
        <v>0</v>
      </c>
      <c r="GB146" s="62">
        <f t="shared" si="736"/>
        <v>0</v>
      </c>
      <c r="GC146" s="67">
        <f t="shared" si="737"/>
        <v>0</v>
      </c>
      <c r="GH146" s="77">
        <f t="shared" si="798"/>
        <v>0</v>
      </c>
      <c r="GI146" s="62">
        <f t="shared" si="739"/>
        <v>0</v>
      </c>
      <c r="GJ146" s="67">
        <f t="shared" si="740"/>
        <v>0</v>
      </c>
      <c r="GO146" s="77">
        <f t="shared" si="799"/>
        <v>0</v>
      </c>
      <c r="GP146" s="62">
        <f t="shared" si="742"/>
        <v>0</v>
      </c>
      <c r="GQ146" s="67">
        <f t="shared" si="743"/>
        <v>0</v>
      </c>
      <c r="GV146" s="77">
        <f t="shared" si="800"/>
        <v>0</v>
      </c>
      <c r="GW146" s="62">
        <f t="shared" si="745"/>
        <v>0</v>
      </c>
      <c r="GX146" s="67">
        <f t="shared" si="746"/>
        <v>0</v>
      </c>
      <c r="HC146" s="77">
        <f t="shared" si="801"/>
        <v>0</v>
      </c>
      <c r="HD146" s="62">
        <f t="shared" si="748"/>
        <v>0</v>
      </c>
      <c r="HE146" s="67">
        <f t="shared" si="749"/>
        <v>0</v>
      </c>
      <c r="HJ146" s="77">
        <f t="shared" si="802"/>
        <v>0</v>
      </c>
      <c r="HK146" s="62">
        <f t="shared" si="751"/>
        <v>0</v>
      </c>
      <c r="HL146" s="67">
        <f t="shared" si="752"/>
        <v>0</v>
      </c>
      <c r="HQ146" s="77">
        <f t="shared" si="803"/>
        <v>0</v>
      </c>
      <c r="HR146" s="62">
        <f t="shared" si="754"/>
        <v>0</v>
      </c>
      <c r="HS146" s="67">
        <f t="shared" si="755"/>
        <v>0</v>
      </c>
      <c r="HX146" s="77">
        <f t="shared" si="804"/>
        <v>0</v>
      </c>
      <c r="HY146" s="62">
        <f t="shared" si="757"/>
        <v>0</v>
      </c>
      <c r="HZ146" s="67">
        <f t="shared" si="758"/>
        <v>0</v>
      </c>
      <c r="IE146" s="77">
        <f t="shared" si="805"/>
        <v>0</v>
      </c>
      <c r="IF146" s="62">
        <f t="shared" si="760"/>
        <v>0</v>
      </c>
      <c r="IG146" s="67">
        <f t="shared" si="761"/>
        <v>0</v>
      </c>
      <c r="IL146" s="77">
        <f t="shared" si="806"/>
        <v>0</v>
      </c>
      <c r="IM146" s="62">
        <f t="shared" si="763"/>
        <v>0</v>
      </c>
      <c r="IN146" s="67">
        <f t="shared" si="764"/>
        <v>0</v>
      </c>
      <c r="IS146" s="77">
        <f t="shared" si="765"/>
        <v>0</v>
      </c>
      <c r="IT146" s="62">
        <f t="shared" si="807"/>
        <v>0</v>
      </c>
      <c r="IU146" s="67">
        <f t="shared" si="767"/>
        <v>0</v>
      </c>
    </row>
    <row r="147" spans="8:255" x14ac:dyDescent="0.2">
      <c r="H147" s="77">
        <f t="shared" si="768"/>
        <v>0</v>
      </c>
      <c r="I147" s="62">
        <f t="shared" si="769"/>
        <v>0</v>
      </c>
      <c r="J147" s="67">
        <f t="shared" si="772"/>
        <v>0</v>
      </c>
      <c r="O147" s="77">
        <f t="shared" si="770"/>
        <v>0</v>
      </c>
      <c r="P147" s="62">
        <f t="shared" si="771"/>
        <v>0</v>
      </c>
      <c r="Q147" s="67">
        <f t="shared" si="773"/>
        <v>0</v>
      </c>
      <c r="V147" s="77">
        <f t="shared" si="774"/>
        <v>0</v>
      </c>
      <c r="W147" s="62">
        <f t="shared" si="667"/>
        <v>0</v>
      </c>
      <c r="X147" s="67">
        <f t="shared" si="668"/>
        <v>0</v>
      </c>
      <c r="AC147" s="77">
        <f t="shared" si="775"/>
        <v>0</v>
      </c>
      <c r="AD147" s="62">
        <f t="shared" si="670"/>
        <v>0</v>
      </c>
      <c r="AE147" s="67">
        <f t="shared" si="671"/>
        <v>0</v>
      </c>
      <c r="AJ147" s="77">
        <f t="shared" si="776"/>
        <v>0</v>
      </c>
      <c r="AK147" s="62">
        <f t="shared" si="673"/>
        <v>0</v>
      </c>
      <c r="AL147" s="67">
        <f t="shared" si="674"/>
        <v>0</v>
      </c>
      <c r="AQ147" s="77">
        <f t="shared" si="777"/>
        <v>0</v>
      </c>
      <c r="AR147" s="62">
        <f t="shared" si="676"/>
        <v>0</v>
      </c>
      <c r="AS147" s="67">
        <f t="shared" si="677"/>
        <v>0</v>
      </c>
      <c r="AX147" s="77">
        <f t="shared" si="778"/>
        <v>0</v>
      </c>
      <c r="AY147" s="62">
        <f t="shared" si="679"/>
        <v>0</v>
      </c>
      <c r="AZ147" s="67">
        <f t="shared" si="680"/>
        <v>0</v>
      </c>
      <c r="BE147" s="77">
        <f t="shared" si="779"/>
        <v>0</v>
      </c>
      <c r="BF147" s="62">
        <f t="shared" si="682"/>
        <v>0</v>
      </c>
      <c r="BG147" s="67">
        <f t="shared" si="683"/>
        <v>0</v>
      </c>
      <c r="BL147" s="77">
        <f t="shared" si="780"/>
        <v>0</v>
      </c>
      <c r="BM147" s="62">
        <f t="shared" si="685"/>
        <v>0</v>
      </c>
      <c r="BN147" s="67">
        <f t="shared" si="686"/>
        <v>0</v>
      </c>
      <c r="BS147" s="77">
        <f t="shared" si="781"/>
        <v>0</v>
      </c>
      <c r="BT147" s="62">
        <f t="shared" si="688"/>
        <v>0</v>
      </c>
      <c r="BU147" s="67">
        <f t="shared" si="689"/>
        <v>0</v>
      </c>
      <c r="BZ147" s="227">
        <f t="shared" si="782"/>
        <v>0</v>
      </c>
      <c r="CA147" s="203">
        <f t="shared" si="691"/>
        <v>0</v>
      </c>
      <c r="CB147" s="228">
        <f t="shared" si="692"/>
        <v>0</v>
      </c>
      <c r="CG147" s="77">
        <f t="shared" si="783"/>
        <v>0</v>
      </c>
      <c r="CH147" s="62">
        <f t="shared" si="694"/>
        <v>0</v>
      </c>
      <c r="CI147" s="67">
        <f t="shared" si="695"/>
        <v>0</v>
      </c>
      <c r="CN147" s="77">
        <f t="shared" si="784"/>
        <v>0</v>
      </c>
      <c r="CO147" s="62">
        <f t="shared" si="697"/>
        <v>0</v>
      </c>
      <c r="CP147" s="67">
        <f t="shared" si="698"/>
        <v>0</v>
      </c>
      <c r="CU147" s="77">
        <f t="shared" si="785"/>
        <v>0</v>
      </c>
      <c r="CV147" s="62">
        <f t="shared" si="700"/>
        <v>0</v>
      </c>
      <c r="CW147" s="67">
        <f t="shared" si="701"/>
        <v>0</v>
      </c>
      <c r="DB147" s="77">
        <f t="shared" si="786"/>
        <v>0</v>
      </c>
      <c r="DC147" s="62">
        <f t="shared" si="703"/>
        <v>0</v>
      </c>
      <c r="DD147" s="67">
        <f t="shared" si="704"/>
        <v>0</v>
      </c>
      <c r="DI147" s="77">
        <f t="shared" si="787"/>
        <v>0</v>
      </c>
      <c r="DJ147" s="62">
        <f t="shared" si="706"/>
        <v>0</v>
      </c>
      <c r="DK147" s="67">
        <f t="shared" si="707"/>
        <v>0</v>
      </c>
      <c r="DP147" s="77">
        <f t="shared" si="788"/>
        <v>0</v>
      </c>
      <c r="DQ147" s="62">
        <f t="shared" si="709"/>
        <v>0</v>
      </c>
      <c r="DR147" s="67">
        <f t="shared" si="710"/>
        <v>0</v>
      </c>
      <c r="DW147" s="77">
        <f t="shared" si="789"/>
        <v>0</v>
      </c>
      <c r="DX147" s="62">
        <f t="shared" si="712"/>
        <v>0</v>
      </c>
      <c r="DY147" s="67">
        <f t="shared" si="713"/>
        <v>0</v>
      </c>
      <c r="ED147" s="77">
        <f t="shared" si="790"/>
        <v>0</v>
      </c>
      <c r="EE147" s="62">
        <f t="shared" si="715"/>
        <v>0</v>
      </c>
      <c r="EF147" s="67">
        <f t="shared" si="716"/>
        <v>0</v>
      </c>
      <c r="EK147" s="77">
        <f t="shared" si="791"/>
        <v>0</v>
      </c>
      <c r="EL147" s="62">
        <f t="shared" si="718"/>
        <v>0</v>
      </c>
      <c r="EM147" s="67">
        <f t="shared" si="719"/>
        <v>0</v>
      </c>
      <c r="ER147" s="77">
        <f t="shared" si="792"/>
        <v>0</v>
      </c>
      <c r="ES147" s="62">
        <f t="shared" si="721"/>
        <v>0</v>
      </c>
      <c r="ET147" s="67">
        <f t="shared" si="722"/>
        <v>0</v>
      </c>
      <c r="EY147" s="77">
        <f t="shared" si="793"/>
        <v>0</v>
      </c>
      <c r="EZ147" s="62">
        <f t="shared" si="724"/>
        <v>0</v>
      </c>
      <c r="FA147" s="67">
        <f t="shared" si="725"/>
        <v>0</v>
      </c>
      <c r="FF147" s="77">
        <f t="shared" si="794"/>
        <v>0</v>
      </c>
      <c r="FG147" s="62">
        <f t="shared" si="727"/>
        <v>0</v>
      </c>
      <c r="FH147" s="67">
        <f t="shared" si="728"/>
        <v>0</v>
      </c>
      <c r="FM147" s="77">
        <f t="shared" si="795"/>
        <v>0</v>
      </c>
      <c r="FN147" s="62">
        <f t="shared" si="730"/>
        <v>0</v>
      </c>
      <c r="FO147" s="67">
        <f t="shared" si="731"/>
        <v>0</v>
      </c>
      <c r="FT147" s="77">
        <f t="shared" si="796"/>
        <v>0</v>
      </c>
      <c r="FU147" s="62">
        <f t="shared" si="733"/>
        <v>0</v>
      </c>
      <c r="FV147" s="67">
        <f t="shared" si="734"/>
        <v>0</v>
      </c>
      <c r="GA147" s="77">
        <f t="shared" si="797"/>
        <v>0</v>
      </c>
      <c r="GB147" s="62">
        <f t="shared" si="736"/>
        <v>0</v>
      </c>
      <c r="GC147" s="67">
        <f t="shared" si="737"/>
        <v>0</v>
      </c>
      <c r="GH147" s="77">
        <f t="shared" si="798"/>
        <v>0</v>
      </c>
      <c r="GI147" s="62">
        <f t="shared" si="739"/>
        <v>0</v>
      </c>
      <c r="GJ147" s="67">
        <f t="shared" si="740"/>
        <v>0</v>
      </c>
      <c r="GO147" s="77">
        <f t="shared" si="799"/>
        <v>0</v>
      </c>
      <c r="GP147" s="62">
        <f t="shared" si="742"/>
        <v>0</v>
      </c>
      <c r="GQ147" s="67">
        <f t="shared" si="743"/>
        <v>0</v>
      </c>
      <c r="GV147" s="77">
        <f t="shared" si="800"/>
        <v>0</v>
      </c>
      <c r="GW147" s="62">
        <f t="shared" si="745"/>
        <v>0</v>
      </c>
      <c r="GX147" s="67">
        <f t="shared" si="746"/>
        <v>0</v>
      </c>
      <c r="HC147" s="77">
        <f t="shared" si="801"/>
        <v>0</v>
      </c>
      <c r="HD147" s="62">
        <f t="shared" si="748"/>
        <v>0</v>
      </c>
      <c r="HE147" s="67">
        <f t="shared" si="749"/>
        <v>0</v>
      </c>
      <c r="HJ147" s="77">
        <f t="shared" si="802"/>
        <v>0</v>
      </c>
      <c r="HK147" s="62">
        <f t="shared" si="751"/>
        <v>0</v>
      </c>
      <c r="HL147" s="67">
        <f t="shared" si="752"/>
        <v>0</v>
      </c>
      <c r="HQ147" s="77">
        <f t="shared" si="803"/>
        <v>0</v>
      </c>
      <c r="HR147" s="62">
        <f t="shared" si="754"/>
        <v>0</v>
      </c>
      <c r="HS147" s="67">
        <f t="shared" si="755"/>
        <v>0</v>
      </c>
      <c r="HX147" s="77">
        <f t="shared" si="804"/>
        <v>0</v>
      </c>
      <c r="HY147" s="62">
        <f t="shared" si="757"/>
        <v>0</v>
      </c>
      <c r="HZ147" s="67">
        <f t="shared" si="758"/>
        <v>0</v>
      </c>
      <c r="IE147" s="77">
        <f t="shared" si="805"/>
        <v>0</v>
      </c>
      <c r="IF147" s="62">
        <f t="shared" si="760"/>
        <v>0</v>
      </c>
      <c r="IG147" s="67">
        <f t="shared" si="761"/>
        <v>0</v>
      </c>
      <c r="IL147" s="77">
        <f t="shared" si="806"/>
        <v>0</v>
      </c>
      <c r="IM147" s="62">
        <f t="shared" si="763"/>
        <v>0</v>
      </c>
      <c r="IN147" s="67">
        <f t="shared" si="764"/>
        <v>0</v>
      </c>
      <c r="IS147" s="77">
        <f t="shared" si="765"/>
        <v>0</v>
      </c>
      <c r="IT147" s="62">
        <f t="shared" si="807"/>
        <v>0</v>
      </c>
      <c r="IU147" s="67">
        <f t="shared" si="767"/>
        <v>0</v>
      </c>
    </row>
    <row r="148" spans="8:255" x14ac:dyDescent="0.2">
      <c r="H148" s="77">
        <f t="shared" si="768"/>
        <v>0</v>
      </c>
      <c r="I148" s="62">
        <f t="shared" si="769"/>
        <v>164665</v>
      </c>
      <c r="J148" s="67">
        <f t="shared" si="772"/>
        <v>-164665</v>
      </c>
      <c r="O148" s="77">
        <f t="shared" si="770"/>
        <v>0</v>
      </c>
      <c r="P148" s="62">
        <f t="shared" si="771"/>
        <v>164665</v>
      </c>
      <c r="Q148" s="67">
        <f t="shared" si="773"/>
        <v>-164665</v>
      </c>
      <c r="V148" s="77">
        <f t="shared" si="774"/>
        <v>0</v>
      </c>
      <c r="W148" s="62">
        <f t="shared" si="667"/>
        <v>0</v>
      </c>
      <c r="X148" s="67">
        <f t="shared" si="668"/>
        <v>0</v>
      </c>
      <c r="AC148" s="77">
        <f t="shared" si="775"/>
        <v>0</v>
      </c>
      <c r="AD148" s="62">
        <f t="shared" si="670"/>
        <v>0</v>
      </c>
      <c r="AE148" s="67">
        <f t="shared" si="671"/>
        <v>0</v>
      </c>
      <c r="AJ148" s="77">
        <f t="shared" si="776"/>
        <v>0</v>
      </c>
      <c r="AK148" s="62">
        <f t="shared" si="673"/>
        <v>0</v>
      </c>
      <c r="AL148" s="67">
        <f t="shared" si="674"/>
        <v>0</v>
      </c>
      <c r="AQ148" s="77">
        <f t="shared" si="777"/>
        <v>0</v>
      </c>
      <c r="AR148" s="62">
        <f t="shared" si="676"/>
        <v>0</v>
      </c>
      <c r="AS148" s="67">
        <f t="shared" si="677"/>
        <v>0</v>
      </c>
      <c r="AX148" s="77">
        <f t="shared" si="778"/>
        <v>0</v>
      </c>
      <c r="AY148" s="62">
        <f t="shared" si="679"/>
        <v>0</v>
      </c>
      <c r="AZ148" s="67">
        <f t="shared" si="680"/>
        <v>0</v>
      </c>
      <c r="BE148" s="77">
        <f t="shared" si="779"/>
        <v>0</v>
      </c>
      <c r="BF148" s="62">
        <f t="shared" si="682"/>
        <v>0</v>
      </c>
      <c r="BG148" s="67">
        <f t="shared" si="683"/>
        <v>0</v>
      </c>
      <c r="BL148" s="77">
        <f t="shared" si="780"/>
        <v>0</v>
      </c>
      <c r="BM148" s="62">
        <f t="shared" si="685"/>
        <v>0</v>
      </c>
      <c r="BN148" s="67">
        <f t="shared" si="686"/>
        <v>0</v>
      </c>
      <c r="BS148" s="77">
        <f t="shared" si="781"/>
        <v>0</v>
      </c>
      <c r="BT148" s="62">
        <f t="shared" si="688"/>
        <v>0</v>
      </c>
      <c r="BU148" s="67">
        <f t="shared" si="689"/>
        <v>0</v>
      </c>
      <c r="BZ148" s="227">
        <f t="shared" si="782"/>
        <v>0</v>
      </c>
      <c r="CA148" s="203">
        <f t="shared" si="691"/>
        <v>0</v>
      </c>
      <c r="CB148" s="228">
        <f t="shared" si="692"/>
        <v>0</v>
      </c>
      <c r="CG148" s="77">
        <f t="shared" si="783"/>
        <v>0</v>
      </c>
      <c r="CH148" s="62">
        <f t="shared" si="694"/>
        <v>0</v>
      </c>
      <c r="CI148" s="67">
        <f t="shared" si="695"/>
        <v>0</v>
      </c>
      <c r="CN148" s="77">
        <f t="shared" si="784"/>
        <v>0</v>
      </c>
      <c r="CO148" s="62">
        <f t="shared" si="697"/>
        <v>0</v>
      </c>
      <c r="CP148" s="67">
        <f t="shared" si="698"/>
        <v>0</v>
      </c>
      <c r="CU148" s="77">
        <f t="shared" si="785"/>
        <v>0</v>
      </c>
      <c r="CV148" s="62">
        <f t="shared" si="700"/>
        <v>0</v>
      </c>
      <c r="CW148" s="67">
        <f t="shared" si="701"/>
        <v>0</v>
      </c>
      <c r="DB148" s="77">
        <f t="shared" si="786"/>
        <v>0</v>
      </c>
      <c r="DC148" s="62">
        <f t="shared" si="703"/>
        <v>0</v>
      </c>
      <c r="DD148" s="67">
        <f t="shared" si="704"/>
        <v>0</v>
      </c>
      <c r="DI148" s="77">
        <f t="shared" si="787"/>
        <v>0</v>
      </c>
      <c r="DJ148" s="62">
        <f t="shared" si="706"/>
        <v>0</v>
      </c>
      <c r="DK148" s="67">
        <f t="shared" si="707"/>
        <v>0</v>
      </c>
      <c r="DP148" s="77">
        <f t="shared" si="788"/>
        <v>0</v>
      </c>
      <c r="DQ148" s="62">
        <f t="shared" si="709"/>
        <v>0</v>
      </c>
      <c r="DR148" s="67">
        <f t="shared" si="710"/>
        <v>0</v>
      </c>
      <c r="DW148" s="77">
        <f t="shared" si="789"/>
        <v>0</v>
      </c>
      <c r="DX148" s="62">
        <f t="shared" si="712"/>
        <v>0</v>
      </c>
      <c r="DY148" s="67">
        <f t="shared" si="713"/>
        <v>0</v>
      </c>
      <c r="ED148" s="77">
        <f t="shared" si="790"/>
        <v>0</v>
      </c>
      <c r="EE148" s="62">
        <f t="shared" si="715"/>
        <v>0</v>
      </c>
      <c r="EF148" s="67">
        <f t="shared" si="716"/>
        <v>0</v>
      </c>
      <c r="EK148" s="77">
        <f t="shared" si="791"/>
        <v>0</v>
      </c>
      <c r="EL148" s="62">
        <f t="shared" si="718"/>
        <v>0</v>
      </c>
      <c r="EM148" s="67">
        <f t="shared" si="719"/>
        <v>0</v>
      </c>
      <c r="ER148" s="77">
        <f t="shared" si="792"/>
        <v>0</v>
      </c>
      <c r="ES148" s="62">
        <f t="shared" si="721"/>
        <v>0</v>
      </c>
      <c r="ET148" s="67">
        <f t="shared" si="722"/>
        <v>0</v>
      </c>
      <c r="EY148" s="77">
        <f t="shared" si="793"/>
        <v>0</v>
      </c>
      <c r="EZ148" s="62">
        <f t="shared" si="724"/>
        <v>0</v>
      </c>
      <c r="FA148" s="67">
        <f t="shared" si="725"/>
        <v>0</v>
      </c>
      <c r="FF148" s="77">
        <f t="shared" si="794"/>
        <v>0</v>
      </c>
      <c r="FG148" s="62">
        <f t="shared" si="727"/>
        <v>0</v>
      </c>
      <c r="FH148" s="67">
        <f t="shared" si="728"/>
        <v>0</v>
      </c>
      <c r="FM148" s="77">
        <f t="shared" si="795"/>
        <v>0</v>
      </c>
      <c r="FN148" s="62">
        <f t="shared" si="730"/>
        <v>0</v>
      </c>
      <c r="FO148" s="67">
        <f t="shared" si="731"/>
        <v>0</v>
      </c>
      <c r="FT148" s="77">
        <f t="shared" si="796"/>
        <v>0</v>
      </c>
      <c r="FU148" s="62">
        <f t="shared" si="733"/>
        <v>0</v>
      </c>
      <c r="FV148" s="67">
        <f t="shared" si="734"/>
        <v>0</v>
      </c>
      <c r="GA148" s="77">
        <f t="shared" si="797"/>
        <v>0</v>
      </c>
      <c r="GB148" s="62">
        <f t="shared" si="736"/>
        <v>0</v>
      </c>
      <c r="GC148" s="67">
        <f t="shared" si="737"/>
        <v>0</v>
      </c>
      <c r="GH148" s="77">
        <f t="shared" si="798"/>
        <v>0</v>
      </c>
      <c r="GI148" s="62">
        <f t="shared" si="739"/>
        <v>0</v>
      </c>
      <c r="GJ148" s="67">
        <f t="shared" si="740"/>
        <v>0</v>
      </c>
      <c r="GO148" s="77">
        <f t="shared" si="799"/>
        <v>0</v>
      </c>
      <c r="GP148" s="62">
        <f t="shared" si="742"/>
        <v>0</v>
      </c>
      <c r="GQ148" s="67">
        <f t="shared" si="743"/>
        <v>0</v>
      </c>
      <c r="GV148" s="77">
        <f t="shared" si="800"/>
        <v>0</v>
      </c>
      <c r="GW148" s="62">
        <f t="shared" si="745"/>
        <v>0</v>
      </c>
      <c r="GX148" s="67">
        <f t="shared" si="746"/>
        <v>0</v>
      </c>
      <c r="HC148" s="77">
        <f t="shared" si="801"/>
        <v>0</v>
      </c>
      <c r="HD148" s="62">
        <f t="shared" si="748"/>
        <v>0</v>
      </c>
      <c r="HE148" s="67">
        <f t="shared" si="749"/>
        <v>0</v>
      </c>
      <c r="HJ148" s="77">
        <f t="shared" si="802"/>
        <v>0</v>
      </c>
      <c r="HK148" s="62">
        <f t="shared" si="751"/>
        <v>0</v>
      </c>
      <c r="HL148" s="67">
        <f t="shared" si="752"/>
        <v>0</v>
      </c>
      <c r="HQ148" s="77">
        <f t="shared" si="803"/>
        <v>0</v>
      </c>
      <c r="HR148" s="62">
        <f t="shared" si="754"/>
        <v>0</v>
      </c>
      <c r="HS148" s="67">
        <f t="shared" si="755"/>
        <v>0</v>
      </c>
      <c r="HX148" s="77">
        <f t="shared" si="804"/>
        <v>0</v>
      </c>
      <c r="HY148" s="62">
        <f t="shared" si="757"/>
        <v>0</v>
      </c>
      <c r="HZ148" s="67">
        <f t="shared" si="758"/>
        <v>0</v>
      </c>
      <c r="IE148" s="77">
        <f t="shared" si="805"/>
        <v>0</v>
      </c>
      <c r="IF148" s="62">
        <f t="shared" si="760"/>
        <v>0</v>
      </c>
      <c r="IG148" s="67">
        <f t="shared" si="761"/>
        <v>0</v>
      </c>
      <c r="IL148" s="77">
        <f t="shared" si="806"/>
        <v>0</v>
      </c>
      <c r="IM148" s="62">
        <f t="shared" si="763"/>
        <v>0</v>
      </c>
      <c r="IN148" s="67">
        <f t="shared" si="764"/>
        <v>0</v>
      </c>
      <c r="IS148" s="77">
        <f t="shared" si="765"/>
        <v>0</v>
      </c>
      <c r="IT148" s="62">
        <f t="shared" si="807"/>
        <v>0</v>
      </c>
      <c r="IU148" s="67">
        <f t="shared" si="767"/>
        <v>0</v>
      </c>
    </row>
    <row r="149" spans="8:255" x14ac:dyDescent="0.2">
      <c r="H149" s="77">
        <f t="shared" si="768"/>
        <v>0</v>
      </c>
      <c r="I149" s="62">
        <f t="shared" si="769"/>
        <v>55644</v>
      </c>
      <c r="J149" s="67">
        <f t="shared" si="772"/>
        <v>-55644</v>
      </c>
      <c r="O149" s="77">
        <f t="shared" si="770"/>
        <v>0</v>
      </c>
      <c r="P149" s="62">
        <f t="shared" si="771"/>
        <v>55644</v>
      </c>
      <c r="Q149" s="67">
        <f t="shared" si="773"/>
        <v>-55644</v>
      </c>
      <c r="V149" s="77">
        <f t="shared" si="774"/>
        <v>0</v>
      </c>
      <c r="W149" s="62">
        <f t="shared" si="667"/>
        <v>0</v>
      </c>
      <c r="X149" s="67">
        <f t="shared" si="668"/>
        <v>0</v>
      </c>
      <c r="AC149" s="77">
        <f t="shared" si="775"/>
        <v>0</v>
      </c>
      <c r="AD149" s="62">
        <f t="shared" si="670"/>
        <v>0</v>
      </c>
      <c r="AE149" s="67">
        <f t="shared" si="671"/>
        <v>0</v>
      </c>
      <c r="AJ149" s="77">
        <f t="shared" si="776"/>
        <v>0</v>
      </c>
      <c r="AK149" s="62">
        <f t="shared" si="673"/>
        <v>0</v>
      </c>
      <c r="AL149" s="67">
        <f t="shared" si="674"/>
        <v>0</v>
      </c>
      <c r="AQ149" s="77">
        <f t="shared" si="777"/>
        <v>0</v>
      </c>
      <c r="AR149" s="62">
        <f t="shared" si="676"/>
        <v>0</v>
      </c>
      <c r="AS149" s="67">
        <f t="shared" si="677"/>
        <v>0</v>
      </c>
      <c r="AX149" s="77">
        <f t="shared" si="778"/>
        <v>0</v>
      </c>
      <c r="AY149" s="62">
        <f t="shared" si="679"/>
        <v>0</v>
      </c>
      <c r="AZ149" s="67">
        <f t="shared" si="680"/>
        <v>0</v>
      </c>
      <c r="BE149" s="77">
        <f t="shared" si="779"/>
        <v>0</v>
      </c>
      <c r="BF149" s="62">
        <f t="shared" si="682"/>
        <v>0</v>
      </c>
      <c r="BG149" s="67">
        <f t="shared" si="683"/>
        <v>0</v>
      </c>
      <c r="BL149" s="77">
        <f t="shared" si="780"/>
        <v>0</v>
      </c>
      <c r="BM149" s="62">
        <f t="shared" si="685"/>
        <v>0</v>
      </c>
      <c r="BN149" s="67">
        <f t="shared" si="686"/>
        <v>0</v>
      </c>
      <c r="BS149" s="77">
        <f t="shared" si="781"/>
        <v>0</v>
      </c>
      <c r="BT149" s="62">
        <f t="shared" si="688"/>
        <v>0</v>
      </c>
      <c r="BU149" s="67">
        <f t="shared" si="689"/>
        <v>0</v>
      </c>
      <c r="BZ149" s="227">
        <f t="shared" si="782"/>
        <v>0</v>
      </c>
      <c r="CA149" s="203">
        <f t="shared" si="691"/>
        <v>0</v>
      </c>
      <c r="CB149" s="228">
        <f t="shared" si="692"/>
        <v>0</v>
      </c>
      <c r="CG149" s="77">
        <f t="shared" si="783"/>
        <v>0</v>
      </c>
      <c r="CH149" s="62">
        <f t="shared" si="694"/>
        <v>0</v>
      </c>
      <c r="CI149" s="67">
        <f t="shared" si="695"/>
        <v>0</v>
      </c>
      <c r="CN149" s="77">
        <f t="shared" si="784"/>
        <v>0</v>
      </c>
      <c r="CO149" s="62">
        <f t="shared" si="697"/>
        <v>0</v>
      </c>
      <c r="CP149" s="67">
        <f t="shared" si="698"/>
        <v>0</v>
      </c>
      <c r="CU149" s="77">
        <f t="shared" si="785"/>
        <v>0</v>
      </c>
      <c r="CV149" s="62">
        <f t="shared" si="700"/>
        <v>0</v>
      </c>
      <c r="CW149" s="67">
        <f t="shared" si="701"/>
        <v>0</v>
      </c>
      <c r="DB149" s="77">
        <f t="shared" si="786"/>
        <v>0</v>
      </c>
      <c r="DC149" s="62">
        <f t="shared" si="703"/>
        <v>0</v>
      </c>
      <c r="DD149" s="67">
        <f t="shared" si="704"/>
        <v>0</v>
      </c>
      <c r="DI149" s="77">
        <f t="shared" si="787"/>
        <v>0</v>
      </c>
      <c r="DJ149" s="62">
        <f t="shared" si="706"/>
        <v>0</v>
      </c>
      <c r="DK149" s="67">
        <f t="shared" si="707"/>
        <v>0</v>
      </c>
      <c r="DP149" s="77">
        <f t="shared" si="788"/>
        <v>0</v>
      </c>
      <c r="DQ149" s="62">
        <f t="shared" si="709"/>
        <v>0</v>
      </c>
      <c r="DR149" s="67">
        <f t="shared" si="710"/>
        <v>0</v>
      </c>
      <c r="DW149" s="77">
        <f t="shared" si="789"/>
        <v>0</v>
      </c>
      <c r="DX149" s="62">
        <f t="shared" si="712"/>
        <v>0</v>
      </c>
      <c r="DY149" s="67">
        <f t="shared" si="713"/>
        <v>0</v>
      </c>
      <c r="ED149" s="77">
        <f t="shared" si="790"/>
        <v>0</v>
      </c>
      <c r="EE149" s="62">
        <f t="shared" si="715"/>
        <v>0</v>
      </c>
      <c r="EF149" s="67">
        <f t="shared" si="716"/>
        <v>0</v>
      </c>
      <c r="EK149" s="77">
        <f t="shared" si="791"/>
        <v>0</v>
      </c>
      <c r="EL149" s="62">
        <f t="shared" si="718"/>
        <v>0</v>
      </c>
      <c r="EM149" s="67">
        <f t="shared" si="719"/>
        <v>0</v>
      </c>
      <c r="ER149" s="77">
        <f t="shared" si="792"/>
        <v>0</v>
      </c>
      <c r="ES149" s="62">
        <f t="shared" si="721"/>
        <v>0</v>
      </c>
      <c r="ET149" s="67">
        <f t="shared" si="722"/>
        <v>0</v>
      </c>
      <c r="EY149" s="77">
        <f t="shared" si="793"/>
        <v>0</v>
      </c>
      <c r="EZ149" s="62">
        <f t="shared" si="724"/>
        <v>0</v>
      </c>
      <c r="FA149" s="67">
        <f t="shared" si="725"/>
        <v>0</v>
      </c>
      <c r="FF149" s="77">
        <f t="shared" si="794"/>
        <v>0</v>
      </c>
      <c r="FG149" s="62">
        <f t="shared" si="727"/>
        <v>0</v>
      </c>
      <c r="FH149" s="67">
        <f t="shared" si="728"/>
        <v>0</v>
      </c>
      <c r="FM149" s="77">
        <f t="shared" si="795"/>
        <v>0</v>
      </c>
      <c r="FN149" s="62">
        <f t="shared" si="730"/>
        <v>0</v>
      </c>
      <c r="FO149" s="67">
        <f t="shared" si="731"/>
        <v>0</v>
      </c>
      <c r="FT149" s="77">
        <f t="shared" si="796"/>
        <v>0</v>
      </c>
      <c r="FU149" s="62">
        <f t="shared" si="733"/>
        <v>0</v>
      </c>
      <c r="FV149" s="67">
        <f t="shared" si="734"/>
        <v>0</v>
      </c>
      <c r="GA149" s="77">
        <f t="shared" si="797"/>
        <v>0</v>
      </c>
      <c r="GB149" s="62">
        <f t="shared" si="736"/>
        <v>0</v>
      </c>
      <c r="GC149" s="67">
        <f t="shared" si="737"/>
        <v>0</v>
      </c>
      <c r="GH149" s="77">
        <f t="shared" si="798"/>
        <v>0</v>
      </c>
      <c r="GI149" s="62">
        <f t="shared" si="739"/>
        <v>0</v>
      </c>
      <c r="GJ149" s="67">
        <f t="shared" si="740"/>
        <v>0</v>
      </c>
      <c r="GO149" s="77">
        <f t="shared" si="799"/>
        <v>0</v>
      </c>
      <c r="GP149" s="62">
        <f t="shared" si="742"/>
        <v>0</v>
      </c>
      <c r="GQ149" s="67">
        <f t="shared" si="743"/>
        <v>0</v>
      </c>
      <c r="GV149" s="77">
        <f t="shared" si="800"/>
        <v>0</v>
      </c>
      <c r="GW149" s="62">
        <f t="shared" si="745"/>
        <v>0</v>
      </c>
      <c r="GX149" s="67">
        <f t="shared" si="746"/>
        <v>0</v>
      </c>
      <c r="HC149" s="77">
        <f t="shared" si="801"/>
        <v>0</v>
      </c>
      <c r="HD149" s="62">
        <f t="shared" si="748"/>
        <v>0</v>
      </c>
      <c r="HE149" s="67">
        <f t="shared" si="749"/>
        <v>0</v>
      </c>
      <c r="HJ149" s="77">
        <f t="shared" si="802"/>
        <v>0</v>
      </c>
      <c r="HK149" s="62">
        <f t="shared" si="751"/>
        <v>0</v>
      </c>
      <c r="HL149" s="67">
        <f t="shared" si="752"/>
        <v>0</v>
      </c>
      <c r="HQ149" s="77">
        <f t="shared" si="803"/>
        <v>0</v>
      </c>
      <c r="HR149" s="62">
        <f t="shared" si="754"/>
        <v>0</v>
      </c>
      <c r="HS149" s="67">
        <f t="shared" si="755"/>
        <v>0</v>
      </c>
      <c r="HX149" s="77">
        <f t="shared" si="804"/>
        <v>0</v>
      </c>
      <c r="HY149" s="62">
        <f t="shared" si="757"/>
        <v>0</v>
      </c>
      <c r="HZ149" s="67">
        <f t="shared" si="758"/>
        <v>0</v>
      </c>
      <c r="IE149" s="77">
        <f t="shared" si="805"/>
        <v>0</v>
      </c>
      <c r="IF149" s="62">
        <f t="shared" si="760"/>
        <v>0</v>
      </c>
      <c r="IG149" s="67">
        <f t="shared" si="761"/>
        <v>0</v>
      </c>
      <c r="IL149" s="77">
        <f t="shared" si="806"/>
        <v>0</v>
      </c>
      <c r="IM149" s="62">
        <f t="shared" si="763"/>
        <v>0</v>
      </c>
      <c r="IN149" s="67">
        <f t="shared" si="764"/>
        <v>0</v>
      </c>
      <c r="IS149" s="77">
        <f t="shared" si="765"/>
        <v>0</v>
      </c>
      <c r="IT149" s="62">
        <f t="shared" si="807"/>
        <v>0</v>
      </c>
      <c r="IU149" s="67">
        <f t="shared" si="767"/>
        <v>0</v>
      </c>
    </row>
    <row r="150" spans="8:255" x14ac:dyDescent="0.2">
      <c r="H150" s="77">
        <f t="shared" si="768"/>
        <v>0</v>
      </c>
      <c r="I150" s="62">
        <f t="shared" si="769"/>
        <v>152500</v>
      </c>
      <c r="J150" s="67">
        <f t="shared" si="772"/>
        <v>-152500</v>
      </c>
      <c r="O150" s="77">
        <f t="shared" si="770"/>
        <v>0</v>
      </c>
      <c r="P150" s="62">
        <f t="shared" si="771"/>
        <v>152500</v>
      </c>
      <c r="Q150" s="67">
        <f t="shared" si="773"/>
        <v>-152500</v>
      </c>
      <c r="V150" s="77">
        <f t="shared" si="774"/>
        <v>0</v>
      </c>
      <c r="W150" s="62">
        <f t="shared" si="667"/>
        <v>0</v>
      </c>
      <c r="X150" s="67">
        <f t="shared" si="668"/>
        <v>0</v>
      </c>
      <c r="AC150" s="77">
        <f t="shared" si="775"/>
        <v>0</v>
      </c>
      <c r="AD150" s="62">
        <f t="shared" si="670"/>
        <v>0</v>
      </c>
      <c r="AE150" s="67">
        <f t="shared" si="671"/>
        <v>0</v>
      </c>
      <c r="AJ150" s="77">
        <f t="shared" si="776"/>
        <v>0</v>
      </c>
      <c r="AK150" s="62">
        <f t="shared" si="673"/>
        <v>0</v>
      </c>
      <c r="AL150" s="67">
        <f t="shared" si="674"/>
        <v>0</v>
      </c>
      <c r="AQ150" s="77">
        <f t="shared" si="777"/>
        <v>0</v>
      </c>
      <c r="AR150" s="62">
        <f t="shared" si="676"/>
        <v>0</v>
      </c>
      <c r="AS150" s="67">
        <f t="shared" si="677"/>
        <v>0</v>
      </c>
      <c r="AX150" s="77">
        <f t="shared" si="778"/>
        <v>0</v>
      </c>
      <c r="AY150" s="62">
        <f t="shared" si="679"/>
        <v>0</v>
      </c>
      <c r="AZ150" s="67">
        <f t="shared" si="680"/>
        <v>0</v>
      </c>
      <c r="BE150" s="77">
        <f t="shared" si="779"/>
        <v>0</v>
      </c>
      <c r="BF150" s="62">
        <f t="shared" si="682"/>
        <v>0</v>
      </c>
      <c r="BG150" s="67">
        <f t="shared" si="683"/>
        <v>0</v>
      </c>
      <c r="BL150" s="77">
        <f t="shared" si="780"/>
        <v>0</v>
      </c>
      <c r="BM150" s="62">
        <f t="shared" si="685"/>
        <v>0</v>
      </c>
      <c r="BN150" s="67">
        <f t="shared" si="686"/>
        <v>0</v>
      </c>
      <c r="BS150" s="77">
        <f t="shared" si="781"/>
        <v>0</v>
      </c>
      <c r="BT150" s="62">
        <f t="shared" si="688"/>
        <v>0</v>
      </c>
      <c r="BU150" s="67">
        <f t="shared" si="689"/>
        <v>0</v>
      </c>
      <c r="BZ150" s="227">
        <f t="shared" si="782"/>
        <v>0</v>
      </c>
      <c r="CA150" s="203">
        <f t="shared" si="691"/>
        <v>0</v>
      </c>
      <c r="CB150" s="228">
        <f t="shared" si="692"/>
        <v>0</v>
      </c>
      <c r="CG150" s="77">
        <f t="shared" si="783"/>
        <v>0</v>
      </c>
      <c r="CH150" s="62">
        <f t="shared" si="694"/>
        <v>0</v>
      </c>
      <c r="CI150" s="67">
        <f t="shared" si="695"/>
        <v>0</v>
      </c>
      <c r="CN150" s="77">
        <f t="shared" si="784"/>
        <v>0</v>
      </c>
      <c r="CO150" s="62">
        <f t="shared" si="697"/>
        <v>0</v>
      </c>
      <c r="CP150" s="67">
        <f t="shared" si="698"/>
        <v>0</v>
      </c>
      <c r="CU150" s="77">
        <f t="shared" si="785"/>
        <v>0</v>
      </c>
      <c r="CV150" s="62">
        <f t="shared" si="700"/>
        <v>0</v>
      </c>
      <c r="CW150" s="67">
        <f t="shared" si="701"/>
        <v>0</v>
      </c>
      <c r="DB150" s="77">
        <f t="shared" si="786"/>
        <v>0</v>
      </c>
      <c r="DC150" s="62">
        <f t="shared" si="703"/>
        <v>0</v>
      </c>
      <c r="DD150" s="67">
        <f t="shared" si="704"/>
        <v>0</v>
      </c>
      <c r="DI150" s="77">
        <f t="shared" si="787"/>
        <v>0</v>
      </c>
      <c r="DJ150" s="62">
        <f t="shared" si="706"/>
        <v>0</v>
      </c>
      <c r="DK150" s="67">
        <f t="shared" si="707"/>
        <v>0</v>
      </c>
      <c r="DP150" s="77">
        <f t="shared" si="788"/>
        <v>0</v>
      </c>
      <c r="DQ150" s="62">
        <f t="shared" si="709"/>
        <v>0</v>
      </c>
      <c r="DR150" s="67">
        <f t="shared" si="710"/>
        <v>0</v>
      </c>
      <c r="DW150" s="77">
        <f t="shared" si="789"/>
        <v>0</v>
      </c>
      <c r="DX150" s="62">
        <f t="shared" si="712"/>
        <v>0</v>
      </c>
      <c r="DY150" s="67">
        <f t="shared" si="713"/>
        <v>0</v>
      </c>
      <c r="ED150" s="77">
        <f t="shared" si="790"/>
        <v>0</v>
      </c>
      <c r="EE150" s="62">
        <f t="shared" si="715"/>
        <v>0</v>
      </c>
      <c r="EF150" s="67">
        <f t="shared" si="716"/>
        <v>0</v>
      </c>
      <c r="EK150" s="77">
        <f t="shared" si="791"/>
        <v>0</v>
      </c>
      <c r="EL150" s="62">
        <f t="shared" si="718"/>
        <v>0</v>
      </c>
      <c r="EM150" s="67">
        <f t="shared" si="719"/>
        <v>0</v>
      </c>
      <c r="ER150" s="77">
        <f t="shared" si="792"/>
        <v>0</v>
      </c>
      <c r="ES150" s="62">
        <f t="shared" si="721"/>
        <v>0</v>
      </c>
      <c r="ET150" s="67">
        <f t="shared" si="722"/>
        <v>0</v>
      </c>
      <c r="EY150" s="77">
        <f t="shared" si="793"/>
        <v>0</v>
      </c>
      <c r="EZ150" s="62">
        <f t="shared" si="724"/>
        <v>0</v>
      </c>
      <c r="FA150" s="67">
        <f t="shared" si="725"/>
        <v>0</v>
      </c>
      <c r="FF150" s="77">
        <f t="shared" si="794"/>
        <v>0</v>
      </c>
      <c r="FG150" s="62">
        <f t="shared" si="727"/>
        <v>0</v>
      </c>
      <c r="FH150" s="67">
        <f t="shared" si="728"/>
        <v>0</v>
      </c>
      <c r="FM150" s="77">
        <f t="shared" si="795"/>
        <v>0</v>
      </c>
      <c r="FN150" s="62">
        <f t="shared" si="730"/>
        <v>0</v>
      </c>
      <c r="FO150" s="67">
        <f t="shared" si="731"/>
        <v>0</v>
      </c>
      <c r="FT150" s="77">
        <f t="shared" si="796"/>
        <v>0</v>
      </c>
      <c r="FU150" s="62">
        <f t="shared" si="733"/>
        <v>0</v>
      </c>
      <c r="FV150" s="67">
        <f t="shared" si="734"/>
        <v>0</v>
      </c>
      <c r="GA150" s="77">
        <f t="shared" si="797"/>
        <v>0</v>
      </c>
      <c r="GB150" s="62">
        <f t="shared" si="736"/>
        <v>0</v>
      </c>
      <c r="GC150" s="67">
        <f t="shared" si="737"/>
        <v>0</v>
      </c>
      <c r="GH150" s="77">
        <f t="shared" si="798"/>
        <v>0</v>
      </c>
      <c r="GI150" s="62">
        <f t="shared" si="739"/>
        <v>0</v>
      </c>
      <c r="GJ150" s="67">
        <f t="shared" si="740"/>
        <v>0</v>
      </c>
      <c r="GO150" s="77">
        <f t="shared" si="799"/>
        <v>0</v>
      </c>
      <c r="GP150" s="62">
        <f t="shared" si="742"/>
        <v>0</v>
      </c>
      <c r="GQ150" s="67">
        <f t="shared" si="743"/>
        <v>0</v>
      </c>
      <c r="GV150" s="77">
        <f t="shared" si="800"/>
        <v>0</v>
      </c>
      <c r="GW150" s="62">
        <f t="shared" si="745"/>
        <v>0</v>
      </c>
      <c r="GX150" s="67">
        <f t="shared" si="746"/>
        <v>0</v>
      </c>
      <c r="HC150" s="77">
        <f t="shared" si="801"/>
        <v>0</v>
      </c>
      <c r="HD150" s="62">
        <f t="shared" si="748"/>
        <v>0</v>
      </c>
      <c r="HE150" s="67">
        <f t="shared" si="749"/>
        <v>0</v>
      </c>
      <c r="HJ150" s="77">
        <f t="shared" si="802"/>
        <v>0</v>
      </c>
      <c r="HK150" s="62">
        <f t="shared" si="751"/>
        <v>0</v>
      </c>
      <c r="HL150" s="67">
        <f t="shared" si="752"/>
        <v>0</v>
      </c>
      <c r="HQ150" s="77">
        <f t="shared" si="803"/>
        <v>0</v>
      </c>
      <c r="HR150" s="62">
        <f t="shared" si="754"/>
        <v>0</v>
      </c>
      <c r="HS150" s="67">
        <f t="shared" si="755"/>
        <v>0</v>
      </c>
      <c r="HX150" s="77">
        <f t="shared" si="804"/>
        <v>0</v>
      </c>
      <c r="HY150" s="62">
        <f t="shared" si="757"/>
        <v>0</v>
      </c>
      <c r="HZ150" s="67">
        <f t="shared" si="758"/>
        <v>0</v>
      </c>
      <c r="IE150" s="77">
        <f t="shared" si="805"/>
        <v>0</v>
      </c>
      <c r="IF150" s="62">
        <f t="shared" si="760"/>
        <v>0</v>
      </c>
      <c r="IG150" s="67">
        <f t="shared" si="761"/>
        <v>0</v>
      </c>
      <c r="IL150" s="77">
        <f t="shared" si="806"/>
        <v>0</v>
      </c>
      <c r="IM150" s="62">
        <f t="shared" si="763"/>
        <v>0</v>
      </c>
      <c r="IN150" s="67">
        <f t="shared" si="764"/>
        <v>0</v>
      </c>
      <c r="IS150" s="77">
        <f t="shared" si="765"/>
        <v>0</v>
      </c>
      <c r="IT150" s="62">
        <f t="shared" si="807"/>
        <v>0</v>
      </c>
      <c r="IU150" s="67">
        <f t="shared" si="767"/>
        <v>0</v>
      </c>
    </row>
    <row r="151" spans="8:255" x14ac:dyDescent="0.2">
      <c r="H151" s="77">
        <f t="shared" si="768"/>
        <v>51346.400000000001</v>
      </c>
      <c r="I151" s="62">
        <f t="shared" si="769"/>
        <v>1797597</v>
      </c>
      <c r="J151" s="67">
        <f t="shared" si="772"/>
        <v>-1746250.6</v>
      </c>
      <c r="O151" s="77">
        <f t="shared" si="770"/>
        <v>0.4</v>
      </c>
      <c r="P151" s="62">
        <f t="shared" si="771"/>
        <v>1427049</v>
      </c>
      <c r="Q151" s="67">
        <f t="shared" si="773"/>
        <v>-1427048.6</v>
      </c>
      <c r="V151" s="77">
        <f t="shared" si="774"/>
        <v>0</v>
      </c>
      <c r="W151" s="62">
        <f t="shared" si="667"/>
        <v>103639</v>
      </c>
      <c r="X151" s="67">
        <f t="shared" si="668"/>
        <v>-103639</v>
      </c>
      <c r="AC151" s="77">
        <f t="shared" si="775"/>
        <v>0</v>
      </c>
      <c r="AD151" s="62">
        <f t="shared" si="670"/>
        <v>158498</v>
      </c>
      <c r="AE151" s="67">
        <f t="shared" si="671"/>
        <v>-158498</v>
      </c>
      <c r="AJ151" s="77">
        <f t="shared" si="776"/>
        <v>0</v>
      </c>
      <c r="AK151" s="62">
        <f t="shared" si="673"/>
        <v>0</v>
      </c>
      <c r="AL151" s="67">
        <f t="shared" si="674"/>
        <v>0</v>
      </c>
      <c r="AQ151" s="77">
        <f t="shared" si="777"/>
        <v>0</v>
      </c>
      <c r="AR151" s="62">
        <f t="shared" si="676"/>
        <v>30639</v>
      </c>
      <c r="AS151" s="67">
        <f t="shared" si="677"/>
        <v>-30639</v>
      </c>
      <c r="AX151" s="77">
        <f t="shared" si="778"/>
        <v>0</v>
      </c>
      <c r="AY151" s="62">
        <f t="shared" si="679"/>
        <v>35922</v>
      </c>
      <c r="AZ151" s="67">
        <f t="shared" si="680"/>
        <v>-35922</v>
      </c>
      <c r="BE151" s="77">
        <f t="shared" si="779"/>
        <v>0</v>
      </c>
      <c r="BF151" s="62">
        <f t="shared" si="682"/>
        <v>30089</v>
      </c>
      <c r="BG151" s="67">
        <f t="shared" si="683"/>
        <v>-30089</v>
      </c>
      <c r="BL151" s="77">
        <f t="shared" si="780"/>
        <v>0</v>
      </c>
      <c r="BM151" s="62">
        <f t="shared" si="685"/>
        <v>4423</v>
      </c>
      <c r="BN151" s="67">
        <f t="shared" si="686"/>
        <v>-4423</v>
      </c>
      <c r="BS151" s="77">
        <f t="shared" si="781"/>
        <v>0</v>
      </c>
      <c r="BT151" s="62">
        <f t="shared" si="688"/>
        <v>1410</v>
      </c>
      <c r="BU151" s="67">
        <f t="shared" si="689"/>
        <v>-1410</v>
      </c>
      <c r="BZ151" s="227">
        <f t="shared" si="782"/>
        <v>0</v>
      </c>
      <c r="CA151" s="203">
        <f t="shared" si="691"/>
        <v>41850</v>
      </c>
      <c r="CB151" s="228">
        <f t="shared" si="692"/>
        <v>-41850</v>
      </c>
      <c r="CG151" s="77">
        <f t="shared" si="783"/>
        <v>0</v>
      </c>
      <c r="CH151" s="62">
        <f t="shared" si="694"/>
        <v>0</v>
      </c>
      <c r="CI151" s="67">
        <f t="shared" si="695"/>
        <v>0</v>
      </c>
      <c r="CN151" s="77">
        <f t="shared" si="784"/>
        <v>0</v>
      </c>
      <c r="CO151" s="62">
        <f t="shared" si="697"/>
        <v>0</v>
      </c>
      <c r="CP151" s="67">
        <f t="shared" si="698"/>
        <v>0</v>
      </c>
      <c r="CU151" s="77">
        <f t="shared" si="785"/>
        <v>0</v>
      </c>
      <c r="CV151" s="62">
        <f t="shared" si="700"/>
        <v>0</v>
      </c>
      <c r="CW151" s="67">
        <f t="shared" si="701"/>
        <v>0</v>
      </c>
      <c r="DB151" s="77">
        <f t="shared" si="786"/>
        <v>0</v>
      </c>
      <c r="DC151" s="62">
        <f t="shared" si="703"/>
        <v>0</v>
      </c>
      <c r="DD151" s="67">
        <f t="shared" si="704"/>
        <v>0</v>
      </c>
      <c r="DI151" s="77">
        <f t="shared" si="787"/>
        <v>0</v>
      </c>
      <c r="DJ151" s="62">
        <f t="shared" si="706"/>
        <v>0</v>
      </c>
      <c r="DK151" s="67">
        <f t="shared" si="707"/>
        <v>0</v>
      </c>
      <c r="DP151" s="77">
        <f t="shared" si="788"/>
        <v>0</v>
      </c>
      <c r="DQ151" s="62">
        <f t="shared" si="709"/>
        <v>0</v>
      </c>
      <c r="DR151" s="67">
        <f t="shared" si="710"/>
        <v>0</v>
      </c>
      <c r="DW151" s="77">
        <f t="shared" si="789"/>
        <v>0</v>
      </c>
      <c r="DX151" s="62">
        <f t="shared" si="712"/>
        <v>0</v>
      </c>
      <c r="DY151" s="67">
        <f t="shared" si="713"/>
        <v>0</v>
      </c>
      <c r="ED151" s="77">
        <f t="shared" si="790"/>
        <v>0</v>
      </c>
      <c r="EE151" s="62">
        <f t="shared" si="715"/>
        <v>0</v>
      </c>
      <c r="EF151" s="67">
        <f t="shared" si="716"/>
        <v>0</v>
      </c>
      <c r="EK151" s="77">
        <f t="shared" si="791"/>
        <v>0</v>
      </c>
      <c r="EL151" s="62">
        <f t="shared" si="718"/>
        <v>0</v>
      </c>
      <c r="EM151" s="67">
        <f t="shared" si="719"/>
        <v>0</v>
      </c>
      <c r="ER151" s="77">
        <f t="shared" si="792"/>
        <v>0</v>
      </c>
      <c r="ES151" s="62">
        <f t="shared" si="721"/>
        <v>0</v>
      </c>
      <c r="ET151" s="67">
        <f t="shared" si="722"/>
        <v>0</v>
      </c>
      <c r="EY151" s="77">
        <f t="shared" si="793"/>
        <v>0</v>
      </c>
      <c r="EZ151" s="62">
        <f t="shared" si="724"/>
        <v>0</v>
      </c>
      <c r="FA151" s="67">
        <f t="shared" si="725"/>
        <v>0</v>
      </c>
      <c r="FF151" s="77">
        <f t="shared" si="794"/>
        <v>0</v>
      </c>
      <c r="FG151" s="62">
        <f t="shared" si="727"/>
        <v>0</v>
      </c>
      <c r="FH151" s="67">
        <f t="shared" si="728"/>
        <v>0</v>
      </c>
      <c r="FM151" s="77">
        <f t="shared" si="795"/>
        <v>0</v>
      </c>
      <c r="FN151" s="62">
        <f t="shared" si="730"/>
        <v>0</v>
      </c>
      <c r="FO151" s="67">
        <f t="shared" si="731"/>
        <v>0</v>
      </c>
      <c r="FT151" s="77">
        <f t="shared" si="796"/>
        <v>0</v>
      </c>
      <c r="FU151" s="62">
        <f t="shared" si="733"/>
        <v>0</v>
      </c>
      <c r="FV151" s="67">
        <f t="shared" si="734"/>
        <v>0</v>
      </c>
      <c r="GA151" s="77">
        <f t="shared" si="797"/>
        <v>0</v>
      </c>
      <c r="GB151" s="62">
        <f t="shared" si="736"/>
        <v>0</v>
      </c>
      <c r="GC151" s="67">
        <f t="shared" si="737"/>
        <v>0</v>
      </c>
      <c r="GH151" s="77">
        <f t="shared" si="798"/>
        <v>0</v>
      </c>
      <c r="GI151" s="62">
        <f t="shared" si="739"/>
        <v>0</v>
      </c>
      <c r="GJ151" s="67">
        <f t="shared" si="740"/>
        <v>0</v>
      </c>
      <c r="GO151" s="77">
        <f t="shared" si="799"/>
        <v>0</v>
      </c>
      <c r="GP151" s="62">
        <f t="shared" si="742"/>
        <v>0</v>
      </c>
      <c r="GQ151" s="67">
        <f t="shared" si="743"/>
        <v>0</v>
      </c>
      <c r="GV151" s="77">
        <f t="shared" si="800"/>
        <v>0</v>
      </c>
      <c r="GW151" s="62">
        <f t="shared" si="745"/>
        <v>0</v>
      </c>
      <c r="GX151" s="67">
        <f t="shared" si="746"/>
        <v>0</v>
      </c>
      <c r="HC151" s="77">
        <f t="shared" si="801"/>
        <v>0</v>
      </c>
      <c r="HD151" s="62">
        <f t="shared" si="748"/>
        <v>0</v>
      </c>
      <c r="HE151" s="67">
        <f t="shared" si="749"/>
        <v>0</v>
      </c>
      <c r="HJ151" s="77">
        <f t="shared" si="802"/>
        <v>0</v>
      </c>
      <c r="HK151" s="62">
        <f t="shared" si="751"/>
        <v>0</v>
      </c>
      <c r="HL151" s="67">
        <f t="shared" si="752"/>
        <v>0</v>
      </c>
      <c r="HQ151" s="77">
        <f t="shared" si="803"/>
        <v>0</v>
      </c>
      <c r="HR151" s="62">
        <f t="shared" si="754"/>
        <v>0</v>
      </c>
      <c r="HS151" s="67">
        <f t="shared" si="755"/>
        <v>0</v>
      </c>
      <c r="HX151" s="77">
        <f t="shared" si="804"/>
        <v>0</v>
      </c>
      <c r="HY151" s="62">
        <f t="shared" si="757"/>
        <v>0</v>
      </c>
      <c r="HZ151" s="67">
        <f t="shared" si="758"/>
        <v>0</v>
      </c>
      <c r="IE151" s="77">
        <f t="shared" si="805"/>
        <v>0</v>
      </c>
      <c r="IF151" s="62">
        <f t="shared" si="760"/>
        <v>0</v>
      </c>
      <c r="IG151" s="67">
        <f t="shared" si="761"/>
        <v>0</v>
      </c>
      <c r="IL151" s="77">
        <f t="shared" si="806"/>
        <v>0</v>
      </c>
      <c r="IM151" s="62">
        <f t="shared" si="763"/>
        <v>0</v>
      </c>
      <c r="IN151" s="67">
        <f t="shared" si="764"/>
        <v>0</v>
      </c>
      <c r="IS151" s="77">
        <f t="shared" si="765"/>
        <v>51346</v>
      </c>
      <c r="IT151" s="62">
        <f t="shared" si="807"/>
        <v>41850</v>
      </c>
      <c r="IU151" s="67">
        <f t="shared" si="767"/>
        <v>9496</v>
      </c>
    </row>
    <row r="152" spans="8:255" x14ac:dyDescent="0.2">
      <c r="H152" s="77">
        <f t="shared" si="768"/>
        <v>53512.4</v>
      </c>
      <c r="I152" s="62">
        <f t="shared" si="769"/>
        <v>45703555</v>
      </c>
      <c r="J152" s="67">
        <f t="shared" si="772"/>
        <v>-45650042.600000001</v>
      </c>
      <c r="O152" s="77">
        <f t="shared" si="770"/>
        <v>0.4</v>
      </c>
      <c r="P152" s="62">
        <f t="shared" si="771"/>
        <v>20880306</v>
      </c>
      <c r="Q152" s="67">
        <f t="shared" si="773"/>
        <v>-20880305.600000001</v>
      </c>
      <c r="V152" s="77">
        <f t="shared" si="774"/>
        <v>0</v>
      </c>
      <c r="W152" s="62">
        <f t="shared" si="667"/>
        <v>6424545</v>
      </c>
      <c r="X152" s="67">
        <f t="shared" si="668"/>
        <v>-6424545</v>
      </c>
      <c r="AC152" s="77">
        <f t="shared" si="775"/>
        <v>404</v>
      </c>
      <c r="AD152" s="62">
        <f t="shared" si="670"/>
        <v>6704086</v>
      </c>
      <c r="AE152" s="67">
        <f t="shared" si="671"/>
        <v>-6703682</v>
      </c>
      <c r="AJ152" s="77">
        <f t="shared" si="776"/>
        <v>0</v>
      </c>
      <c r="AK152" s="62">
        <f t="shared" si="673"/>
        <v>0</v>
      </c>
      <c r="AL152" s="67">
        <f t="shared" si="674"/>
        <v>0</v>
      </c>
      <c r="AQ152" s="77">
        <f t="shared" si="777"/>
        <v>1762</v>
      </c>
      <c r="AR152" s="62">
        <f t="shared" si="676"/>
        <v>637903</v>
      </c>
      <c r="AS152" s="67">
        <f t="shared" si="677"/>
        <v>-636141</v>
      </c>
      <c r="AX152" s="77">
        <f t="shared" si="778"/>
        <v>0</v>
      </c>
      <c r="AY152" s="62">
        <f t="shared" si="679"/>
        <v>5299435</v>
      </c>
      <c r="AZ152" s="67">
        <f t="shared" si="680"/>
        <v>-5299435</v>
      </c>
      <c r="BE152" s="77">
        <f t="shared" si="779"/>
        <v>0</v>
      </c>
      <c r="BF152" s="62">
        <f t="shared" si="682"/>
        <v>3261527</v>
      </c>
      <c r="BG152" s="67">
        <f t="shared" si="683"/>
        <v>-3261527</v>
      </c>
      <c r="BL152" s="77">
        <f t="shared" si="780"/>
        <v>0</v>
      </c>
      <c r="BM152" s="62">
        <f t="shared" si="685"/>
        <v>798701</v>
      </c>
      <c r="BN152" s="67">
        <f t="shared" si="686"/>
        <v>-798701</v>
      </c>
      <c r="BS152" s="77">
        <f t="shared" si="781"/>
        <v>0</v>
      </c>
      <c r="BT152" s="62">
        <f t="shared" si="688"/>
        <v>1239207</v>
      </c>
      <c r="BU152" s="67">
        <f t="shared" si="689"/>
        <v>-1239207</v>
      </c>
      <c r="BZ152" s="227">
        <f t="shared" si="782"/>
        <v>0</v>
      </c>
      <c r="CA152" s="203">
        <f t="shared" si="691"/>
        <v>5757280</v>
      </c>
      <c r="CB152" s="228">
        <f t="shared" si="692"/>
        <v>-5757280</v>
      </c>
      <c r="CG152" s="77">
        <f t="shared" si="783"/>
        <v>0</v>
      </c>
      <c r="CH152" s="62">
        <f t="shared" si="694"/>
        <v>0</v>
      </c>
      <c r="CI152" s="67">
        <f t="shared" si="695"/>
        <v>0</v>
      </c>
      <c r="CN152" s="77">
        <f t="shared" si="784"/>
        <v>0</v>
      </c>
      <c r="CO152" s="62">
        <f t="shared" si="697"/>
        <v>0</v>
      </c>
      <c r="CP152" s="67">
        <f t="shared" si="698"/>
        <v>0</v>
      </c>
      <c r="CU152" s="77">
        <f t="shared" si="785"/>
        <v>0</v>
      </c>
      <c r="CV152" s="62">
        <f t="shared" si="700"/>
        <v>0</v>
      </c>
      <c r="CW152" s="67">
        <f t="shared" si="701"/>
        <v>0</v>
      </c>
      <c r="DB152" s="77">
        <f t="shared" si="786"/>
        <v>0</v>
      </c>
      <c r="DC152" s="62">
        <f t="shared" si="703"/>
        <v>0</v>
      </c>
      <c r="DD152" s="67">
        <f t="shared" si="704"/>
        <v>0</v>
      </c>
      <c r="DI152" s="77">
        <f t="shared" si="787"/>
        <v>0</v>
      </c>
      <c r="DJ152" s="62">
        <f t="shared" si="706"/>
        <v>0</v>
      </c>
      <c r="DK152" s="67">
        <f t="shared" si="707"/>
        <v>0</v>
      </c>
      <c r="DP152" s="77">
        <f t="shared" si="788"/>
        <v>0</v>
      </c>
      <c r="DQ152" s="62">
        <f t="shared" si="709"/>
        <v>0</v>
      </c>
      <c r="DR152" s="67">
        <f t="shared" si="710"/>
        <v>0</v>
      </c>
      <c r="DW152" s="77">
        <f t="shared" si="789"/>
        <v>0</v>
      </c>
      <c r="DX152" s="62">
        <f t="shared" si="712"/>
        <v>0</v>
      </c>
      <c r="DY152" s="67">
        <f t="shared" si="713"/>
        <v>0</v>
      </c>
      <c r="ED152" s="77">
        <f t="shared" si="790"/>
        <v>0</v>
      </c>
      <c r="EE152" s="62">
        <f t="shared" si="715"/>
        <v>0</v>
      </c>
      <c r="EF152" s="67">
        <f t="shared" si="716"/>
        <v>0</v>
      </c>
      <c r="EK152" s="77">
        <f t="shared" si="791"/>
        <v>0</v>
      </c>
      <c r="EL152" s="62">
        <f t="shared" si="718"/>
        <v>0</v>
      </c>
      <c r="EM152" s="67">
        <f t="shared" si="719"/>
        <v>0</v>
      </c>
      <c r="ER152" s="77">
        <f t="shared" si="792"/>
        <v>0</v>
      </c>
      <c r="ES152" s="62">
        <f t="shared" si="721"/>
        <v>0</v>
      </c>
      <c r="ET152" s="67">
        <f t="shared" si="722"/>
        <v>0</v>
      </c>
      <c r="EY152" s="77">
        <f t="shared" si="793"/>
        <v>0</v>
      </c>
      <c r="EZ152" s="62">
        <f t="shared" si="724"/>
        <v>0</v>
      </c>
      <c r="FA152" s="67">
        <f t="shared" si="725"/>
        <v>0</v>
      </c>
      <c r="FF152" s="77">
        <f t="shared" si="794"/>
        <v>0</v>
      </c>
      <c r="FG152" s="62">
        <f t="shared" si="727"/>
        <v>0</v>
      </c>
      <c r="FH152" s="67">
        <f t="shared" si="728"/>
        <v>0</v>
      </c>
      <c r="FM152" s="77">
        <f t="shared" si="795"/>
        <v>0</v>
      </c>
      <c r="FN152" s="62">
        <f t="shared" si="730"/>
        <v>0</v>
      </c>
      <c r="FO152" s="67">
        <f t="shared" si="731"/>
        <v>0</v>
      </c>
      <c r="FT152" s="77">
        <f t="shared" si="796"/>
        <v>0</v>
      </c>
      <c r="FU152" s="62">
        <f t="shared" si="733"/>
        <v>0</v>
      </c>
      <c r="FV152" s="67">
        <f t="shared" si="734"/>
        <v>0</v>
      </c>
      <c r="GA152" s="77">
        <f t="shared" si="797"/>
        <v>0</v>
      </c>
      <c r="GB152" s="62">
        <f t="shared" si="736"/>
        <v>0</v>
      </c>
      <c r="GC152" s="67">
        <f t="shared" si="737"/>
        <v>0</v>
      </c>
      <c r="GH152" s="77">
        <f t="shared" si="798"/>
        <v>0</v>
      </c>
      <c r="GI152" s="62">
        <f t="shared" si="739"/>
        <v>0</v>
      </c>
      <c r="GJ152" s="67">
        <f t="shared" si="740"/>
        <v>0</v>
      </c>
      <c r="GO152" s="77">
        <f t="shared" si="799"/>
        <v>0</v>
      </c>
      <c r="GP152" s="62">
        <f t="shared" si="742"/>
        <v>0</v>
      </c>
      <c r="GQ152" s="67">
        <f t="shared" si="743"/>
        <v>0</v>
      </c>
      <c r="GV152" s="77">
        <f t="shared" si="800"/>
        <v>0</v>
      </c>
      <c r="GW152" s="62">
        <f t="shared" si="745"/>
        <v>0</v>
      </c>
      <c r="GX152" s="67">
        <f t="shared" si="746"/>
        <v>0</v>
      </c>
      <c r="HC152" s="77">
        <f t="shared" si="801"/>
        <v>0</v>
      </c>
      <c r="HD152" s="62">
        <f t="shared" si="748"/>
        <v>0</v>
      </c>
      <c r="HE152" s="67">
        <f t="shared" si="749"/>
        <v>0</v>
      </c>
      <c r="HJ152" s="77">
        <f t="shared" si="802"/>
        <v>0</v>
      </c>
      <c r="HK152" s="62">
        <f t="shared" si="751"/>
        <v>0</v>
      </c>
      <c r="HL152" s="67">
        <f t="shared" si="752"/>
        <v>0</v>
      </c>
      <c r="HQ152" s="77">
        <f t="shared" si="803"/>
        <v>0</v>
      </c>
      <c r="HR152" s="62">
        <f t="shared" si="754"/>
        <v>0</v>
      </c>
      <c r="HS152" s="67">
        <f t="shared" si="755"/>
        <v>0</v>
      </c>
      <c r="HX152" s="77">
        <f t="shared" si="804"/>
        <v>0</v>
      </c>
      <c r="HY152" s="62">
        <f t="shared" si="757"/>
        <v>0</v>
      </c>
      <c r="HZ152" s="67">
        <f t="shared" si="758"/>
        <v>0</v>
      </c>
      <c r="IE152" s="77">
        <f t="shared" si="805"/>
        <v>0</v>
      </c>
      <c r="IF152" s="62">
        <f t="shared" si="760"/>
        <v>0</v>
      </c>
      <c r="IG152" s="67">
        <f t="shared" si="761"/>
        <v>0</v>
      </c>
      <c r="IL152" s="77">
        <f t="shared" si="806"/>
        <v>0</v>
      </c>
      <c r="IM152" s="62">
        <f t="shared" si="763"/>
        <v>0</v>
      </c>
      <c r="IN152" s="67">
        <f t="shared" si="764"/>
        <v>0</v>
      </c>
      <c r="IS152" s="77">
        <f t="shared" si="765"/>
        <v>51346</v>
      </c>
      <c r="IT152" s="62">
        <f t="shared" si="807"/>
        <v>5757280</v>
      </c>
      <c r="IU152" s="67">
        <f t="shared" si="767"/>
        <v>-5705934</v>
      </c>
    </row>
    <row r="153" spans="8:255" x14ac:dyDescent="0.2">
      <c r="H153" s="77">
        <f t="shared" si="768"/>
        <v>0</v>
      </c>
      <c r="I153" s="62">
        <f t="shared" si="769"/>
        <v>0</v>
      </c>
      <c r="J153" s="67">
        <f t="shared" si="772"/>
        <v>0</v>
      </c>
      <c r="O153" s="77">
        <f t="shared" si="770"/>
        <v>0</v>
      </c>
      <c r="P153" s="62">
        <f t="shared" si="771"/>
        <v>0</v>
      </c>
      <c r="Q153" s="67">
        <f t="shared" si="773"/>
        <v>0</v>
      </c>
      <c r="V153" s="77">
        <f t="shared" si="774"/>
        <v>0</v>
      </c>
      <c r="W153" s="62">
        <f t="shared" si="667"/>
        <v>0</v>
      </c>
      <c r="X153" s="67">
        <f t="shared" si="668"/>
        <v>0</v>
      </c>
      <c r="AC153" s="77">
        <f t="shared" si="775"/>
        <v>0</v>
      </c>
      <c r="AD153" s="62">
        <f t="shared" si="670"/>
        <v>0</v>
      </c>
      <c r="AE153" s="67">
        <f t="shared" si="671"/>
        <v>0</v>
      </c>
      <c r="AJ153" s="77">
        <f t="shared" si="776"/>
        <v>0</v>
      </c>
      <c r="AK153" s="62">
        <f t="shared" si="673"/>
        <v>0</v>
      </c>
      <c r="AL153" s="67">
        <f t="shared" si="674"/>
        <v>0</v>
      </c>
      <c r="AQ153" s="77">
        <f t="shared" si="777"/>
        <v>0</v>
      </c>
      <c r="AR153" s="62">
        <f t="shared" si="676"/>
        <v>0</v>
      </c>
      <c r="AS153" s="67">
        <f t="shared" si="677"/>
        <v>0</v>
      </c>
      <c r="AX153" s="77">
        <f t="shared" si="778"/>
        <v>0</v>
      </c>
      <c r="AY153" s="62">
        <f t="shared" si="679"/>
        <v>0</v>
      </c>
      <c r="AZ153" s="67">
        <f t="shared" si="680"/>
        <v>0</v>
      </c>
      <c r="BE153" s="77">
        <f t="shared" si="779"/>
        <v>0</v>
      </c>
      <c r="BF153" s="62">
        <f t="shared" si="682"/>
        <v>0</v>
      </c>
      <c r="BG153" s="67">
        <f t="shared" si="683"/>
        <v>0</v>
      </c>
      <c r="BL153" s="77">
        <f t="shared" si="780"/>
        <v>0</v>
      </c>
      <c r="BM153" s="62">
        <f t="shared" si="685"/>
        <v>0</v>
      </c>
      <c r="BN153" s="67">
        <f t="shared" si="686"/>
        <v>0</v>
      </c>
      <c r="BS153" s="77">
        <f t="shared" si="781"/>
        <v>0</v>
      </c>
      <c r="BT153" s="62">
        <f t="shared" si="688"/>
        <v>0</v>
      </c>
      <c r="BU153" s="67">
        <f t="shared" si="689"/>
        <v>0</v>
      </c>
      <c r="BZ153" s="227">
        <f t="shared" si="782"/>
        <v>0</v>
      </c>
      <c r="CA153" s="203">
        <f t="shared" si="691"/>
        <v>0</v>
      </c>
      <c r="CB153" s="228">
        <f t="shared" si="692"/>
        <v>0</v>
      </c>
      <c r="CG153" s="77">
        <f t="shared" si="783"/>
        <v>0</v>
      </c>
      <c r="CH153" s="62">
        <f t="shared" si="694"/>
        <v>0</v>
      </c>
      <c r="CI153" s="67">
        <f t="shared" si="695"/>
        <v>0</v>
      </c>
      <c r="CN153" s="77">
        <f t="shared" si="784"/>
        <v>0</v>
      </c>
      <c r="CO153" s="62">
        <f t="shared" si="697"/>
        <v>0</v>
      </c>
      <c r="CP153" s="67">
        <f t="shared" si="698"/>
        <v>0</v>
      </c>
      <c r="CU153" s="77">
        <f t="shared" si="785"/>
        <v>0</v>
      </c>
      <c r="CV153" s="62">
        <f t="shared" si="700"/>
        <v>0</v>
      </c>
      <c r="CW153" s="67">
        <f t="shared" si="701"/>
        <v>0</v>
      </c>
      <c r="DB153" s="77">
        <f t="shared" si="786"/>
        <v>0</v>
      </c>
      <c r="DC153" s="62">
        <f t="shared" si="703"/>
        <v>0</v>
      </c>
      <c r="DD153" s="67">
        <f t="shared" si="704"/>
        <v>0</v>
      </c>
      <c r="DI153" s="77">
        <f t="shared" si="787"/>
        <v>0</v>
      </c>
      <c r="DJ153" s="62">
        <f t="shared" si="706"/>
        <v>0</v>
      </c>
      <c r="DK153" s="67">
        <f t="shared" si="707"/>
        <v>0</v>
      </c>
      <c r="DP153" s="77">
        <f t="shared" si="788"/>
        <v>0</v>
      </c>
      <c r="DQ153" s="62">
        <f t="shared" si="709"/>
        <v>0</v>
      </c>
      <c r="DR153" s="67">
        <f t="shared" si="710"/>
        <v>0</v>
      </c>
      <c r="DW153" s="77">
        <f t="shared" si="789"/>
        <v>0</v>
      </c>
      <c r="DX153" s="62">
        <f t="shared" si="712"/>
        <v>0</v>
      </c>
      <c r="DY153" s="67">
        <f t="shared" si="713"/>
        <v>0</v>
      </c>
      <c r="ED153" s="77">
        <f t="shared" si="790"/>
        <v>0</v>
      </c>
      <c r="EE153" s="62">
        <f t="shared" si="715"/>
        <v>0</v>
      </c>
      <c r="EF153" s="67">
        <f t="shared" si="716"/>
        <v>0</v>
      </c>
      <c r="EK153" s="77">
        <f t="shared" si="791"/>
        <v>0</v>
      </c>
      <c r="EL153" s="62">
        <f t="shared" si="718"/>
        <v>0</v>
      </c>
      <c r="EM153" s="67">
        <f t="shared" si="719"/>
        <v>0</v>
      </c>
      <c r="ER153" s="77">
        <f t="shared" si="792"/>
        <v>0</v>
      </c>
      <c r="ES153" s="62">
        <f t="shared" si="721"/>
        <v>0</v>
      </c>
      <c r="ET153" s="67">
        <f t="shared" si="722"/>
        <v>0</v>
      </c>
      <c r="EY153" s="77">
        <f t="shared" si="793"/>
        <v>0</v>
      </c>
      <c r="EZ153" s="62">
        <f t="shared" si="724"/>
        <v>0</v>
      </c>
      <c r="FA153" s="67">
        <f t="shared" si="725"/>
        <v>0</v>
      </c>
      <c r="FF153" s="77">
        <f t="shared" si="794"/>
        <v>0</v>
      </c>
      <c r="FG153" s="62">
        <f t="shared" si="727"/>
        <v>0</v>
      </c>
      <c r="FH153" s="67">
        <f t="shared" si="728"/>
        <v>0</v>
      </c>
      <c r="FM153" s="77">
        <f t="shared" si="795"/>
        <v>0</v>
      </c>
      <c r="FN153" s="62">
        <f t="shared" si="730"/>
        <v>0</v>
      </c>
      <c r="FO153" s="67">
        <f t="shared" si="731"/>
        <v>0</v>
      </c>
      <c r="FT153" s="77">
        <f t="shared" si="796"/>
        <v>0</v>
      </c>
      <c r="FU153" s="62">
        <f t="shared" si="733"/>
        <v>0</v>
      </c>
      <c r="FV153" s="67">
        <f t="shared" si="734"/>
        <v>0</v>
      </c>
      <c r="GA153" s="77">
        <f t="shared" si="797"/>
        <v>0</v>
      </c>
      <c r="GB153" s="62">
        <f t="shared" si="736"/>
        <v>0</v>
      </c>
      <c r="GC153" s="67">
        <f t="shared" si="737"/>
        <v>0</v>
      </c>
      <c r="GH153" s="77">
        <f t="shared" si="798"/>
        <v>0</v>
      </c>
      <c r="GI153" s="62">
        <f t="shared" si="739"/>
        <v>0</v>
      </c>
      <c r="GJ153" s="67">
        <f t="shared" si="740"/>
        <v>0</v>
      </c>
      <c r="GO153" s="77">
        <f t="shared" si="799"/>
        <v>0</v>
      </c>
      <c r="GP153" s="62">
        <f t="shared" si="742"/>
        <v>0</v>
      </c>
      <c r="GQ153" s="67">
        <f t="shared" si="743"/>
        <v>0</v>
      </c>
      <c r="GV153" s="77">
        <f t="shared" si="800"/>
        <v>0</v>
      </c>
      <c r="GW153" s="62">
        <f t="shared" si="745"/>
        <v>0</v>
      </c>
      <c r="GX153" s="67">
        <f t="shared" si="746"/>
        <v>0</v>
      </c>
      <c r="HC153" s="77">
        <f t="shared" si="801"/>
        <v>0</v>
      </c>
      <c r="HD153" s="62">
        <f t="shared" si="748"/>
        <v>0</v>
      </c>
      <c r="HE153" s="67">
        <f t="shared" si="749"/>
        <v>0</v>
      </c>
      <c r="HJ153" s="77">
        <f t="shared" si="802"/>
        <v>0</v>
      </c>
      <c r="HK153" s="62">
        <f t="shared" si="751"/>
        <v>0</v>
      </c>
      <c r="HL153" s="67">
        <f t="shared" si="752"/>
        <v>0</v>
      </c>
      <c r="HQ153" s="77">
        <f t="shared" si="803"/>
        <v>0</v>
      </c>
      <c r="HR153" s="62">
        <f t="shared" si="754"/>
        <v>0</v>
      </c>
      <c r="HS153" s="67">
        <f t="shared" si="755"/>
        <v>0</v>
      </c>
      <c r="HX153" s="77">
        <f t="shared" si="804"/>
        <v>0</v>
      </c>
      <c r="HY153" s="62">
        <f t="shared" si="757"/>
        <v>0</v>
      </c>
      <c r="HZ153" s="67">
        <f t="shared" si="758"/>
        <v>0</v>
      </c>
      <c r="IE153" s="77">
        <f t="shared" si="805"/>
        <v>0</v>
      </c>
      <c r="IF153" s="62">
        <f t="shared" si="760"/>
        <v>0</v>
      </c>
      <c r="IG153" s="67">
        <f t="shared" si="761"/>
        <v>0</v>
      </c>
      <c r="IL153" s="77">
        <f t="shared" si="806"/>
        <v>0</v>
      </c>
      <c r="IM153" s="62">
        <f t="shared" si="763"/>
        <v>0</v>
      </c>
      <c r="IN153" s="67">
        <f t="shared" si="764"/>
        <v>0</v>
      </c>
      <c r="IS153" s="77">
        <f t="shared" si="765"/>
        <v>0</v>
      </c>
      <c r="IT153" s="62">
        <f t="shared" si="807"/>
        <v>0</v>
      </c>
      <c r="IU153" s="67">
        <f t="shared" si="767"/>
        <v>0</v>
      </c>
    </row>
    <row r="154" spans="8:255" x14ac:dyDescent="0.2">
      <c r="H154" s="77">
        <f t="shared" si="768"/>
        <v>0</v>
      </c>
      <c r="I154" s="62">
        <f t="shared" si="769"/>
        <v>0</v>
      </c>
      <c r="J154" s="67">
        <f t="shared" si="772"/>
        <v>0</v>
      </c>
      <c r="O154" s="77">
        <f t="shared" si="770"/>
        <v>0</v>
      </c>
      <c r="P154" s="62">
        <f t="shared" si="771"/>
        <v>0</v>
      </c>
      <c r="Q154" s="67">
        <f t="shared" si="773"/>
        <v>0</v>
      </c>
      <c r="V154" s="77">
        <f t="shared" si="774"/>
        <v>0</v>
      </c>
      <c r="W154" s="62">
        <f t="shared" si="667"/>
        <v>0</v>
      </c>
      <c r="X154" s="67">
        <f t="shared" si="668"/>
        <v>0</v>
      </c>
      <c r="AC154" s="77">
        <f t="shared" si="775"/>
        <v>0</v>
      </c>
      <c r="AD154" s="62">
        <f t="shared" si="670"/>
        <v>0</v>
      </c>
      <c r="AE154" s="67">
        <f t="shared" si="671"/>
        <v>0</v>
      </c>
      <c r="AJ154" s="77">
        <f t="shared" si="776"/>
        <v>0</v>
      </c>
      <c r="AK154" s="62">
        <f t="shared" si="673"/>
        <v>0</v>
      </c>
      <c r="AL154" s="67">
        <f t="shared" si="674"/>
        <v>0</v>
      </c>
      <c r="AQ154" s="77">
        <f t="shared" si="777"/>
        <v>0</v>
      </c>
      <c r="AR154" s="62">
        <f t="shared" si="676"/>
        <v>0</v>
      </c>
      <c r="AS154" s="67">
        <f t="shared" si="677"/>
        <v>0</v>
      </c>
      <c r="AX154" s="77">
        <f t="shared" si="778"/>
        <v>0</v>
      </c>
      <c r="AY154" s="62">
        <f t="shared" si="679"/>
        <v>0</v>
      </c>
      <c r="AZ154" s="67">
        <f t="shared" si="680"/>
        <v>0</v>
      </c>
      <c r="BE154" s="77">
        <f t="shared" si="779"/>
        <v>0</v>
      </c>
      <c r="BF154" s="62">
        <f t="shared" si="682"/>
        <v>0</v>
      </c>
      <c r="BG154" s="67">
        <f t="shared" si="683"/>
        <v>0</v>
      </c>
      <c r="BL154" s="77">
        <f t="shared" si="780"/>
        <v>0</v>
      </c>
      <c r="BM154" s="62">
        <f t="shared" si="685"/>
        <v>0</v>
      </c>
      <c r="BN154" s="67">
        <f t="shared" si="686"/>
        <v>0</v>
      </c>
      <c r="BS154" s="77">
        <f t="shared" si="781"/>
        <v>0</v>
      </c>
      <c r="BT154" s="62">
        <f t="shared" si="688"/>
        <v>0</v>
      </c>
      <c r="BU154" s="67">
        <f t="shared" si="689"/>
        <v>0</v>
      </c>
      <c r="BZ154" s="227">
        <f t="shared" si="782"/>
        <v>0</v>
      </c>
      <c r="CA154" s="203">
        <f t="shared" si="691"/>
        <v>0</v>
      </c>
      <c r="CB154" s="228">
        <f t="shared" si="692"/>
        <v>0</v>
      </c>
      <c r="CG154" s="77">
        <f t="shared" si="783"/>
        <v>0</v>
      </c>
      <c r="CH154" s="62">
        <f t="shared" si="694"/>
        <v>0</v>
      </c>
      <c r="CI154" s="67">
        <f t="shared" si="695"/>
        <v>0</v>
      </c>
      <c r="CN154" s="77">
        <f t="shared" si="784"/>
        <v>0</v>
      </c>
      <c r="CO154" s="62">
        <f t="shared" si="697"/>
        <v>0</v>
      </c>
      <c r="CP154" s="67">
        <f t="shared" si="698"/>
        <v>0</v>
      </c>
      <c r="CU154" s="77">
        <f t="shared" si="785"/>
        <v>0</v>
      </c>
      <c r="CV154" s="62">
        <f t="shared" si="700"/>
        <v>0</v>
      </c>
      <c r="CW154" s="67">
        <f t="shared" si="701"/>
        <v>0</v>
      </c>
      <c r="DB154" s="77">
        <f t="shared" si="786"/>
        <v>0</v>
      </c>
      <c r="DC154" s="62">
        <f t="shared" si="703"/>
        <v>0</v>
      </c>
      <c r="DD154" s="67">
        <f t="shared" si="704"/>
        <v>0</v>
      </c>
      <c r="DI154" s="77">
        <f t="shared" si="787"/>
        <v>0</v>
      </c>
      <c r="DJ154" s="62">
        <f t="shared" si="706"/>
        <v>0</v>
      </c>
      <c r="DK154" s="67">
        <f t="shared" si="707"/>
        <v>0</v>
      </c>
      <c r="DP154" s="77">
        <f t="shared" si="788"/>
        <v>0</v>
      </c>
      <c r="DQ154" s="62">
        <f t="shared" si="709"/>
        <v>0</v>
      </c>
      <c r="DR154" s="67">
        <f t="shared" si="710"/>
        <v>0</v>
      </c>
      <c r="DW154" s="77">
        <f t="shared" si="789"/>
        <v>0</v>
      </c>
      <c r="DX154" s="62">
        <f t="shared" si="712"/>
        <v>0</v>
      </c>
      <c r="DY154" s="67">
        <f t="shared" si="713"/>
        <v>0</v>
      </c>
      <c r="ED154" s="77">
        <f t="shared" si="790"/>
        <v>0</v>
      </c>
      <c r="EE154" s="62">
        <f t="shared" si="715"/>
        <v>0</v>
      </c>
      <c r="EF154" s="67">
        <f t="shared" si="716"/>
        <v>0</v>
      </c>
      <c r="EK154" s="77">
        <f t="shared" si="791"/>
        <v>0</v>
      </c>
      <c r="EL154" s="62">
        <f t="shared" si="718"/>
        <v>0</v>
      </c>
      <c r="EM154" s="67">
        <f t="shared" si="719"/>
        <v>0</v>
      </c>
      <c r="ER154" s="77">
        <f t="shared" si="792"/>
        <v>0</v>
      </c>
      <c r="ES154" s="62">
        <f t="shared" si="721"/>
        <v>0</v>
      </c>
      <c r="ET154" s="67">
        <f t="shared" si="722"/>
        <v>0</v>
      </c>
      <c r="EY154" s="77">
        <f t="shared" si="793"/>
        <v>0</v>
      </c>
      <c r="EZ154" s="62">
        <f t="shared" si="724"/>
        <v>0</v>
      </c>
      <c r="FA154" s="67">
        <f t="shared" si="725"/>
        <v>0</v>
      </c>
      <c r="FF154" s="77">
        <f t="shared" si="794"/>
        <v>0</v>
      </c>
      <c r="FG154" s="62">
        <f t="shared" si="727"/>
        <v>0</v>
      </c>
      <c r="FH154" s="67">
        <f t="shared" si="728"/>
        <v>0</v>
      </c>
      <c r="FM154" s="77">
        <f t="shared" si="795"/>
        <v>0</v>
      </c>
      <c r="FN154" s="62">
        <f t="shared" si="730"/>
        <v>0</v>
      </c>
      <c r="FO154" s="67">
        <f t="shared" si="731"/>
        <v>0</v>
      </c>
      <c r="FT154" s="77">
        <f t="shared" si="796"/>
        <v>0</v>
      </c>
      <c r="FU154" s="62">
        <f t="shared" si="733"/>
        <v>0</v>
      </c>
      <c r="FV154" s="67">
        <f t="shared" si="734"/>
        <v>0</v>
      </c>
      <c r="GA154" s="77">
        <f t="shared" si="797"/>
        <v>0</v>
      </c>
      <c r="GB154" s="62">
        <f t="shared" si="736"/>
        <v>0</v>
      </c>
      <c r="GC154" s="67">
        <f t="shared" si="737"/>
        <v>0</v>
      </c>
      <c r="GH154" s="77">
        <f t="shared" si="798"/>
        <v>0</v>
      </c>
      <c r="GI154" s="62">
        <f t="shared" si="739"/>
        <v>0</v>
      </c>
      <c r="GJ154" s="67">
        <f t="shared" si="740"/>
        <v>0</v>
      </c>
      <c r="GO154" s="77">
        <f t="shared" si="799"/>
        <v>0</v>
      </c>
      <c r="GP154" s="62">
        <f t="shared" si="742"/>
        <v>0</v>
      </c>
      <c r="GQ154" s="67">
        <f t="shared" si="743"/>
        <v>0</v>
      </c>
      <c r="GV154" s="77">
        <f t="shared" si="800"/>
        <v>0</v>
      </c>
      <c r="GW154" s="62">
        <f t="shared" si="745"/>
        <v>0</v>
      </c>
      <c r="GX154" s="67">
        <f t="shared" si="746"/>
        <v>0</v>
      </c>
      <c r="HC154" s="77">
        <f t="shared" si="801"/>
        <v>0</v>
      </c>
      <c r="HD154" s="62">
        <f t="shared" si="748"/>
        <v>0</v>
      </c>
      <c r="HE154" s="67">
        <f t="shared" si="749"/>
        <v>0</v>
      </c>
      <c r="HJ154" s="77">
        <f t="shared" si="802"/>
        <v>0</v>
      </c>
      <c r="HK154" s="62">
        <f t="shared" si="751"/>
        <v>0</v>
      </c>
      <c r="HL154" s="67">
        <f t="shared" si="752"/>
        <v>0</v>
      </c>
      <c r="HQ154" s="77">
        <f t="shared" si="803"/>
        <v>0</v>
      </c>
      <c r="HR154" s="62">
        <f t="shared" si="754"/>
        <v>0</v>
      </c>
      <c r="HS154" s="67">
        <f t="shared" si="755"/>
        <v>0</v>
      </c>
      <c r="HX154" s="77">
        <f t="shared" si="804"/>
        <v>0</v>
      </c>
      <c r="HY154" s="62">
        <f t="shared" si="757"/>
        <v>0</v>
      </c>
      <c r="HZ154" s="67">
        <f t="shared" si="758"/>
        <v>0</v>
      </c>
      <c r="IE154" s="77">
        <f t="shared" si="805"/>
        <v>0</v>
      </c>
      <c r="IF154" s="62">
        <f t="shared" si="760"/>
        <v>0</v>
      </c>
      <c r="IG154" s="67">
        <f t="shared" si="761"/>
        <v>0</v>
      </c>
      <c r="IL154" s="77">
        <f t="shared" si="806"/>
        <v>0</v>
      </c>
      <c r="IM154" s="62">
        <f t="shared" si="763"/>
        <v>0</v>
      </c>
      <c r="IN154" s="67">
        <f t="shared" si="764"/>
        <v>0</v>
      </c>
      <c r="IS154" s="77">
        <f t="shared" si="765"/>
        <v>0</v>
      </c>
      <c r="IT154" s="62">
        <f t="shared" si="807"/>
        <v>0</v>
      </c>
      <c r="IU154" s="67">
        <f t="shared" si="767"/>
        <v>0</v>
      </c>
    </row>
    <row r="155" spans="8:255" x14ac:dyDescent="0.2">
      <c r="H155" s="77">
        <f t="shared" si="768"/>
        <v>0</v>
      </c>
      <c r="I155" s="62">
        <f t="shared" si="769"/>
        <v>0</v>
      </c>
      <c r="J155" s="67">
        <f t="shared" si="772"/>
        <v>0</v>
      </c>
      <c r="O155" s="77">
        <f t="shared" si="770"/>
        <v>0</v>
      </c>
      <c r="P155" s="62">
        <f t="shared" si="771"/>
        <v>0</v>
      </c>
      <c r="Q155" s="67">
        <f t="shared" si="773"/>
        <v>0</v>
      </c>
      <c r="V155" s="77">
        <f t="shared" si="774"/>
        <v>0</v>
      </c>
      <c r="W155" s="62">
        <f t="shared" si="667"/>
        <v>0</v>
      </c>
      <c r="X155" s="67">
        <f t="shared" si="668"/>
        <v>0</v>
      </c>
      <c r="AC155" s="77">
        <f t="shared" si="775"/>
        <v>0</v>
      </c>
      <c r="AD155" s="62">
        <f t="shared" si="670"/>
        <v>0</v>
      </c>
      <c r="AE155" s="67">
        <f t="shared" si="671"/>
        <v>0</v>
      </c>
      <c r="AJ155" s="77">
        <f t="shared" si="776"/>
        <v>0</v>
      </c>
      <c r="AK155" s="62">
        <f t="shared" si="673"/>
        <v>0</v>
      </c>
      <c r="AL155" s="67">
        <f t="shared" si="674"/>
        <v>0</v>
      </c>
      <c r="AQ155" s="77">
        <f t="shared" si="777"/>
        <v>0</v>
      </c>
      <c r="AR155" s="62">
        <f t="shared" si="676"/>
        <v>0</v>
      </c>
      <c r="AS155" s="67">
        <f t="shared" si="677"/>
        <v>0</v>
      </c>
      <c r="AX155" s="77">
        <f t="shared" si="778"/>
        <v>0</v>
      </c>
      <c r="AY155" s="62">
        <f t="shared" si="679"/>
        <v>0</v>
      </c>
      <c r="AZ155" s="67">
        <f t="shared" si="680"/>
        <v>0</v>
      </c>
      <c r="BE155" s="77">
        <f t="shared" si="779"/>
        <v>0</v>
      </c>
      <c r="BF155" s="62">
        <f t="shared" si="682"/>
        <v>0</v>
      </c>
      <c r="BG155" s="67">
        <f t="shared" si="683"/>
        <v>0</v>
      </c>
      <c r="BL155" s="77">
        <f t="shared" si="780"/>
        <v>0</v>
      </c>
      <c r="BM155" s="62">
        <f t="shared" si="685"/>
        <v>0</v>
      </c>
      <c r="BN155" s="67">
        <f t="shared" si="686"/>
        <v>0</v>
      </c>
      <c r="BS155" s="77">
        <f t="shared" si="781"/>
        <v>0</v>
      </c>
      <c r="BT155" s="62">
        <f t="shared" si="688"/>
        <v>0</v>
      </c>
      <c r="BU155" s="67">
        <f t="shared" si="689"/>
        <v>0</v>
      </c>
      <c r="BZ155" s="227">
        <f t="shared" si="782"/>
        <v>0</v>
      </c>
      <c r="CA155" s="203">
        <f t="shared" si="691"/>
        <v>0</v>
      </c>
      <c r="CB155" s="228">
        <f t="shared" si="692"/>
        <v>0</v>
      </c>
      <c r="CG155" s="77">
        <f t="shared" si="783"/>
        <v>0</v>
      </c>
      <c r="CH155" s="62">
        <f t="shared" si="694"/>
        <v>0</v>
      </c>
      <c r="CI155" s="67">
        <f t="shared" si="695"/>
        <v>0</v>
      </c>
      <c r="CN155" s="77">
        <f t="shared" si="784"/>
        <v>0</v>
      </c>
      <c r="CO155" s="62">
        <f t="shared" si="697"/>
        <v>0</v>
      </c>
      <c r="CP155" s="67">
        <f t="shared" si="698"/>
        <v>0</v>
      </c>
      <c r="CU155" s="77">
        <f t="shared" si="785"/>
        <v>0</v>
      </c>
      <c r="CV155" s="62">
        <f t="shared" si="700"/>
        <v>0</v>
      </c>
      <c r="CW155" s="67">
        <f t="shared" si="701"/>
        <v>0</v>
      </c>
      <c r="DB155" s="77">
        <f t="shared" si="786"/>
        <v>0</v>
      </c>
      <c r="DC155" s="62">
        <f t="shared" si="703"/>
        <v>0</v>
      </c>
      <c r="DD155" s="67">
        <f t="shared" si="704"/>
        <v>0</v>
      </c>
      <c r="DI155" s="77">
        <f t="shared" si="787"/>
        <v>0</v>
      </c>
      <c r="DJ155" s="62">
        <f t="shared" si="706"/>
        <v>0</v>
      </c>
      <c r="DK155" s="67">
        <f t="shared" si="707"/>
        <v>0</v>
      </c>
      <c r="DP155" s="77">
        <f t="shared" si="788"/>
        <v>0</v>
      </c>
      <c r="DQ155" s="62">
        <f t="shared" si="709"/>
        <v>0</v>
      </c>
      <c r="DR155" s="67">
        <f t="shared" si="710"/>
        <v>0</v>
      </c>
      <c r="DW155" s="77">
        <f t="shared" si="789"/>
        <v>0</v>
      </c>
      <c r="DX155" s="62">
        <f t="shared" si="712"/>
        <v>0</v>
      </c>
      <c r="DY155" s="67">
        <f t="shared" si="713"/>
        <v>0</v>
      </c>
      <c r="ED155" s="77">
        <f t="shared" si="790"/>
        <v>0</v>
      </c>
      <c r="EE155" s="62">
        <f t="shared" si="715"/>
        <v>0</v>
      </c>
      <c r="EF155" s="67">
        <f t="shared" si="716"/>
        <v>0</v>
      </c>
      <c r="EK155" s="77">
        <f t="shared" si="791"/>
        <v>0</v>
      </c>
      <c r="EL155" s="62">
        <f t="shared" si="718"/>
        <v>0</v>
      </c>
      <c r="EM155" s="67">
        <f t="shared" si="719"/>
        <v>0</v>
      </c>
      <c r="ER155" s="77">
        <f t="shared" si="792"/>
        <v>0</v>
      </c>
      <c r="ES155" s="62">
        <f t="shared" si="721"/>
        <v>0</v>
      </c>
      <c r="ET155" s="67">
        <f t="shared" si="722"/>
        <v>0</v>
      </c>
      <c r="EY155" s="77">
        <f t="shared" si="793"/>
        <v>0</v>
      </c>
      <c r="EZ155" s="62">
        <f t="shared" si="724"/>
        <v>0</v>
      </c>
      <c r="FA155" s="67">
        <f t="shared" si="725"/>
        <v>0</v>
      </c>
      <c r="FF155" s="77">
        <f t="shared" si="794"/>
        <v>0</v>
      </c>
      <c r="FG155" s="62">
        <f t="shared" si="727"/>
        <v>0</v>
      </c>
      <c r="FH155" s="67">
        <f t="shared" si="728"/>
        <v>0</v>
      </c>
      <c r="FM155" s="77">
        <f t="shared" si="795"/>
        <v>0</v>
      </c>
      <c r="FN155" s="62">
        <f t="shared" si="730"/>
        <v>0</v>
      </c>
      <c r="FO155" s="67">
        <f t="shared" si="731"/>
        <v>0</v>
      </c>
      <c r="FT155" s="77">
        <f t="shared" si="796"/>
        <v>0</v>
      </c>
      <c r="FU155" s="62">
        <f t="shared" si="733"/>
        <v>0</v>
      </c>
      <c r="FV155" s="67">
        <f t="shared" si="734"/>
        <v>0</v>
      </c>
      <c r="GA155" s="77">
        <f t="shared" si="797"/>
        <v>0</v>
      </c>
      <c r="GB155" s="62">
        <f t="shared" si="736"/>
        <v>0</v>
      </c>
      <c r="GC155" s="67">
        <f t="shared" si="737"/>
        <v>0</v>
      </c>
      <c r="GH155" s="77">
        <f t="shared" si="798"/>
        <v>0</v>
      </c>
      <c r="GI155" s="62">
        <f t="shared" si="739"/>
        <v>0</v>
      </c>
      <c r="GJ155" s="67">
        <f t="shared" si="740"/>
        <v>0</v>
      </c>
      <c r="GO155" s="77">
        <f t="shared" si="799"/>
        <v>0</v>
      </c>
      <c r="GP155" s="62">
        <f t="shared" si="742"/>
        <v>0</v>
      </c>
      <c r="GQ155" s="67">
        <f t="shared" si="743"/>
        <v>0</v>
      </c>
      <c r="GV155" s="77">
        <f t="shared" si="800"/>
        <v>0</v>
      </c>
      <c r="GW155" s="62">
        <f t="shared" si="745"/>
        <v>0</v>
      </c>
      <c r="GX155" s="67">
        <f t="shared" si="746"/>
        <v>0</v>
      </c>
      <c r="HC155" s="77">
        <f t="shared" si="801"/>
        <v>0</v>
      </c>
      <c r="HD155" s="62">
        <f t="shared" si="748"/>
        <v>0</v>
      </c>
      <c r="HE155" s="67">
        <f t="shared" si="749"/>
        <v>0</v>
      </c>
      <c r="HJ155" s="77">
        <f t="shared" si="802"/>
        <v>0</v>
      </c>
      <c r="HK155" s="62">
        <f t="shared" si="751"/>
        <v>0</v>
      </c>
      <c r="HL155" s="67">
        <f t="shared" si="752"/>
        <v>0</v>
      </c>
      <c r="HQ155" s="77">
        <f t="shared" si="803"/>
        <v>0</v>
      </c>
      <c r="HR155" s="62">
        <f t="shared" si="754"/>
        <v>0</v>
      </c>
      <c r="HS155" s="67">
        <f t="shared" si="755"/>
        <v>0</v>
      </c>
      <c r="HX155" s="77">
        <f t="shared" si="804"/>
        <v>0</v>
      </c>
      <c r="HY155" s="62">
        <f t="shared" si="757"/>
        <v>0</v>
      </c>
      <c r="HZ155" s="67">
        <f t="shared" si="758"/>
        <v>0</v>
      </c>
      <c r="IE155" s="77">
        <f t="shared" si="805"/>
        <v>0</v>
      </c>
      <c r="IF155" s="62">
        <f t="shared" si="760"/>
        <v>0</v>
      </c>
      <c r="IG155" s="67">
        <f t="shared" si="761"/>
        <v>0</v>
      </c>
      <c r="IL155" s="77">
        <f t="shared" si="806"/>
        <v>0</v>
      </c>
      <c r="IM155" s="62">
        <f t="shared" si="763"/>
        <v>0</v>
      </c>
      <c r="IN155" s="67">
        <f t="shared" si="764"/>
        <v>0</v>
      </c>
      <c r="IS155" s="77">
        <f t="shared" si="765"/>
        <v>0</v>
      </c>
      <c r="IT155" s="62">
        <f t="shared" si="807"/>
        <v>0</v>
      </c>
      <c r="IU155" s="67">
        <f t="shared" si="767"/>
        <v>0</v>
      </c>
    </row>
    <row r="156" spans="8:255" ht="6" customHeight="1" x14ac:dyDescent="0.2">
      <c r="H156" s="77">
        <f t="shared" si="768"/>
        <v>0</v>
      </c>
      <c r="I156" s="62">
        <f t="shared" si="769"/>
        <v>2605848</v>
      </c>
      <c r="J156" s="67">
        <f t="shared" si="772"/>
        <v>-2605848</v>
      </c>
      <c r="O156" s="77">
        <f t="shared" si="770"/>
        <v>0</v>
      </c>
      <c r="P156" s="62">
        <f t="shared" si="771"/>
        <v>2605848</v>
      </c>
      <c r="Q156" s="67">
        <f t="shared" si="773"/>
        <v>-2605848</v>
      </c>
      <c r="V156" s="77">
        <f t="shared" si="774"/>
        <v>0</v>
      </c>
      <c r="W156" s="62">
        <f t="shared" si="667"/>
        <v>0</v>
      </c>
      <c r="X156" s="67">
        <f t="shared" si="668"/>
        <v>0</v>
      </c>
      <c r="AC156" s="77">
        <f t="shared" si="775"/>
        <v>0</v>
      </c>
      <c r="AD156" s="62">
        <f t="shared" si="670"/>
        <v>0</v>
      </c>
      <c r="AE156" s="67">
        <f t="shared" si="671"/>
        <v>0</v>
      </c>
      <c r="AJ156" s="77">
        <f t="shared" si="776"/>
        <v>0</v>
      </c>
      <c r="AK156" s="62">
        <f t="shared" si="673"/>
        <v>0</v>
      </c>
      <c r="AL156" s="67">
        <f t="shared" si="674"/>
        <v>0</v>
      </c>
      <c r="AQ156" s="77">
        <f t="shared" si="777"/>
        <v>0</v>
      </c>
      <c r="AR156" s="62">
        <f t="shared" si="676"/>
        <v>0</v>
      </c>
      <c r="AS156" s="67">
        <f t="shared" si="677"/>
        <v>0</v>
      </c>
      <c r="AX156" s="77">
        <f t="shared" si="778"/>
        <v>0</v>
      </c>
      <c r="AY156" s="62">
        <f t="shared" si="679"/>
        <v>0</v>
      </c>
      <c r="AZ156" s="67">
        <f t="shared" si="680"/>
        <v>0</v>
      </c>
      <c r="BE156" s="77">
        <f t="shared" si="779"/>
        <v>0</v>
      </c>
      <c r="BF156" s="62">
        <f t="shared" si="682"/>
        <v>0</v>
      </c>
      <c r="BG156" s="67">
        <f t="shared" si="683"/>
        <v>0</v>
      </c>
      <c r="BL156" s="77">
        <f t="shared" si="780"/>
        <v>0</v>
      </c>
      <c r="BM156" s="62">
        <f t="shared" si="685"/>
        <v>0</v>
      </c>
      <c r="BN156" s="67">
        <f t="shared" si="686"/>
        <v>0</v>
      </c>
      <c r="BS156" s="77">
        <f t="shared" si="781"/>
        <v>0</v>
      </c>
      <c r="BT156" s="62">
        <f t="shared" si="688"/>
        <v>0</v>
      </c>
      <c r="BU156" s="67">
        <f t="shared" si="689"/>
        <v>0</v>
      </c>
      <c r="BZ156" s="227">
        <f t="shared" si="782"/>
        <v>0</v>
      </c>
      <c r="CA156" s="203">
        <f t="shared" si="691"/>
        <v>0</v>
      </c>
      <c r="CB156" s="228">
        <f t="shared" si="692"/>
        <v>0</v>
      </c>
      <c r="CG156" s="77">
        <f t="shared" si="783"/>
        <v>0</v>
      </c>
      <c r="CH156" s="62">
        <f t="shared" si="694"/>
        <v>0</v>
      </c>
      <c r="CI156" s="67">
        <f t="shared" si="695"/>
        <v>0</v>
      </c>
      <c r="CN156" s="77">
        <f t="shared" si="784"/>
        <v>0</v>
      </c>
      <c r="CO156" s="62">
        <f t="shared" si="697"/>
        <v>0</v>
      </c>
      <c r="CP156" s="67">
        <f t="shared" si="698"/>
        <v>0</v>
      </c>
      <c r="CU156" s="77">
        <f t="shared" si="785"/>
        <v>0</v>
      </c>
      <c r="CV156" s="62">
        <f t="shared" si="700"/>
        <v>0</v>
      </c>
      <c r="CW156" s="67">
        <f t="shared" si="701"/>
        <v>0</v>
      </c>
      <c r="DB156" s="77">
        <f t="shared" si="786"/>
        <v>0</v>
      </c>
      <c r="DC156" s="62">
        <f t="shared" si="703"/>
        <v>0</v>
      </c>
      <c r="DD156" s="67">
        <f t="shared" si="704"/>
        <v>0</v>
      </c>
      <c r="DI156" s="77">
        <f t="shared" si="787"/>
        <v>0</v>
      </c>
      <c r="DJ156" s="62">
        <f t="shared" si="706"/>
        <v>0</v>
      </c>
      <c r="DK156" s="67">
        <f t="shared" si="707"/>
        <v>0</v>
      </c>
      <c r="DP156" s="77">
        <f t="shared" si="788"/>
        <v>0</v>
      </c>
      <c r="DQ156" s="62">
        <f t="shared" si="709"/>
        <v>0</v>
      </c>
      <c r="DR156" s="67">
        <f t="shared" si="710"/>
        <v>0</v>
      </c>
      <c r="DW156" s="77">
        <f t="shared" si="789"/>
        <v>0</v>
      </c>
      <c r="DX156" s="62">
        <f t="shared" si="712"/>
        <v>0</v>
      </c>
      <c r="DY156" s="67">
        <f t="shared" si="713"/>
        <v>0</v>
      </c>
      <c r="ED156" s="77">
        <f t="shared" si="790"/>
        <v>0</v>
      </c>
      <c r="EE156" s="62">
        <f t="shared" si="715"/>
        <v>0</v>
      </c>
      <c r="EF156" s="67">
        <f t="shared" si="716"/>
        <v>0</v>
      </c>
      <c r="EK156" s="77">
        <f t="shared" si="791"/>
        <v>0</v>
      </c>
      <c r="EL156" s="62">
        <f t="shared" si="718"/>
        <v>0</v>
      </c>
      <c r="EM156" s="67">
        <f t="shared" si="719"/>
        <v>0</v>
      </c>
      <c r="ER156" s="77">
        <f t="shared" si="792"/>
        <v>0</v>
      </c>
      <c r="ES156" s="62">
        <f t="shared" si="721"/>
        <v>0</v>
      </c>
      <c r="ET156" s="67">
        <f t="shared" si="722"/>
        <v>0</v>
      </c>
      <c r="EY156" s="77">
        <f t="shared" si="793"/>
        <v>0</v>
      </c>
      <c r="EZ156" s="62">
        <f t="shared" si="724"/>
        <v>0</v>
      </c>
      <c r="FA156" s="67">
        <f t="shared" si="725"/>
        <v>0</v>
      </c>
      <c r="FF156" s="77">
        <f t="shared" si="794"/>
        <v>0</v>
      </c>
      <c r="FG156" s="62">
        <f t="shared" si="727"/>
        <v>0</v>
      </c>
      <c r="FH156" s="67">
        <f t="shared" si="728"/>
        <v>0</v>
      </c>
      <c r="FM156" s="77">
        <f t="shared" si="795"/>
        <v>0</v>
      </c>
      <c r="FN156" s="62">
        <f t="shared" si="730"/>
        <v>0</v>
      </c>
      <c r="FO156" s="67">
        <f t="shared" si="731"/>
        <v>0</v>
      </c>
      <c r="FT156" s="77">
        <f t="shared" si="796"/>
        <v>0</v>
      </c>
      <c r="FU156" s="62">
        <f t="shared" si="733"/>
        <v>0</v>
      </c>
      <c r="FV156" s="67">
        <f t="shared" si="734"/>
        <v>0</v>
      </c>
      <c r="GA156" s="77">
        <f t="shared" si="797"/>
        <v>0</v>
      </c>
      <c r="GB156" s="62">
        <f t="shared" si="736"/>
        <v>0</v>
      </c>
      <c r="GC156" s="67">
        <f t="shared" si="737"/>
        <v>0</v>
      </c>
      <c r="GH156" s="77">
        <f t="shared" si="798"/>
        <v>0</v>
      </c>
      <c r="GI156" s="62">
        <f t="shared" si="739"/>
        <v>0</v>
      </c>
      <c r="GJ156" s="67">
        <f t="shared" si="740"/>
        <v>0</v>
      </c>
      <c r="GO156" s="77">
        <f t="shared" si="799"/>
        <v>0</v>
      </c>
      <c r="GP156" s="62">
        <f t="shared" si="742"/>
        <v>0</v>
      </c>
      <c r="GQ156" s="67">
        <f t="shared" si="743"/>
        <v>0</v>
      </c>
      <c r="GV156" s="77">
        <f t="shared" si="800"/>
        <v>0</v>
      </c>
      <c r="GW156" s="62">
        <f t="shared" si="745"/>
        <v>0</v>
      </c>
      <c r="GX156" s="67">
        <f t="shared" si="746"/>
        <v>0</v>
      </c>
      <c r="HC156" s="77">
        <f t="shared" si="801"/>
        <v>0</v>
      </c>
      <c r="HD156" s="62">
        <f t="shared" si="748"/>
        <v>0</v>
      </c>
      <c r="HE156" s="67">
        <f t="shared" si="749"/>
        <v>0</v>
      </c>
      <c r="HJ156" s="77">
        <f t="shared" si="802"/>
        <v>0</v>
      </c>
      <c r="HK156" s="62">
        <f t="shared" si="751"/>
        <v>0</v>
      </c>
      <c r="HL156" s="67">
        <f t="shared" si="752"/>
        <v>0</v>
      </c>
      <c r="HQ156" s="77">
        <f t="shared" si="803"/>
        <v>0</v>
      </c>
      <c r="HR156" s="62">
        <f t="shared" si="754"/>
        <v>0</v>
      </c>
      <c r="HS156" s="67">
        <f t="shared" si="755"/>
        <v>0</v>
      </c>
      <c r="HX156" s="77">
        <f t="shared" si="804"/>
        <v>0</v>
      </c>
      <c r="HY156" s="62">
        <f t="shared" si="757"/>
        <v>0</v>
      </c>
      <c r="HZ156" s="67">
        <f t="shared" si="758"/>
        <v>0</v>
      </c>
      <c r="IE156" s="77">
        <f t="shared" si="805"/>
        <v>0</v>
      </c>
      <c r="IF156" s="62">
        <f t="shared" si="760"/>
        <v>0</v>
      </c>
      <c r="IG156" s="67">
        <f t="shared" si="761"/>
        <v>0</v>
      </c>
      <c r="IL156" s="77">
        <f t="shared" si="806"/>
        <v>0</v>
      </c>
      <c r="IM156" s="62">
        <f t="shared" si="763"/>
        <v>0</v>
      </c>
      <c r="IN156" s="67">
        <f t="shared" si="764"/>
        <v>0</v>
      </c>
      <c r="IS156" s="77">
        <f t="shared" si="765"/>
        <v>0</v>
      </c>
      <c r="IT156" s="62">
        <f t="shared" si="807"/>
        <v>0</v>
      </c>
      <c r="IU156" s="67">
        <f t="shared" si="767"/>
        <v>0</v>
      </c>
    </row>
    <row r="157" spans="8:255" hidden="1" x14ac:dyDescent="0.2">
      <c r="H157" s="77">
        <f t="shared" si="768"/>
        <v>0</v>
      </c>
      <c r="I157" s="62">
        <f t="shared" si="769"/>
        <v>83000000</v>
      </c>
      <c r="J157" s="67">
        <f t="shared" si="772"/>
        <v>-83000000</v>
      </c>
      <c r="O157" s="77">
        <f t="shared" si="770"/>
        <v>0</v>
      </c>
      <c r="P157" s="62">
        <f t="shared" si="771"/>
        <v>83000000</v>
      </c>
      <c r="Q157" s="67">
        <f t="shared" si="773"/>
        <v>-83000000</v>
      </c>
      <c r="V157" s="77">
        <f t="shared" si="774"/>
        <v>0</v>
      </c>
      <c r="W157" s="62">
        <f t="shared" si="667"/>
        <v>0</v>
      </c>
      <c r="X157" s="67">
        <f t="shared" si="668"/>
        <v>0</v>
      </c>
      <c r="AC157" s="77">
        <f t="shared" si="775"/>
        <v>0</v>
      </c>
      <c r="AD157" s="62">
        <f t="shared" si="670"/>
        <v>0</v>
      </c>
      <c r="AE157" s="67">
        <f t="shared" si="671"/>
        <v>0</v>
      </c>
      <c r="AJ157" s="77">
        <f t="shared" si="776"/>
        <v>0</v>
      </c>
      <c r="AK157" s="62">
        <f t="shared" si="673"/>
        <v>0</v>
      </c>
      <c r="AL157" s="67">
        <f t="shared" si="674"/>
        <v>0</v>
      </c>
      <c r="AQ157" s="77">
        <f t="shared" si="777"/>
        <v>0</v>
      </c>
      <c r="AR157" s="62">
        <f t="shared" si="676"/>
        <v>0</v>
      </c>
      <c r="AS157" s="67">
        <f t="shared" si="677"/>
        <v>0</v>
      </c>
      <c r="AX157" s="77">
        <f t="shared" si="778"/>
        <v>0</v>
      </c>
      <c r="AY157" s="62">
        <f t="shared" si="679"/>
        <v>0</v>
      </c>
      <c r="AZ157" s="67">
        <f t="shared" si="680"/>
        <v>0</v>
      </c>
      <c r="BE157" s="77">
        <f t="shared" si="779"/>
        <v>0</v>
      </c>
      <c r="BF157" s="62">
        <f t="shared" si="682"/>
        <v>0</v>
      </c>
      <c r="BG157" s="67">
        <f t="shared" si="683"/>
        <v>0</v>
      </c>
      <c r="BL157" s="77">
        <f t="shared" si="780"/>
        <v>0</v>
      </c>
      <c r="BM157" s="62">
        <f t="shared" si="685"/>
        <v>0</v>
      </c>
      <c r="BN157" s="67">
        <f t="shared" si="686"/>
        <v>0</v>
      </c>
      <c r="BS157" s="77">
        <f t="shared" si="781"/>
        <v>0</v>
      </c>
      <c r="BT157" s="62">
        <f t="shared" si="688"/>
        <v>0</v>
      </c>
      <c r="BU157" s="67">
        <f t="shared" si="689"/>
        <v>0</v>
      </c>
      <c r="BZ157" s="227">
        <f t="shared" si="782"/>
        <v>0</v>
      </c>
      <c r="CA157" s="203">
        <f t="shared" si="691"/>
        <v>0</v>
      </c>
      <c r="CB157" s="228">
        <f t="shared" si="692"/>
        <v>0</v>
      </c>
      <c r="CG157" s="77">
        <f t="shared" si="783"/>
        <v>0</v>
      </c>
      <c r="CH157" s="62">
        <f t="shared" si="694"/>
        <v>0</v>
      </c>
      <c r="CI157" s="67">
        <f t="shared" si="695"/>
        <v>0</v>
      </c>
      <c r="CN157" s="77">
        <f t="shared" si="784"/>
        <v>0</v>
      </c>
      <c r="CO157" s="62">
        <f t="shared" si="697"/>
        <v>0</v>
      </c>
      <c r="CP157" s="67">
        <f t="shared" si="698"/>
        <v>0</v>
      </c>
      <c r="CU157" s="77">
        <f t="shared" si="785"/>
        <v>0</v>
      </c>
      <c r="CV157" s="62">
        <f t="shared" si="700"/>
        <v>0</v>
      </c>
      <c r="CW157" s="67">
        <f t="shared" si="701"/>
        <v>0</v>
      </c>
      <c r="DB157" s="77">
        <f t="shared" si="786"/>
        <v>0</v>
      </c>
      <c r="DC157" s="62">
        <f t="shared" si="703"/>
        <v>0</v>
      </c>
      <c r="DD157" s="67">
        <f t="shared" si="704"/>
        <v>0</v>
      </c>
      <c r="DI157" s="77">
        <f t="shared" si="787"/>
        <v>0</v>
      </c>
      <c r="DJ157" s="62">
        <f t="shared" si="706"/>
        <v>0</v>
      </c>
      <c r="DK157" s="67">
        <f t="shared" si="707"/>
        <v>0</v>
      </c>
      <c r="DP157" s="77">
        <f t="shared" si="788"/>
        <v>0</v>
      </c>
      <c r="DQ157" s="62">
        <f t="shared" si="709"/>
        <v>0</v>
      </c>
      <c r="DR157" s="67">
        <f t="shared" si="710"/>
        <v>0</v>
      </c>
      <c r="DW157" s="77">
        <f t="shared" si="789"/>
        <v>0</v>
      </c>
      <c r="DX157" s="62">
        <f t="shared" si="712"/>
        <v>0</v>
      </c>
      <c r="DY157" s="67">
        <f t="shared" si="713"/>
        <v>0</v>
      </c>
      <c r="ED157" s="77">
        <f t="shared" si="790"/>
        <v>0</v>
      </c>
      <c r="EE157" s="62">
        <f t="shared" si="715"/>
        <v>0</v>
      </c>
      <c r="EF157" s="67">
        <f t="shared" si="716"/>
        <v>0</v>
      </c>
      <c r="EK157" s="77">
        <f t="shared" si="791"/>
        <v>0</v>
      </c>
      <c r="EL157" s="62">
        <f t="shared" si="718"/>
        <v>0</v>
      </c>
      <c r="EM157" s="67">
        <f t="shared" si="719"/>
        <v>0</v>
      </c>
      <c r="ER157" s="77">
        <f t="shared" si="792"/>
        <v>0</v>
      </c>
      <c r="ES157" s="62">
        <f t="shared" si="721"/>
        <v>0</v>
      </c>
      <c r="ET157" s="67">
        <f t="shared" si="722"/>
        <v>0</v>
      </c>
      <c r="EY157" s="77">
        <f t="shared" si="793"/>
        <v>0</v>
      </c>
      <c r="EZ157" s="62">
        <f t="shared" si="724"/>
        <v>0</v>
      </c>
      <c r="FA157" s="67">
        <f t="shared" si="725"/>
        <v>0</v>
      </c>
      <c r="FF157" s="77">
        <f t="shared" si="794"/>
        <v>0</v>
      </c>
      <c r="FG157" s="62">
        <f t="shared" si="727"/>
        <v>0</v>
      </c>
      <c r="FH157" s="67">
        <f t="shared" si="728"/>
        <v>0</v>
      </c>
      <c r="FM157" s="77">
        <f t="shared" si="795"/>
        <v>0</v>
      </c>
      <c r="FN157" s="62">
        <f t="shared" si="730"/>
        <v>0</v>
      </c>
      <c r="FO157" s="67">
        <f t="shared" si="731"/>
        <v>0</v>
      </c>
      <c r="FT157" s="77">
        <f t="shared" si="796"/>
        <v>0</v>
      </c>
      <c r="FU157" s="62">
        <f t="shared" si="733"/>
        <v>0</v>
      </c>
      <c r="FV157" s="67">
        <f t="shared" si="734"/>
        <v>0</v>
      </c>
      <c r="GA157" s="77">
        <f t="shared" si="797"/>
        <v>0</v>
      </c>
      <c r="GB157" s="62">
        <f t="shared" si="736"/>
        <v>0</v>
      </c>
      <c r="GC157" s="67">
        <f t="shared" si="737"/>
        <v>0</v>
      </c>
      <c r="GH157" s="77">
        <f t="shared" si="798"/>
        <v>0</v>
      </c>
      <c r="GI157" s="62">
        <f t="shared" si="739"/>
        <v>0</v>
      </c>
      <c r="GJ157" s="67">
        <f t="shared" si="740"/>
        <v>0</v>
      </c>
      <c r="GO157" s="77">
        <f t="shared" si="799"/>
        <v>0</v>
      </c>
      <c r="GP157" s="62">
        <f t="shared" si="742"/>
        <v>0</v>
      </c>
      <c r="GQ157" s="67">
        <f t="shared" si="743"/>
        <v>0</v>
      </c>
      <c r="GV157" s="77">
        <f t="shared" si="800"/>
        <v>0</v>
      </c>
      <c r="GW157" s="62">
        <f t="shared" si="745"/>
        <v>0</v>
      </c>
      <c r="GX157" s="67">
        <f t="shared" si="746"/>
        <v>0</v>
      </c>
      <c r="HC157" s="77">
        <f t="shared" si="801"/>
        <v>0</v>
      </c>
      <c r="HD157" s="62">
        <f t="shared" si="748"/>
        <v>0</v>
      </c>
      <c r="HE157" s="67">
        <f t="shared" si="749"/>
        <v>0</v>
      </c>
      <c r="HJ157" s="77">
        <f t="shared" si="802"/>
        <v>0</v>
      </c>
      <c r="HK157" s="62">
        <f t="shared" si="751"/>
        <v>0</v>
      </c>
      <c r="HL157" s="67">
        <f t="shared" si="752"/>
        <v>0</v>
      </c>
      <c r="HQ157" s="77">
        <f t="shared" si="803"/>
        <v>0</v>
      </c>
      <c r="HR157" s="62">
        <f t="shared" si="754"/>
        <v>0</v>
      </c>
      <c r="HS157" s="67">
        <f t="shared" si="755"/>
        <v>0</v>
      </c>
      <c r="HX157" s="77">
        <f t="shared" si="804"/>
        <v>0</v>
      </c>
      <c r="HY157" s="62">
        <f t="shared" si="757"/>
        <v>0</v>
      </c>
      <c r="HZ157" s="67">
        <f t="shared" si="758"/>
        <v>0</v>
      </c>
      <c r="IE157" s="77">
        <f t="shared" si="805"/>
        <v>0</v>
      </c>
      <c r="IF157" s="62">
        <f t="shared" si="760"/>
        <v>0</v>
      </c>
      <c r="IG157" s="67">
        <f t="shared" si="761"/>
        <v>0</v>
      </c>
      <c r="IL157" s="77">
        <f t="shared" si="806"/>
        <v>0</v>
      </c>
      <c r="IM157" s="62">
        <f t="shared" si="763"/>
        <v>0</v>
      </c>
      <c r="IN157" s="67">
        <f t="shared" si="764"/>
        <v>0</v>
      </c>
      <c r="IS157" s="77">
        <f t="shared" si="765"/>
        <v>0</v>
      </c>
      <c r="IT157" s="62">
        <f t="shared" si="807"/>
        <v>0</v>
      </c>
      <c r="IU157" s="67">
        <f t="shared" si="767"/>
        <v>0</v>
      </c>
    </row>
    <row r="158" spans="8:255" hidden="1" x14ac:dyDescent="0.2">
      <c r="H158" s="77">
        <f t="shared" si="768"/>
        <v>0</v>
      </c>
      <c r="I158" s="62">
        <f t="shared" si="769"/>
        <v>18150872</v>
      </c>
      <c r="J158" s="67">
        <f t="shared" si="772"/>
        <v>-18150872</v>
      </c>
      <c r="O158" s="77">
        <f t="shared" si="770"/>
        <v>0</v>
      </c>
      <c r="P158" s="62">
        <f t="shared" si="771"/>
        <v>18446688</v>
      </c>
      <c r="Q158" s="67">
        <f t="shared" si="773"/>
        <v>-18446688</v>
      </c>
      <c r="V158" s="77">
        <f t="shared" si="774"/>
        <v>0</v>
      </c>
      <c r="W158" s="62">
        <f t="shared" si="667"/>
        <v>0</v>
      </c>
      <c r="X158" s="67">
        <f t="shared" si="668"/>
        <v>0</v>
      </c>
      <c r="AC158" s="77">
        <f t="shared" si="775"/>
        <v>0</v>
      </c>
      <c r="AD158" s="62">
        <f t="shared" si="670"/>
        <v>0</v>
      </c>
      <c r="AE158" s="67">
        <f t="shared" si="671"/>
        <v>0</v>
      </c>
      <c r="AJ158" s="77">
        <f t="shared" si="776"/>
        <v>0</v>
      </c>
      <c r="AK158" s="62">
        <f t="shared" si="673"/>
        <v>0</v>
      </c>
      <c r="AL158" s="67">
        <f t="shared" si="674"/>
        <v>0</v>
      </c>
      <c r="AQ158" s="77">
        <f t="shared" si="777"/>
        <v>0</v>
      </c>
      <c r="AR158" s="62">
        <f t="shared" si="676"/>
        <v>0</v>
      </c>
      <c r="AS158" s="67">
        <f t="shared" si="677"/>
        <v>0</v>
      </c>
      <c r="AX158" s="77">
        <f t="shared" si="778"/>
        <v>0</v>
      </c>
      <c r="AY158" s="62">
        <f t="shared" si="679"/>
        <v>0</v>
      </c>
      <c r="AZ158" s="67">
        <f t="shared" si="680"/>
        <v>0</v>
      </c>
      <c r="BE158" s="77">
        <f t="shared" si="779"/>
        <v>0</v>
      </c>
      <c r="BF158" s="62">
        <f t="shared" si="682"/>
        <v>0</v>
      </c>
      <c r="BG158" s="67">
        <f t="shared" si="683"/>
        <v>0</v>
      </c>
      <c r="BL158" s="77">
        <f t="shared" si="780"/>
        <v>0</v>
      </c>
      <c r="BM158" s="62">
        <f t="shared" si="685"/>
        <v>0</v>
      </c>
      <c r="BN158" s="67">
        <f t="shared" si="686"/>
        <v>0</v>
      </c>
      <c r="BS158" s="77">
        <f t="shared" si="781"/>
        <v>0</v>
      </c>
      <c r="BT158" s="62">
        <f t="shared" si="688"/>
        <v>0</v>
      </c>
      <c r="BU158" s="67">
        <f t="shared" si="689"/>
        <v>0</v>
      </c>
      <c r="BZ158" s="227">
        <f t="shared" si="782"/>
        <v>0</v>
      </c>
      <c r="CA158" s="203">
        <f t="shared" si="691"/>
        <v>0</v>
      </c>
      <c r="CB158" s="228">
        <f t="shared" si="692"/>
        <v>0</v>
      </c>
      <c r="CG158" s="77">
        <f t="shared" si="783"/>
        <v>0</v>
      </c>
      <c r="CH158" s="62">
        <f t="shared" si="694"/>
        <v>0</v>
      </c>
      <c r="CI158" s="67">
        <f t="shared" si="695"/>
        <v>0</v>
      </c>
      <c r="CN158" s="77">
        <f t="shared" si="784"/>
        <v>0</v>
      </c>
      <c r="CO158" s="62">
        <f t="shared" si="697"/>
        <v>0</v>
      </c>
      <c r="CP158" s="67">
        <f t="shared" si="698"/>
        <v>0</v>
      </c>
      <c r="CU158" s="77">
        <f t="shared" si="785"/>
        <v>0</v>
      </c>
      <c r="CV158" s="62">
        <f t="shared" si="700"/>
        <v>0</v>
      </c>
      <c r="CW158" s="67">
        <f t="shared" si="701"/>
        <v>0</v>
      </c>
      <c r="DB158" s="77">
        <f t="shared" si="786"/>
        <v>0</v>
      </c>
      <c r="DC158" s="62">
        <f t="shared" si="703"/>
        <v>0</v>
      </c>
      <c r="DD158" s="67">
        <f t="shared" si="704"/>
        <v>0</v>
      </c>
      <c r="DI158" s="77">
        <f t="shared" si="787"/>
        <v>0</v>
      </c>
      <c r="DJ158" s="62">
        <f t="shared" si="706"/>
        <v>0</v>
      </c>
      <c r="DK158" s="67">
        <f t="shared" si="707"/>
        <v>0</v>
      </c>
      <c r="DP158" s="77">
        <f t="shared" si="788"/>
        <v>0</v>
      </c>
      <c r="DQ158" s="62">
        <f t="shared" si="709"/>
        <v>0</v>
      </c>
      <c r="DR158" s="67">
        <f t="shared" si="710"/>
        <v>0</v>
      </c>
      <c r="DW158" s="77">
        <f t="shared" si="789"/>
        <v>0</v>
      </c>
      <c r="DX158" s="62">
        <f t="shared" si="712"/>
        <v>0</v>
      </c>
      <c r="DY158" s="67">
        <f t="shared" si="713"/>
        <v>0</v>
      </c>
      <c r="ED158" s="77">
        <f t="shared" si="790"/>
        <v>0</v>
      </c>
      <c r="EE158" s="62">
        <f t="shared" si="715"/>
        <v>0</v>
      </c>
      <c r="EF158" s="67">
        <f t="shared" si="716"/>
        <v>0</v>
      </c>
      <c r="EK158" s="77">
        <f t="shared" si="791"/>
        <v>0</v>
      </c>
      <c r="EL158" s="62">
        <f t="shared" si="718"/>
        <v>0</v>
      </c>
      <c r="EM158" s="67">
        <f t="shared" si="719"/>
        <v>0</v>
      </c>
      <c r="ER158" s="77">
        <f t="shared" si="792"/>
        <v>0</v>
      </c>
      <c r="ES158" s="62">
        <f t="shared" si="721"/>
        <v>0</v>
      </c>
      <c r="ET158" s="67">
        <f t="shared" si="722"/>
        <v>0</v>
      </c>
      <c r="EY158" s="77">
        <f t="shared" si="793"/>
        <v>0</v>
      </c>
      <c r="EZ158" s="62">
        <f t="shared" si="724"/>
        <v>0</v>
      </c>
      <c r="FA158" s="67">
        <f t="shared" si="725"/>
        <v>0</v>
      </c>
      <c r="FF158" s="77">
        <f t="shared" si="794"/>
        <v>0</v>
      </c>
      <c r="FG158" s="62">
        <f t="shared" si="727"/>
        <v>0</v>
      </c>
      <c r="FH158" s="67">
        <f t="shared" si="728"/>
        <v>0</v>
      </c>
      <c r="FM158" s="77">
        <f t="shared" si="795"/>
        <v>0</v>
      </c>
      <c r="FN158" s="62">
        <f t="shared" si="730"/>
        <v>0</v>
      </c>
      <c r="FO158" s="67">
        <f t="shared" si="731"/>
        <v>0</v>
      </c>
      <c r="FT158" s="77">
        <f t="shared" si="796"/>
        <v>0</v>
      </c>
      <c r="FU158" s="62">
        <f t="shared" si="733"/>
        <v>0</v>
      </c>
      <c r="FV158" s="67">
        <f t="shared" si="734"/>
        <v>0</v>
      </c>
      <c r="GA158" s="77">
        <f t="shared" si="797"/>
        <v>0</v>
      </c>
      <c r="GB158" s="62">
        <f t="shared" si="736"/>
        <v>0</v>
      </c>
      <c r="GC158" s="67">
        <f t="shared" si="737"/>
        <v>0</v>
      </c>
      <c r="GH158" s="77">
        <f t="shared" si="798"/>
        <v>0</v>
      </c>
      <c r="GI158" s="62">
        <f t="shared" si="739"/>
        <v>0</v>
      </c>
      <c r="GJ158" s="67">
        <f t="shared" si="740"/>
        <v>0</v>
      </c>
      <c r="GO158" s="77">
        <f t="shared" si="799"/>
        <v>0</v>
      </c>
      <c r="GP158" s="62">
        <f t="shared" si="742"/>
        <v>0</v>
      </c>
      <c r="GQ158" s="67">
        <f t="shared" si="743"/>
        <v>0</v>
      </c>
      <c r="GV158" s="77">
        <f t="shared" si="800"/>
        <v>0</v>
      </c>
      <c r="GW158" s="62">
        <f t="shared" si="745"/>
        <v>0</v>
      </c>
      <c r="GX158" s="67">
        <f t="shared" si="746"/>
        <v>0</v>
      </c>
      <c r="HC158" s="77">
        <f t="shared" si="801"/>
        <v>0</v>
      </c>
      <c r="HD158" s="62">
        <f t="shared" si="748"/>
        <v>0</v>
      </c>
      <c r="HE158" s="67">
        <f t="shared" si="749"/>
        <v>0</v>
      </c>
      <c r="HJ158" s="77">
        <f t="shared" si="802"/>
        <v>0</v>
      </c>
      <c r="HK158" s="62">
        <f t="shared" si="751"/>
        <v>0</v>
      </c>
      <c r="HL158" s="67">
        <f t="shared" si="752"/>
        <v>0</v>
      </c>
      <c r="HQ158" s="77">
        <f t="shared" si="803"/>
        <v>0</v>
      </c>
      <c r="HR158" s="62">
        <f t="shared" si="754"/>
        <v>0</v>
      </c>
      <c r="HS158" s="67">
        <f t="shared" si="755"/>
        <v>0</v>
      </c>
      <c r="HX158" s="77">
        <f t="shared" si="804"/>
        <v>0</v>
      </c>
      <c r="HY158" s="62">
        <f t="shared" si="757"/>
        <v>0</v>
      </c>
      <c r="HZ158" s="67">
        <f t="shared" si="758"/>
        <v>0</v>
      </c>
      <c r="IE158" s="77">
        <f t="shared" si="805"/>
        <v>0</v>
      </c>
      <c r="IF158" s="62">
        <f t="shared" si="760"/>
        <v>0</v>
      </c>
      <c r="IG158" s="67">
        <f t="shared" si="761"/>
        <v>0</v>
      </c>
      <c r="IL158" s="77">
        <f t="shared" si="806"/>
        <v>0</v>
      </c>
      <c r="IM158" s="62">
        <f t="shared" si="763"/>
        <v>0</v>
      </c>
      <c r="IN158" s="67">
        <f t="shared" si="764"/>
        <v>0</v>
      </c>
      <c r="IS158" s="77">
        <f t="shared" si="765"/>
        <v>0</v>
      </c>
      <c r="IT158" s="62">
        <f t="shared" si="807"/>
        <v>0</v>
      </c>
      <c r="IU158" s="67">
        <f t="shared" si="767"/>
        <v>0</v>
      </c>
    </row>
    <row r="159" spans="8:255" hidden="1" x14ac:dyDescent="0.2">
      <c r="H159" s="77">
        <f t="shared" si="768"/>
        <v>0</v>
      </c>
      <c r="I159" s="62">
        <f t="shared" si="769"/>
        <v>85310032</v>
      </c>
      <c r="J159" s="67">
        <f t="shared" si="772"/>
        <v>-85310032</v>
      </c>
      <c r="O159" s="77">
        <f t="shared" si="770"/>
        <v>0</v>
      </c>
      <c r="P159" s="62">
        <f t="shared" si="771"/>
        <v>103756720</v>
      </c>
      <c r="Q159" s="67">
        <f t="shared" si="773"/>
        <v>-103756720</v>
      </c>
      <c r="V159" s="77">
        <f t="shared" si="774"/>
        <v>0</v>
      </c>
      <c r="W159" s="62">
        <f t="shared" si="667"/>
        <v>0</v>
      </c>
      <c r="X159" s="67">
        <f t="shared" si="668"/>
        <v>0</v>
      </c>
      <c r="AC159" s="77">
        <f t="shared" si="775"/>
        <v>0</v>
      </c>
      <c r="AD159" s="62">
        <f t="shared" si="670"/>
        <v>0</v>
      </c>
      <c r="AE159" s="67">
        <f t="shared" si="671"/>
        <v>0</v>
      </c>
      <c r="AJ159" s="77">
        <f t="shared" si="776"/>
        <v>0</v>
      </c>
      <c r="AK159" s="62">
        <f t="shared" si="673"/>
        <v>0</v>
      </c>
      <c r="AL159" s="67">
        <f t="shared" si="674"/>
        <v>0</v>
      </c>
      <c r="AQ159" s="77">
        <f t="shared" si="777"/>
        <v>0</v>
      </c>
      <c r="AR159" s="62">
        <f t="shared" si="676"/>
        <v>0</v>
      </c>
      <c r="AS159" s="67">
        <f t="shared" si="677"/>
        <v>0</v>
      </c>
      <c r="AX159" s="77">
        <f t="shared" si="778"/>
        <v>0</v>
      </c>
      <c r="AY159" s="62">
        <f t="shared" si="679"/>
        <v>0</v>
      </c>
      <c r="AZ159" s="67">
        <f t="shared" si="680"/>
        <v>0</v>
      </c>
      <c r="BE159" s="77">
        <f t="shared" si="779"/>
        <v>0</v>
      </c>
      <c r="BF159" s="62">
        <f t="shared" si="682"/>
        <v>0</v>
      </c>
      <c r="BG159" s="67">
        <f t="shared" si="683"/>
        <v>0</v>
      </c>
      <c r="BL159" s="77">
        <f t="shared" si="780"/>
        <v>0</v>
      </c>
      <c r="BM159" s="62">
        <f t="shared" si="685"/>
        <v>0</v>
      </c>
      <c r="BN159" s="67">
        <f t="shared" si="686"/>
        <v>0</v>
      </c>
      <c r="BS159" s="77">
        <f t="shared" si="781"/>
        <v>0</v>
      </c>
      <c r="BT159" s="62">
        <f t="shared" si="688"/>
        <v>0</v>
      </c>
      <c r="BU159" s="67">
        <f t="shared" si="689"/>
        <v>0</v>
      </c>
      <c r="BZ159" s="227">
        <f t="shared" si="782"/>
        <v>0</v>
      </c>
      <c r="CA159" s="203">
        <f t="shared" si="691"/>
        <v>0</v>
      </c>
      <c r="CB159" s="228">
        <f t="shared" si="692"/>
        <v>0</v>
      </c>
      <c r="CG159" s="77">
        <f t="shared" si="783"/>
        <v>0</v>
      </c>
      <c r="CH159" s="62">
        <f t="shared" si="694"/>
        <v>0</v>
      </c>
      <c r="CI159" s="67">
        <f t="shared" si="695"/>
        <v>0</v>
      </c>
      <c r="CN159" s="77">
        <f t="shared" si="784"/>
        <v>0</v>
      </c>
      <c r="CO159" s="62">
        <f t="shared" si="697"/>
        <v>0</v>
      </c>
      <c r="CP159" s="67">
        <f t="shared" si="698"/>
        <v>0</v>
      </c>
      <c r="CU159" s="77">
        <f t="shared" si="785"/>
        <v>0</v>
      </c>
      <c r="CV159" s="62">
        <f t="shared" si="700"/>
        <v>0</v>
      </c>
      <c r="CW159" s="67">
        <f t="shared" si="701"/>
        <v>0</v>
      </c>
      <c r="DB159" s="77">
        <f t="shared" si="786"/>
        <v>0</v>
      </c>
      <c r="DC159" s="62">
        <f t="shared" si="703"/>
        <v>0</v>
      </c>
      <c r="DD159" s="67">
        <f t="shared" si="704"/>
        <v>0</v>
      </c>
      <c r="DI159" s="77">
        <f t="shared" si="787"/>
        <v>0</v>
      </c>
      <c r="DJ159" s="62">
        <f t="shared" si="706"/>
        <v>0</v>
      </c>
      <c r="DK159" s="67">
        <f t="shared" si="707"/>
        <v>0</v>
      </c>
      <c r="DP159" s="77">
        <f t="shared" si="788"/>
        <v>0</v>
      </c>
      <c r="DQ159" s="62">
        <f t="shared" si="709"/>
        <v>0</v>
      </c>
      <c r="DR159" s="67">
        <f t="shared" si="710"/>
        <v>0</v>
      </c>
      <c r="DW159" s="77">
        <f t="shared" si="789"/>
        <v>0</v>
      </c>
      <c r="DX159" s="62">
        <f t="shared" si="712"/>
        <v>0</v>
      </c>
      <c r="DY159" s="67">
        <f t="shared" si="713"/>
        <v>0</v>
      </c>
      <c r="ED159" s="77">
        <f t="shared" si="790"/>
        <v>0</v>
      </c>
      <c r="EE159" s="62">
        <f t="shared" si="715"/>
        <v>0</v>
      </c>
      <c r="EF159" s="67">
        <f t="shared" si="716"/>
        <v>0</v>
      </c>
      <c r="EK159" s="77">
        <f t="shared" si="791"/>
        <v>0</v>
      </c>
      <c r="EL159" s="62">
        <f t="shared" si="718"/>
        <v>0</v>
      </c>
      <c r="EM159" s="67">
        <f t="shared" si="719"/>
        <v>0</v>
      </c>
      <c r="ER159" s="77">
        <f t="shared" si="792"/>
        <v>0</v>
      </c>
      <c r="ES159" s="62">
        <f t="shared" si="721"/>
        <v>0</v>
      </c>
      <c r="ET159" s="67">
        <f t="shared" si="722"/>
        <v>0</v>
      </c>
      <c r="EY159" s="77">
        <f t="shared" si="793"/>
        <v>0</v>
      </c>
      <c r="EZ159" s="62">
        <f t="shared" si="724"/>
        <v>0</v>
      </c>
      <c r="FA159" s="67">
        <f t="shared" si="725"/>
        <v>0</v>
      </c>
      <c r="FF159" s="77">
        <f t="shared" si="794"/>
        <v>0</v>
      </c>
      <c r="FG159" s="62">
        <f t="shared" si="727"/>
        <v>0</v>
      </c>
      <c r="FH159" s="67">
        <f t="shared" si="728"/>
        <v>0</v>
      </c>
      <c r="FM159" s="77">
        <f t="shared" si="795"/>
        <v>0</v>
      </c>
      <c r="FN159" s="62">
        <f t="shared" si="730"/>
        <v>0</v>
      </c>
      <c r="FO159" s="67">
        <f t="shared" si="731"/>
        <v>0</v>
      </c>
      <c r="FT159" s="77">
        <f t="shared" si="796"/>
        <v>0</v>
      </c>
      <c r="FU159" s="62">
        <f t="shared" si="733"/>
        <v>0</v>
      </c>
      <c r="FV159" s="67">
        <f t="shared" si="734"/>
        <v>0</v>
      </c>
      <c r="GA159" s="77">
        <f t="shared" si="797"/>
        <v>0</v>
      </c>
      <c r="GB159" s="62">
        <f t="shared" si="736"/>
        <v>0</v>
      </c>
      <c r="GC159" s="67">
        <f t="shared" si="737"/>
        <v>0</v>
      </c>
      <c r="GH159" s="77">
        <f t="shared" si="798"/>
        <v>0</v>
      </c>
      <c r="GI159" s="62">
        <f t="shared" si="739"/>
        <v>0</v>
      </c>
      <c r="GJ159" s="67">
        <f t="shared" si="740"/>
        <v>0</v>
      </c>
      <c r="GO159" s="77">
        <f t="shared" si="799"/>
        <v>0</v>
      </c>
      <c r="GP159" s="62">
        <f t="shared" si="742"/>
        <v>0</v>
      </c>
      <c r="GQ159" s="67">
        <f t="shared" si="743"/>
        <v>0</v>
      </c>
      <c r="GV159" s="77">
        <f t="shared" si="800"/>
        <v>0</v>
      </c>
      <c r="GW159" s="62">
        <f t="shared" si="745"/>
        <v>0</v>
      </c>
      <c r="GX159" s="67">
        <f t="shared" si="746"/>
        <v>0</v>
      </c>
      <c r="HC159" s="77">
        <f t="shared" si="801"/>
        <v>0</v>
      </c>
      <c r="HD159" s="62">
        <f t="shared" si="748"/>
        <v>0</v>
      </c>
      <c r="HE159" s="67">
        <f t="shared" si="749"/>
        <v>0</v>
      </c>
      <c r="HJ159" s="77">
        <f t="shared" si="802"/>
        <v>0</v>
      </c>
      <c r="HK159" s="62">
        <f t="shared" si="751"/>
        <v>0</v>
      </c>
      <c r="HL159" s="67">
        <f t="shared" si="752"/>
        <v>0</v>
      </c>
      <c r="HQ159" s="77">
        <f t="shared" si="803"/>
        <v>0</v>
      </c>
      <c r="HR159" s="62">
        <f t="shared" si="754"/>
        <v>0</v>
      </c>
      <c r="HS159" s="67">
        <f t="shared" si="755"/>
        <v>0</v>
      </c>
      <c r="HX159" s="77">
        <f t="shared" si="804"/>
        <v>0</v>
      </c>
      <c r="HY159" s="62">
        <f t="shared" si="757"/>
        <v>0</v>
      </c>
      <c r="HZ159" s="67">
        <f t="shared" si="758"/>
        <v>0</v>
      </c>
      <c r="IE159" s="77">
        <f t="shared" si="805"/>
        <v>0</v>
      </c>
      <c r="IF159" s="62">
        <f t="shared" si="760"/>
        <v>0</v>
      </c>
      <c r="IG159" s="67">
        <f t="shared" si="761"/>
        <v>0</v>
      </c>
      <c r="IL159" s="77">
        <f t="shared" si="806"/>
        <v>0</v>
      </c>
      <c r="IM159" s="62">
        <f t="shared" si="763"/>
        <v>0</v>
      </c>
      <c r="IN159" s="67">
        <f t="shared" si="764"/>
        <v>0</v>
      </c>
      <c r="IS159" s="77">
        <f t="shared" si="765"/>
        <v>0</v>
      </c>
      <c r="IT159" s="62">
        <f t="shared" si="807"/>
        <v>0</v>
      </c>
      <c r="IU159" s="67">
        <f t="shared" si="767"/>
        <v>0</v>
      </c>
    </row>
    <row r="160" spans="8:255" hidden="1" x14ac:dyDescent="0.2">
      <c r="H160" s="81">
        <f t="shared" si="768"/>
        <v>53512.4</v>
      </c>
      <c r="I160" s="82">
        <f t="shared" si="769"/>
        <v>131013587</v>
      </c>
      <c r="J160" s="83">
        <f t="shared" si="772"/>
        <v>-130960074.59999999</v>
      </c>
      <c r="O160" s="81">
        <f t="shared" si="770"/>
        <v>0.4</v>
      </c>
      <c r="P160" s="82">
        <f t="shared" si="771"/>
        <v>124637026</v>
      </c>
      <c r="Q160" s="83">
        <f t="shared" si="773"/>
        <v>-124637025.59999999</v>
      </c>
      <c r="V160" s="81">
        <f t="shared" si="774"/>
        <v>0</v>
      </c>
      <c r="W160" s="82">
        <f t="shared" si="667"/>
        <v>6424545</v>
      </c>
      <c r="X160" s="83">
        <f t="shared" si="668"/>
        <v>-6424545</v>
      </c>
      <c r="AC160" s="81">
        <f t="shared" si="775"/>
        <v>404</v>
      </c>
      <c r="AD160" s="82">
        <f t="shared" si="670"/>
        <v>6704086</v>
      </c>
      <c r="AE160" s="83">
        <f t="shared" si="671"/>
        <v>-6703682</v>
      </c>
      <c r="AJ160" s="81">
        <f t="shared" si="776"/>
        <v>0</v>
      </c>
      <c r="AK160" s="82">
        <f t="shared" si="673"/>
        <v>0</v>
      </c>
      <c r="AL160" s="83">
        <f t="shared" si="674"/>
        <v>0</v>
      </c>
      <c r="AQ160" s="81">
        <f t="shared" si="777"/>
        <v>1762</v>
      </c>
      <c r="AR160" s="82">
        <f t="shared" si="676"/>
        <v>637903</v>
      </c>
      <c r="AS160" s="83">
        <f t="shared" si="677"/>
        <v>-636141</v>
      </c>
      <c r="AX160" s="81">
        <f t="shared" si="778"/>
        <v>0</v>
      </c>
      <c r="AY160" s="82">
        <f t="shared" si="679"/>
        <v>5299435</v>
      </c>
      <c r="AZ160" s="83">
        <f t="shared" si="680"/>
        <v>-5299435</v>
      </c>
      <c r="BE160" s="81">
        <f t="shared" si="779"/>
        <v>0</v>
      </c>
      <c r="BF160" s="82">
        <f t="shared" si="682"/>
        <v>3261527</v>
      </c>
      <c r="BG160" s="83">
        <f t="shared" si="683"/>
        <v>-3261527</v>
      </c>
      <c r="BL160" s="81">
        <f t="shared" si="780"/>
        <v>0</v>
      </c>
      <c r="BM160" s="82">
        <f t="shared" si="685"/>
        <v>798701</v>
      </c>
      <c r="BN160" s="83">
        <f t="shared" si="686"/>
        <v>-798701</v>
      </c>
      <c r="BS160" s="81">
        <f t="shared" si="781"/>
        <v>0</v>
      </c>
      <c r="BT160" s="82">
        <f t="shared" si="688"/>
        <v>1239207</v>
      </c>
      <c r="BU160" s="83">
        <f t="shared" si="689"/>
        <v>-1239207</v>
      </c>
      <c r="BZ160" s="232">
        <f t="shared" si="782"/>
        <v>0</v>
      </c>
      <c r="CA160" s="233">
        <f t="shared" si="691"/>
        <v>5757280</v>
      </c>
      <c r="CB160" s="234">
        <f t="shared" si="692"/>
        <v>-5757280</v>
      </c>
      <c r="CG160" s="81">
        <f t="shared" si="783"/>
        <v>0</v>
      </c>
      <c r="CH160" s="82">
        <f t="shared" si="694"/>
        <v>0</v>
      </c>
      <c r="CI160" s="83">
        <f t="shared" si="695"/>
        <v>0</v>
      </c>
      <c r="CN160" s="81">
        <f t="shared" si="784"/>
        <v>0</v>
      </c>
      <c r="CO160" s="82">
        <f t="shared" si="697"/>
        <v>0</v>
      </c>
      <c r="CP160" s="83">
        <f t="shared" si="698"/>
        <v>0</v>
      </c>
      <c r="CU160" s="81">
        <f t="shared" si="785"/>
        <v>0</v>
      </c>
      <c r="CV160" s="82">
        <f t="shared" si="700"/>
        <v>0</v>
      </c>
      <c r="CW160" s="83">
        <f t="shared" si="701"/>
        <v>0</v>
      </c>
      <c r="DB160" s="81">
        <f t="shared" si="786"/>
        <v>0</v>
      </c>
      <c r="DC160" s="82">
        <f t="shared" si="703"/>
        <v>0</v>
      </c>
      <c r="DD160" s="83">
        <f t="shared" si="704"/>
        <v>0</v>
      </c>
      <c r="DI160" s="81">
        <f t="shared" si="787"/>
        <v>0</v>
      </c>
      <c r="DJ160" s="82">
        <f t="shared" si="706"/>
        <v>0</v>
      </c>
      <c r="DK160" s="83">
        <f t="shared" si="707"/>
        <v>0</v>
      </c>
      <c r="DP160" s="81">
        <f t="shared" si="788"/>
        <v>0</v>
      </c>
      <c r="DQ160" s="82">
        <f t="shared" si="709"/>
        <v>0</v>
      </c>
      <c r="DR160" s="83">
        <f t="shared" si="710"/>
        <v>0</v>
      </c>
      <c r="DW160" s="81">
        <f t="shared" si="789"/>
        <v>0</v>
      </c>
      <c r="DX160" s="82">
        <f t="shared" si="712"/>
        <v>0</v>
      </c>
      <c r="DY160" s="83">
        <f t="shared" si="713"/>
        <v>0</v>
      </c>
      <c r="ED160" s="81">
        <f t="shared" si="790"/>
        <v>0</v>
      </c>
      <c r="EE160" s="82">
        <f t="shared" si="715"/>
        <v>0</v>
      </c>
      <c r="EF160" s="83">
        <f t="shared" si="716"/>
        <v>0</v>
      </c>
      <c r="EK160" s="81">
        <f t="shared" si="791"/>
        <v>0</v>
      </c>
      <c r="EL160" s="82">
        <f t="shared" si="718"/>
        <v>0</v>
      </c>
      <c r="EM160" s="83">
        <f t="shared" si="719"/>
        <v>0</v>
      </c>
      <c r="ER160" s="81">
        <f t="shared" si="792"/>
        <v>0</v>
      </c>
      <c r="ES160" s="82">
        <f t="shared" si="721"/>
        <v>0</v>
      </c>
      <c r="ET160" s="83">
        <f t="shared" si="722"/>
        <v>0</v>
      </c>
      <c r="EY160" s="81">
        <f t="shared" si="793"/>
        <v>0</v>
      </c>
      <c r="EZ160" s="82">
        <f t="shared" si="724"/>
        <v>0</v>
      </c>
      <c r="FA160" s="83">
        <f t="shared" si="725"/>
        <v>0</v>
      </c>
      <c r="FF160" s="81">
        <f t="shared" si="794"/>
        <v>0</v>
      </c>
      <c r="FG160" s="82">
        <f t="shared" si="727"/>
        <v>0</v>
      </c>
      <c r="FH160" s="83">
        <f t="shared" si="728"/>
        <v>0</v>
      </c>
      <c r="FM160" s="81">
        <f t="shared" si="795"/>
        <v>0</v>
      </c>
      <c r="FN160" s="82">
        <f t="shared" si="730"/>
        <v>0</v>
      </c>
      <c r="FO160" s="83">
        <f t="shared" si="731"/>
        <v>0</v>
      </c>
      <c r="FT160" s="81">
        <f t="shared" si="796"/>
        <v>0</v>
      </c>
      <c r="FU160" s="82">
        <f t="shared" si="733"/>
        <v>0</v>
      </c>
      <c r="FV160" s="83">
        <f t="shared" si="734"/>
        <v>0</v>
      </c>
      <c r="GA160" s="81">
        <f t="shared" si="797"/>
        <v>0</v>
      </c>
      <c r="GB160" s="82">
        <f t="shared" si="736"/>
        <v>0</v>
      </c>
      <c r="GC160" s="83">
        <f t="shared" si="737"/>
        <v>0</v>
      </c>
      <c r="GH160" s="81">
        <f t="shared" si="798"/>
        <v>0</v>
      </c>
      <c r="GI160" s="82">
        <f t="shared" si="739"/>
        <v>0</v>
      </c>
      <c r="GJ160" s="83">
        <f t="shared" si="740"/>
        <v>0</v>
      </c>
      <c r="GO160" s="81">
        <f t="shared" si="799"/>
        <v>0</v>
      </c>
      <c r="GP160" s="82">
        <f t="shared" si="742"/>
        <v>0</v>
      </c>
      <c r="GQ160" s="83">
        <f t="shared" si="743"/>
        <v>0</v>
      </c>
      <c r="GV160" s="81">
        <f t="shared" si="800"/>
        <v>0</v>
      </c>
      <c r="GW160" s="82">
        <f t="shared" si="745"/>
        <v>0</v>
      </c>
      <c r="GX160" s="83">
        <f t="shared" si="746"/>
        <v>0</v>
      </c>
      <c r="HC160" s="81">
        <f t="shared" si="801"/>
        <v>0</v>
      </c>
      <c r="HD160" s="82">
        <f t="shared" si="748"/>
        <v>0</v>
      </c>
      <c r="HE160" s="83">
        <f t="shared" si="749"/>
        <v>0</v>
      </c>
      <c r="HJ160" s="81">
        <f t="shared" si="802"/>
        <v>0</v>
      </c>
      <c r="HK160" s="82">
        <f t="shared" si="751"/>
        <v>0</v>
      </c>
      <c r="HL160" s="83">
        <f t="shared" si="752"/>
        <v>0</v>
      </c>
      <c r="HQ160" s="81">
        <f t="shared" si="803"/>
        <v>0</v>
      </c>
      <c r="HR160" s="82">
        <f t="shared" si="754"/>
        <v>0</v>
      </c>
      <c r="HS160" s="83">
        <f t="shared" si="755"/>
        <v>0</v>
      </c>
      <c r="HX160" s="81">
        <f t="shared" si="804"/>
        <v>0</v>
      </c>
      <c r="HY160" s="82">
        <f t="shared" si="757"/>
        <v>0</v>
      </c>
      <c r="HZ160" s="83">
        <f t="shared" si="758"/>
        <v>0</v>
      </c>
      <c r="IE160" s="81">
        <f t="shared" si="805"/>
        <v>0</v>
      </c>
      <c r="IF160" s="82">
        <f t="shared" si="760"/>
        <v>0</v>
      </c>
      <c r="IG160" s="83">
        <f t="shared" si="761"/>
        <v>0</v>
      </c>
      <c r="IL160" s="81">
        <f t="shared" si="806"/>
        <v>0</v>
      </c>
      <c r="IM160" s="82">
        <f t="shared" si="763"/>
        <v>0</v>
      </c>
      <c r="IN160" s="83">
        <f t="shared" si="764"/>
        <v>0</v>
      </c>
      <c r="IS160" s="81">
        <f t="shared" si="765"/>
        <v>51346</v>
      </c>
      <c r="IT160" s="82">
        <f t="shared" si="807"/>
        <v>5757280</v>
      </c>
      <c r="IU160" s="83">
        <f t="shared" si="767"/>
        <v>-5705934</v>
      </c>
    </row>
    <row r="161" spans="8:256" ht="12" hidden="1" thickBot="1" x14ac:dyDescent="0.25">
      <c r="H161" s="84"/>
      <c r="I161" s="245"/>
      <c r="J161" s="246"/>
      <c r="O161" s="84"/>
      <c r="P161" s="245"/>
      <c r="Q161" s="246"/>
      <c r="V161" s="84"/>
      <c r="W161" s="69"/>
      <c r="X161" s="70"/>
      <c r="AC161" s="84"/>
      <c r="AD161" s="69"/>
      <c r="AE161" s="70"/>
      <c r="AJ161" s="84"/>
      <c r="AK161" s="69"/>
      <c r="AL161" s="70"/>
      <c r="AQ161" s="84"/>
      <c r="AR161" s="69"/>
      <c r="AS161" s="70"/>
      <c r="AX161" s="84"/>
      <c r="AY161" s="69"/>
      <c r="AZ161" s="70"/>
      <c r="BE161" s="84"/>
      <c r="BF161" s="69"/>
      <c r="BG161" s="70"/>
      <c r="BL161" s="84"/>
      <c r="BM161" s="69"/>
      <c r="BN161" s="70"/>
      <c r="BS161" s="84"/>
      <c r="BT161" s="69"/>
      <c r="BU161" s="70"/>
      <c r="BZ161" s="235"/>
      <c r="CA161" s="236"/>
      <c r="CB161" s="237"/>
      <c r="CG161" s="84"/>
      <c r="CH161" s="69"/>
      <c r="CI161" s="70"/>
      <c r="CN161" s="84"/>
      <c r="CO161" s="69"/>
      <c r="CP161" s="70"/>
      <c r="CU161" s="84"/>
      <c r="CV161" s="69"/>
      <c r="CW161" s="70"/>
      <c r="DB161" s="84"/>
      <c r="DC161" s="69"/>
      <c r="DD161" s="70"/>
      <c r="DI161" s="84"/>
      <c r="DJ161" s="69"/>
      <c r="DK161" s="70"/>
      <c r="DP161" s="84"/>
      <c r="DQ161" s="69"/>
      <c r="DR161" s="70"/>
      <c r="DW161" s="84"/>
      <c r="DX161" s="69"/>
      <c r="DY161" s="70"/>
      <c r="ED161" s="84"/>
      <c r="EE161" s="69"/>
      <c r="EF161" s="70"/>
      <c r="EK161" s="84"/>
      <c r="EL161" s="69"/>
      <c r="EM161" s="70"/>
      <c r="ER161" s="84"/>
      <c r="ES161" s="69"/>
      <c r="ET161" s="70"/>
      <c r="EY161" s="84"/>
      <c r="EZ161" s="69"/>
      <c r="FA161" s="70"/>
      <c r="FF161" s="84"/>
      <c r="FG161" s="69"/>
      <c r="FH161" s="70"/>
      <c r="FM161" s="84"/>
      <c r="FN161" s="69"/>
      <c r="FO161" s="70"/>
      <c r="FT161" s="84"/>
      <c r="FU161" s="69"/>
      <c r="FV161" s="70"/>
      <c r="GA161" s="84"/>
      <c r="GB161" s="69"/>
      <c r="GC161" s="70"/>
      <c r="GH161" s="84"/>
      <c r="GI161" s="69"/>
      <c r="GJ161" s="70"/>
      <c r="GO161" s="84"/>
      <c r="GP161" s="69"/>
      <c r="GQ161" s="70"/>
      <c r="GV161" s="84"/>
      <c r="GW161" s="69"/>
      <c r="GX161" s="70"/>
      <c r="HC161" s="84"/>
      <c r="HD161" s="69"/>
      <c r="HE161" s="70"/>
      <c r="HJ161" s="84"/>
      <c r="HK161" s="69"/>
      <c r="HL161" s="70"/>
      <c r="HQ161" s="84"/>
      <c r="HR161" s="69"/>
      <c r="HS161" s="70"/>
      <c r="HX161" s="84"/>
      <c r="HY161" s="69"/>
      <c r="HZ161" s="70"/>
      <c r="IE161" s="84"/>
      <c r="IF161" s="69"/>
      <c r="IG161" s="70"/>
      <c r="IL161" s="84"/>
      <c r="IM161" s="69"/>
      <c r="IN161" s="70"/>
      <c r="IS161" s="84"/>
      <c r="IT161" s="69"/>
      <c r="IU161" s="70"/>
    </row>
    <row r="162" spans="8:256" hidden="1" x14ac:dyDescent="0.2"/>
    <row r="165" spans="8:256" x14ac:dyDescent="0.2">
      <c r="P165" s="62">
        <f>P42-P73</f>
        <v>10613723</v>
      </c>
      <c r="Q165" s="62">
        <f>Q42-Q73</f>
        <v>511821</v>
      </c>
      <c r="R165" s="62">
        <f>R42-R73</f>
        <v>0</v>
      </c>
      <c r="W165" s="62">
        <f>W42-W73</f>
        <v>724736</v>
      </c>
      <c r="X165" s="62">
        <f>X42-X73</f>
        <v>-719873</v>
      </c>
      <c r="Y165" s="62">
        <f>Y42-Y73</f>
        <v>8831</v>
      </c>
      <c r="AD165" s="62">
        <f>AD42-AD73</f>
        <v>604</v>
      </c>
      <c r="AE165" s="62">
        <f>AE42-AE73</f>
        <v>0</v>
      </c>
      <c r="AF165" s="62">
        <f>AF42-AF73</f>
        <v>0</v>
      </c>
      <c r="AK165" s="62">
        <f>AK42-AK73</f>
        <v>0</v>
      </c>
      <c r="AL165" s="62">
        <f>AL42-AL73</f>
        <v>0</v>
      </c>
      <c r="AM165" s="62">
        <f>AM42-AM73</f>
        <v>0</v>
      </c>
      <c r="AR165" s="62">
        <f>AR42-AR73</f>
        <v>68491</v>
      </c>
      <c r="AS165" s="62">
        <f>AS42-AS73</f>
        <v>-68206</v>
      </c>
      <c r="AT165" s="62">
        <f>AT42-AT73</f>
        <v>0</v>
      </c>
      <c r="AY165" s="62">
        <f>AY42-AY73</f>
        <v>1114203</v>
      </c>
      <c r="AZ165" s="62">
        <f>AZ42-AZ73</f>
        <v>-1109638</v>
      </c>
      <c r="BA165" s="62">
        <f>BA42-BA73</f>
        <v>0</v>
      </c>
      <c r="BF165" s="62">
        <f>BF42-BF73</f>
        <v>556100</v>
      </c>
      <c r="BG165" s="62">
        <f>BG42-BG73</f>
        <v>-554123</v>
      </c>
      <c r="BH165" s="62">
        <f>BH42-BH73</f>
        <v>0</v>
      </c>
      <c r="BM165" s="62">
        <f>BM42-BM73</f>
        <v>205179</v>
      </c>
      <c r="BN165" s="62">
        <f>BN42-BN73</f>
        <v>-203245</v>
      </c>
      <c r="BO165" s="62">
        <f>BO42-BO73</f>
        <v>0</v>
      </c>
      <c r="BT165" s="62">
        <f>BT42-BT73</f>
        <v>352924</v>
      </c>
      <c r="BU165" s="62">
        <f>BU42-BU73</f>
        <v>-352270</v>
      </c>
      <c r="BV165" s="62">
        <f>BV42-BV73</f>
        <v>0</v>
      </c>
      <c r="CA165" s="203">
        <f>CA42-CA73</f>
        <v>1650472</v>
      </c>
      <c r="CB165" s="203">
        <f>CB42-CB73</f>
        <v>-1648428</v>
      </c>
      <c r="CC165" s="203">
        <f>CC42-CC73</f>
        <v>0</v>
      </c>
      <c r="CH165" s="62">
        <f>CH42-CH73</f>
        <v>0</v>
      </c>
      <c r="CI165" s="62">
        <f>CI42-CI73</f>
        <v>0</v>
      </c>
      <c r="CJ165" s="62">
        <f>CJ42-CJ73</f>
        <v>0</v>
      </c>
      <c r="CO165" s="62">
        <f>CO42-CO73</f>
        <v>0</v>
      </c>
      <c r="CP165" s="62">
        <f>CP42-CP73</f>
        <v>0</v>
      </c>
      <c r="CQ165" s="62">
        <f>CQ42-CQ73</f>
        <v>0</v>
      </c>
      <c r="CV165" s="62">
        <f>CV42-CV73</f>
        <v>0</v>
      </c>
      <c r="CW165" s="62">
        <f>CW42-CW73</f>
        <v>0</v>
      </c>
      <c r="CX165" s="62">
        <f>CX42-CX73</f>
        <v>0</v>
      </c>
      <c r="DC165" s="62">
        <f>DC42-DC73</f>
        <v>0</v>
      </c>
      <c r="DD165" s="62">
        <f>DD42-DD73</f>
        <v>0</v>
      </c>
      <c r="DE165" s="62">
        <f>DE42-DE73</f>
        <v>0</v>
      </c>
      <c r="DJ165" s="62">
        <f>DJ42-DJ73</f>
        <v>0</v>
      </c>
      <c r="DK165" s="62">
        <f>DK42-DK73</f>
        <v>0</v>
      </c>
      <c r="DL165" s="62">
        <f>DL42-DL73</f>
        <v>0</v>
      </c>
      <c r="DQ165" s="62">
        <f>DQ42-DQ73</f>
        <v>0</v>
      </c>
      <c r="DR165" s="62">
        <f>DR42-DR73</f>
        <v>0</v>
      </c>
      <c r="DS165" s="62">
        <f>DS42-DS73</f>
        <v>0</v>
      </c>
      <c r="DX165" s="62">
        <f>DX42-DX73</f>
        <v>0</v>
      </c>
      <c r="DY165" s="62">
        <f>DY42-DY73</f>
        <v>0</v>
      </c>
      <c r="DZ165" s="62">
        <f>DZ42-DZ73</f>
        <v>0</v>
      </c>
      <c r="EE165" s="62">
        <f>EE42-EE73</f>
        <v>0</v>
      </c>
      <c r="EF165" s="62">
        <f>EF42-EF73</f>
        <v>0</v>
      </c>
      <c r="EG165" s="62">
        <f>EG42-EG73</f>
        <v>0</v>
      </c>
      <c r="EL165" s="62">
        <f>EL42-EL73</f>
        <v>0</v>
      </c>
      <c r="EM165" s="62">
        <f>EM42-EM73</f>
        <v>0</v>
      </c>
      <c r="EN165" s="62">
        <f>EN42-EN73</f>
        <v>0</v>
      </c>
      <c r="ES165" s="62">
        <f>ES42-ES73</f>
        <v>0</v>
      </c>
      <c r="ET165" s="62">
        <f>ET42-ET73</f>
        <v>0</v>
      </c>
      <c r="EU165" s="62">
        <f>EU42-EU73</f>
        <v>0</v>
      </c>
      <c r="EZ165" s="62">
        <f>EZ42-EZ73</f>
        <v>0</v>
      </c>
      <c r="FA165" s="62">
        <f>FA42-FA73</f>
        <v>0</v>
      </c>
      <c r="FB165" s="62">
        <f>FB42-FB73</f>
        <v>0</v>
      </c>
      <c r="FG165" s="62">
        <f>FG42-FG73</f>
        <v>0</v>
      </c>
      <c r="FH165" s="62">
        <f>FH42-FH73</f>
        <v>0</v>
      </c>
      <c r="FI165" s="62">
        <f>FI42-FI73</f>
        <v>0</v>
      </c>
      <c r="FN165" s="62">
        <f>FN42-FN73</f>
        <v>0</v>
      </c>
      <c r="FO165" s="62">
        <f>FO42-FO73</f>
        <v>0</v>
      </c>
      <c r="FP165" s="62">
        <f>FP42-FP73</f>
        <v>0</v>
      </c>
      <c r="FU165" s="62">
        <f>FU42-FU73</f>
        <v>0</v>
      </c>
      <c r="FV165" s="62">
        <f>FV42-FV73</f>
        <v>0</v>
      </c>
      <c r="FW165" s="62">
        <f>FW42-FW73</f>
        <v>0</v>
      </c>
      <c r="GB165" s="62">
        <f>GB42-GB73</f>
        <v>0</v>
      </c>
      <c r="GC165" s="62">
        <f>GC42-GC73</f>
        <v>0</v>
      </c>
      <c r="GD165" s="62">
        <f>GD42-GD73</f>
        <v>0</v>
      </c>
      <c r="GI165" s="62">
        <f>GI42-GI73</f>
        <v>0</v>
      </c>
      <c r="GJ165" s="62">
        <f>GJ42-GJ73</f>
        <v>0</v>
      </c>
      <c r="GK165" s="62">
        <f>GK42-GK73</f>
        <v>0</v>
      </c>
      <c r="GP165" s="62">
        <f>GP42-GP73</f>
        <v>0</v>
      </c>
      <c r="GQ165" s="62">
        <f>GQ42-GQ73</f>
        <v>0</v>
      </c>
      <c r="GR165" s="62">
        <f>GR42-GR73</f>
        <v>0</v>
      </c>
      <c r="GW165" s="62">
        <f>GW42-GW73</f>
        <v>0</v>
      </c>
      <c r="GX165" s="62">
        <f>GX42-GX73</f>
        <v>0</v>
      </c>
      <c r="GY165" s="62">
        <f>GY42-GY73</f>
        <v>0</v>
      </c>
      <c r="HD165" s="62">
        <f>HD42-HD73</f>
        <v>0</v>
      </c>
      <c r="HE165" s="62">
        <f>HE42-HE73</f>
        <v>0</v>
      </c>
      <c r="HF165" s="62">
        <f>HF42-HF73</f>
        <v>0</v>
      </c>
      <c r="HK165" s="62">
        <f>HK42-HK73</f>
        <v>0</v>
      </c>
      <c r="HL165" s="62">
        <f>HL42-HL73</f>
        <v>0</v>
      </c>
      <c r="HM165" s="62">
        <f>HM42-HM73</f>
        <v>0</v>
      </c>
      <c r="HR165" s="62">
        <f>HR42-HR73</f>
        <v>0</v>
      </c>
      <c r="HS165" s="62">
        <f>HS42-HS73</f>
        <v>0</v>
      </c>
      <c r="HT165" s="62">
        <f>HT42-HT73</f>
        <v>0</v>
      </c>
      <c r="HY165" s="62">
        <f>HY42-HY73</f>
        <v>0</v>
      </c>
      <c r="HZ165" s="62">
        <f>HZ42-HZ73</f>
        <v>0</v>
      </c>
      <c r="IA165" s="62">
        <f>IA42-IA73</f>
        <v>0</v>
      </c>
      <c r="IF165" s="62">
        <f>IF42-IF73</f>
        <v>0</v>
      </c>
      <c r="IG165" s="62">
        <f>IG42-IG73</f>
        <v>0</v>
      </c>
      <c r="IH165" s="62">
        <f>IH42-IH73</f>
        <v>0</v>
      </c>
      <c r="IM165" s="62">
        <f>IM42-IM73</f>
        <v>0</v>
      </c>
      <c r="IN165" s="62">
        <f>IN42-IN73</f>
        <v>0</v>
      </c>
      <c r="IO165" s="62">
        <f>IO42-IO73</f>
        <v>0</v>
      </c>
      <c r="IT165" s="62">
        <f>IT42-IT73</f>
        <v>1650472</v>
      </c>
      <c r="IU165" s="62">
        <f>IU42-IU73</f>
        <v>-1648428</v>
      </c>
      <c r="IV165" s="62">
        <f>IV42-IV73</f>
        <v>0</v>
      </c>
    </row>
  </sheetData>
  <mergeCells count="270">
    <mergeCell ref="CK6:CQ6"/>
    <mergeCell ref="CD6:CJ6"/>
    <mergeCell ref="DT6:DZ6"/>
    <mergeCell ref="CM8:CM9"/>
    <mergeCell ref="CL8:CL9"/>
    <mergeCell ref="CO8:CQ8"/>
    <mergeCell ref="DF6:DL6"/>
    <mergeCell ref="DM6:DS6"/>
    <mergeCell ref="DF8:DF9"/>
    <mergeCell ref="DG8:DG9"/>
    <mergeCell ref="DH8:DH9"/>
    <mergeCell ref="CG8:CG9"/>
    <mergeCell ref="CE8:CE9"/>
    <mergeCell ref="CD8:CD9"/>
    <mergeCell ref="CK8:CK9"/>
    <mergeCell ref="CH8:CJ8"/>
    <mergeCell ref="CD7:CJ7"/>
    <mergeCell ref="B23:C23"/>
    <mergeCell ref="HU7:IA7"/>
    <mergeCell ref="FX7:GD7"/>
    <mergeCell ref="CY7:DE7"/>
    <mergeCell ref="BW7:CC7"/>
    <mergeCell ref="AV8:AV9"/>
    <mergeCell ref="AW8:AW9"/>
    <mergeCell ref="Z8:Z9"/>
    <mergeCell ref="AA8:AA9"/>
    <mergeCell ref="AB8:AB9"/>
    <mergeCell ref="AH8:AH9"/>
    <mergeCell ref="AI8:AI9"/>
    <mergeCell ref="AD8:AF8"/>
    <mergeCell ref="AJ8:AJ9"/>
    <mergeCell ref="AK8:AM8"/>
    <mergeCell ref="N8:N9"/>
    <mergeCell ref="S8:S9"/>
    <mergeCell ref="DB8:DB9"/>
    <mergeCell ref="CV8:CX8"/>
    <mergeCell ref="CU8:CU9"/>
    <mergeCell ref="CT8:CT9"/>
    <mergeCell ref="BZ8:BZ9"/>
    <mergeCell ref="BY8:BY9"/>
    <mergeCell ref="BW8:BW9"/>
    <mergeCell ref="IC8:IC9"/>
    <mergeCell ref="IB8:IB9"/>
    <mergeCell ref="HY8:IA8"/>
    <mergeCell ref="HW8:HW9"/>
    <mergeCell ref="DO8:DO9"/>
    <mergeCell ref="DC8:DE8"/>
    <mergeCell ref="EH8:EH9"/>
    <mergeCell ref="FQ7:FW7"/>
    <mergeCell ref="EV7:FB7"/>
    <mergeCell ref="EL8:EN8"/>
    <mergeCell ref="ER8:ER9"/>
    <mergeCell ref="ES8:EU8"/>
    <mergeCell ref="EO7:EU7"/>
    <mergeCell ref="HN7:HT7"/>
    <mergeCell ref="GS7:GY7"/>
    <mergeCell ref="GZ7:HF7"/>
    <mergeCell ref="EY8:EY9"/>
    <mergeCell ref="EZ8:FB8"/>
    <mergeCell ref="FC8:FC9"/>
    <mergeCell ref="EO8:EO9"/>
    <mergeCell ref="EP8:EP9"/>
    <mergeCell ref="EQ8:EQ9"/>
    <mergeCell ref="FG8:FI8"/>
    <mergeCell ref="EE8:EG8"/>
    <mergeCell ref="BL8:BL9"/>
    <mergeCell ref="BM8:BO8"/>
    <mergeCell ref="EK8:EK9"/>
    <mergeCell ref="CF8:CF9"/>
    <mergeCell ref="CR8:CR9"/>
    <mergeCell ref="CS8:CS9"/>
    <mergeCell ref="CN8:CN9"/>
    <mergeCell ref="EI8:EI9"/>
    <mergeCell ref="CA8:CC8"/>
    <mergeCell ref="DT8:DT9"/>
    <mergeCell ref="DU8:DU9"/>
    <mergeCell ref="DI8:DI9"/>
    <mergeCell ref="DJ8:DL8"/>
    <mergeCell ref="EA8:EA9"/>
    <mergeCell ref="DV8:DV9"/>
    <mergeCell ref="DM8:DM9"/>
    <mergeCell ref="DN8:DN9"/>
    <mergeCell ref="EJ8:EJ9"/>
    <mergeCell ref="EC8:EC9"/>
    <mergeCell ref="DP8:DP9"/>
    <mergeCell ref="DQ8:DS8"/>
    <mergeCell ref="DW8:DW9"/>
    <mergeCell ref="DX8:DZ8"/>
    <mergeCell ref="ED8:ED9"/>
    <mergeCell ref="B58:C58"/>
    <mergeCell ref="B64:C64"/>
    <mergeCell ref="A65:C65"/>
    <mergeCell ref="A42:C42"/>
    <mergeCell ref="A43:C43"/>
    <mergeCell ref="B44:C44"/>
    <mergeCell ref="B45:C45"/>
    <mergeCell ref="B46:C46"/>
    <mergeCell ref="B48:C48"/>
    <mergeCell ref="B56:C56"/>
    <mergeCell ref="B57:C57"/>
    <mergeCell ref="B47:C47"/>
    <mergeCell ref="S7:Y7"/>
    <mergeCell ref="L7:R7"/>
    <mergeCell ref="E7:K7"/>
    <mergeCell ref="CK7:CQ7"/>
    <mergeCell ref="CR7:CX7"/>
    <mergeCell ref="BK8:BK9"/>
    <mergeCell ref="BP8:BP9"/>
    <mergeCell ref="BQ8:BQ9"/>
    <mergeCell ref="BR8:BR9"/>
    <mergeCell ref="T8:T9"/>
    <mergeCell ref="U8:U9"/>
    <mergeCell ref="AP8:AP9"/>
    <mergeCell ref="AQ8:AQ9"/>
    <mergeCell ref="AR8:AT8"/>
    <mergeCell ref="AG8:AG9"/>
    <mergeCell ref="V8:V9"/>
    <mergeCell ref="W8:Y8"/>
    <mergeCell ref="AC8:AC9"/>
    <mergeCell ref="BS8:BS9"/>
    <mergeCell ref="BT8:BV8"/>
    <mergeCell ref="AX8:AX9"/>
    <mergeCell ref="AY8:BA8"/>
    <mergeCell ref="BE8:BE9"/>
    <mergeCell ref="BF8:BH8"/>
    <mergeCell ref="AU6:BA6"/>
    <mergeCell ref="AU7:BA7"/>
    <mergeCell ref="BW6:CC6"/>
    <mergeCell ref="DM7:DS7"/>
    <mergeCell ref="DT7:DZ7"/>
    <mergeCell ref="EA7:EG7"/>
    <mergeCell ref="A10:C10"/>
    <mergeCell ref="FC6:FI6"/>
    <mergeCell ref="BP7:BV7"/>
    <mergeCell ref="BP6:BV6"/>
    <mergeCell ref="CR6:CX6"/>
    <mergeCell ref="BX8:BX9"/>
    <mergeCell ref="BB6:BH6"/>
    <mergeCell ref="BI6:BO6"/>
    <mergeCell ref="BC8:BC9"/>
    <mergeCell ref="BD8:BD9"/>
    <mergeCell ref="BI8:BI9"/>
    <mergeCell ref="BJ8:BJ9"/>
    <mergeCell ref="BB8:BB9"/>
    <mergeCell ref="BB7:BH7"/>
    <mergeCell ref="BI7:BO7"/>
    <mergeCell ref="CY8:CY9"/>
    <mergeCell ref="CZ8:CZ9"/>
    <mergeCell ref="DA8:DA9"/>
    <mergeCell ref="GZ6:HF6"/>
    <mergeCell ref="GE7:GK7"/>
    <mergeCell ref="GL7:GR7"/>
    <mergeCell ref="HG7:HM7"/>
    <mergeCell ref="EA6:EG6"/>
    <mergeCell ref="CY6:DE6"/>
    <mergeCell ref="EH6:EN6"/>
    <mergeCell ref="FC7:FI7"/>
    <mergeCell ref="EH7:EN7"/>
    <mergeCell ref="DF7:DL7"/>
    <mergeCell ref="FJ6:FP6"/>
    <mergeCell ref="FJ7:FP7"/>
    <mergeCell ref="EV6:FB6"/>
    <mergeCell ref="FQ6:FW6"/>
    <mergeCell ref="EO6:EU6"/>
    <mergeCell ref="GE6:GK6"/>
    <mergeCell ref="GL6:GR6"/>
    <mergeCell ref="GS6:GY6"/>
    <mergeCell ref="FX6:GD6"/>
    <mergeCell ref="HG6:HM6"/>
    <mergeCell ref="A4:K4"/>
    <mergeCell ref="S6:Y6"/>
    <mergeCell ref="AU8:AU9"/>
    <mergeCell ref="Z6:AF6"/>
    <mergeCell ref="AG6:AM6"/>
    <mergeCell ref="AN6:AT6"/>
    <mergeCell ref="H8:H9"/>
    <mergeCell ref="P8:R8"/>
    <mergeCell ref="AN8:AN9"/>
    <mergeCell ref="AO8:AO9"/>
    <mergeCell ref="Q5:R5"/>
    <mergeCell ref="A7:C7"/>
    <mergeCell ref="E8:E9"/>
    <mergeCell ref="F8:F9"/>
    <mergeCell ref="G8:G9"/>
    <mergeCell ref="A8:C9"/>
    <mergeCell ref="O8:O9"/>
    <mergeCell ref="D8:D9"/>
    <mergeCell ref="I8:K8"/>
    <mergeCell ref="AN7:AT7"/>
    <mergeCell ref="AG7:AM7"/>
    <mergeCell ref="Z7:AF7"/>
    <mergeCell ref="L8:L9"/>
    <mergeCell ref="M8:M9"/>
    <mergeCell ref="FE8:FE9"/>
    <mergeCell ref="FF8:FF9"/>
    <mergeCell ref="EB8:EB9"/>
    <mergeCell ref="FT8:FT9"/>
    <mergeCell ref="FU8:FW8"/>
    <mergeCell ref="FX8:FX9"/>
    <mergeCell ref="FD8:FD9"/>
    <mergeCell ref="EV8:EV9"/>
    <mergeCell ref="EW8:EW9"/>
    <mergeCell ref="EX8:EX9"/>
    <mergeCell ref="FY8:FY9"/>
    <mergeCell ref="FZ8:FZ9"/>
    <mergeCell ref="FL8:FL9"/>
    <mergeCell ref="FQ8:FQ9"/>
    <mergeCell ref="FR8:FR9"/>
    <mergeCell ref="FS8:FS9"/>
    <mergeCell ref="FM8:FM9"/>
    <mergeCell ref="FN8:FP8"/>
    <mergeCell ref="FJ8:FJ9"/>
    <mergeCell ref="FK8:FK9"/>
    <mergeCell ref="GI8:GK8"/>
    <mergeCell ref="GO8:GO9"/>
    <mergeCell ref="GP8:GR8"/>
    <mergeCell ref="GE8:GE9"/>
    <mergeCell ref="GF8:GF9"/>
    <mergeCell ref="GA8:GA9"/>
    <mergeCell ref="GB8:GD8"/>
    <mergeCell ref="GG8:GG9"/>
    <mergeCell ref="GL8:GL9"/>
    <mergeCell ref="L6:R6"/>
    <mergeCell ref="II8:II9"/>
    <mergeCell ref="HJ8:HJ9"/>
    <mergeCell ref="HK8:HM8"/>
    <mergeCell ref="HN8:HN9"/>
    <mergeCell ref="HO8:HO9"/>
    <mergeCell ref="HP8:HP9"/>
    <mergeCell ref="HU8:HU9"/>
    <mergeCell ref="HB8:HB9"/>
    <mergeCell ref="HG8:HG9"/>
    <mergeCell ref="HH8:HH9"/>
    <mergeCell ref="HI8:HI9"/>
    <mergeCell ref="HC8:HC9"/>
    <mergeCell ref="HD8:HF8"/>
    <mergeCell ref="GS8:GS9"/>
    <mergeCell ref="GT8:GT9"/>
    <mergeCell ref="GU8:GU9"/>
    <mergeCell ref="GZ8:GZ9"/>
    <mergeCell ref="HA8:HA9"/>
    <mergeCell ref="GV8:GV9"/>
    <mergeCell ref="GW8:GY8"/>
    <mergeCell ref="GM8:GM9"/>
    <mergeCell ref="GN8:GN9"/>
    <mergeCell ref="GH8:GH9"/>
    <mergeCell ref="IP6:IV6"/>
    <mergeCell ref="IP7:IV7"/>
    <mergeCell ref="IP8:IP9"/>
    <mergeCell ref="IQ8:IQ9"/>
    <mergeCell ref="IR8:IR9"/>
    <mergeCell ref="IS8:IS9"/>
    <mergeCell ref="IT8:IV8"/>
    <mergeCell ref="HV8:HV9"/>
    <mergeCell ref="HQ8:HQ9"/>
    <mergeCell ref="HR8:HT8"/>
    <mergeCell ref="HX8:HX9"/>
    <mergeCell ref="HU6:IA6"/>
    <mergeCell ref="II6:IO6"/>
    <mergeCell ref="II7:IO7"/>
    <mergeCell ref="IM8:IO8"/>
    <mergeCell ref="IL8:IL9"/>
    <mergeCell ref="IK8:IK9"/>
    <mergeCell ref="IJ8:IJ9"/>
    <mergeCell ref="IF8:IH8"/>
    <mergeCell ref="IE8:IE9"/>
    <mergeCell ref="ID8:ID9"/>
    <mergeCell ref="IB6:IH6"/>
    <mergeCell ref="IB7:IH7"/>
    <mergeCell ref="HN6:HT6"/>
  </mergeCells>
  <printOptions horizontalCentered="1"/>
  <pageMargins left="0.62992125984251968" right="0.39370078740157483" top="0.55118110236220474" bottom="0.59055118110236227" header="0.19685039370078741" footer="0.19685039370078741"/>
  <pageSetup paperSize="9" scale="65" firstPageNumber="43" orientation="portrait" useFirstPageNumber="1" r:id="rId1"/>
  <headerFooter alignWithMargins="0">
    <oddHeader xml:space="preserve">&amp;C&amp;"Arial,Félkövér"&amp;20
Budapest Főváros XIV. Kerület Zugló Önkormányzata 
2024. évi bevételei és kiadásai intézményenként&amp;R&amp;"Times New Roman,Normál"
</oddHeader>
    <oddFooter>&amp;P. oldal</oddFooter>
  </headerFooter>
  <colBreaks count="35" manualBreakCount="35">
    <brk id="11" max="1048575" man="1"/>
    <brk id="18" max="1048575" man="1"/>
    <brk id="25" max="1048575" man="1"/>
    <brk id="32" max="1048575" man="1"/>
    <brk id="39" max="1048575" man="1"/>
    <brk id="46" max="1048575" man="1"/>
    <brk id="53" max="1048575" man="1"/>
    <brk id="60" max="1048575" man="1"/>
    <brk id="67" max="1048575" man="1"/>
    <brk id="74" max="1048575" man="1"/>
    <brk id="81" max="1048575" man="1"/>
    <brk id="88" max="1048575" man="1"/>
    <brk id="95" max="1048575" man="1"/>
    <brk id="102" max="1048575" man="1"/>
    <brk id="109" max="1048575" man="1"/>
    <brk id="116" max="1048575" man="1"/>
    <brk id="123" max="1048575" man="1"/>
    <brk id="130" max="1048575" man="1"/>
    <brk id="137" max="1048575" man="1"/>
    <brk id="144" max="1048575" man="1"/>
    <brk id="151" max="1048575" man="1"/>
    <brk id="158" max="1048575" man="1"/>
    <brk id="165" max="1048575" man="1"/>
    <brk id="172" max="1048575" man="1"/>
    <brk id="179" max="1048575" man="1"/>
    <brk id="186" max="1048575" man="1"/>
    <brk id="193" max="1048575" man="1"/>
    <brk id="200" max="1048575" man="1"/>
    <brk id="207" max="1048575" man="1"/>
    <brk id="214" max="1048575" man="1"/>
    <brk id="221" max="1048575" man="1"/>
    <brk id="228" max="1048575" man="1"/>
    <brk id="235" max="1048575" man="1"/>
    <brk id="242" max="1048575" man="1"/>
    <brk id="249" max="1048575" man="1"/>
  </colBreaks>
  <ignoredErrors>
    <ignoredError sqref="BW16:CC16 BW23:CC24 CA30:CA31 CA35:CA40 CC48 BW48:CA48 BW45:CA47 BW49:CA63 CC56 CA67:CA71 BZ13:BZ15 BZ30:BZ39 BZ67:BZ71 BW20:CA20 BW17:CA18 BW19:CA19 BW21:CA22 BW29:CC29 BW25:CA27 BW28:CA28 CC59 CB59 CB56 CB48 CB32:CB34 CB64:CB66 CB41:CB43 CC20 BW44:BX44 BZ44:CA4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H15"/>
  <sheetViews>
    <sheetView workbookViewId="0">
      <selection activeCell="G13" sqref="G13:I20"/>
    </sheetView>
  </sheetViews>
  <sheetFormatPr defaultRowHeight="12.75" x14ac:dyDescent="0.2"/>
  <sheetData>
    <row r="15" spans="8:8" x14ac:dyDescent="0.2">
      <c r="H15" s="9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KIADÁSOK_BEVÉTELEK kerület össz</vt:lpstr>
      <vt:lpstr>KIADÁSOK_BEVÉTELEK intézményenk</vt:lpstr>
      <vt:lpstr>Munka1</vt:lpstr>
      <vt:lpstr>'KIADÁSOK_BEVÉTELEK intézményenk'!Nyomtatási_cím</vt:lpstr>
      <vt:lpstr>'KIADÁSOK_BEVÉTELEK kerület össz'!Nyomtatási_cím</vt:lpstr>
      <vt:lpstr>'KIADÁSOK_BEVÉTELEK intézményenk'!Nyomtatási_terület</vt:lpstr>
      <vt:lpstr>'KIADÁSOK_BEVÉTELEK kerület össz'!Nyomtatási_terület</vt:lpstr>
    </vt:vector>
  </TitlesOfParts>
  <Company>bpxiiiker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liczekpeter</dc:creator>
  <cp:lastModifiedBy>Nagy Gabriella</cp:lastModifiedBy>
  <cp:lastPrinted>2025-05-05T10:33:51Z</cp:lastPrinted>
  <dcterms:created xsi:type="dcterms:W3CDTF">2009-12-14T10:24:33Z</dcterms:created>
  <dcterms:modified xsi:type="dcterms:W3CDTF">2025-05-05T10:35:15Z</dcterms:modified>
</cp:coreProperties>
</file>