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580064BF-6498-4AEC-A9B0-55BFA5C01B90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1" r:id="rId1"/>
  </sheets>
  <definedNames>
    <definedName name="_xlnm.Print_Titles" localSheetId="0">Munka1!$5:$9</definedName>
  </definedNames>
  <calcPr calcId="191029"/>
</workbook>
</file>

<file path=xl/calcChain.xml><?xml version="1.0" encoding="utf-8"?>
<calcChain xmlns="http://schemas.openxmlformats.org/spreadsheetml/2006/main">
  <c r="J19" i="11" l="1"/>
  <c r="J33" i="11" l="1"/>
  <c r="J17" i="11" l="1"/>
  <c r="J35" i="11" l="1"/>
  <c r="J16" i="11" l="1"/>
  <c r="J18" i="11" l="1"/>
  <c r="G65" i="11" l="1"/>
  <c r="F65" i="11"/>
  <c r="J66" i="11"/>
  <c r="J65" i="11" s="1"/>
  <c r="J32" i="11" l="1"/>
  <c r="G52" i="11" l="1"/>
  <c r="J29" i="11" l="1"/>
  <c r="J70" i="11" l="1"/>
  <c r="I58" i="11" l="1"/>
  <c r="H58" i="11"/>
  <c r="G58" i="11"/>
  <c r="F58" i="11"/>
  <c r="J60" i="11"/>
  <c r="J36" i="11" l="1"/>
  <c r="J15" i="11" l="1"/>
  <c r="J69" i="11"/>
  <c r="J57" i="11"/>
  <c r="J56" i="11"/>
  <c r="J47" i="11" l="1"/>
  <c r="J20" i="11" l="1"/>
  <c r="J14" i="11"/>
  <c r="J51" i="11"/>
  <c r="G23" i="11"/>
  <c r="J44" i="11"/>
  <c r="J45" i="11"/>
  <c r="J42" i="11"/>
  <c r="H11" i="11"/>
  <c r="J39" i="11"/>
  <c r="J64" i="11"/>
  <c r="J62" i="11" s="1"/>
  <c r="J59" i="11"/>
  <c r="J58" i="11" s="1"/>
  <c r="I67" i="11"/>
  <c r="H67" i="11"/>
  <c r="G67" i="11"/>
  <c r="F67" i="11"/>
  <c r="I62" i="11"/>
  <c r="H62" i="11"/>
  <c r="G62" i="11"/>
  <c r="F62" i="11"/>
  <c r="J40" i="11"/>
  <c r="J30" i="11"/>
  <c r="I11" i="11"/>
  <c r="G11" i="11"/>
  <c r="F11" i="11"/>
  <c r="J71" i="11"/>
  <c r="J53" i="11"/>
  <c r="J52" i="11"/>
  <c r="J49" i="11"/>
  <c r="J46" i="11"/>
  <c r="J41" i="11"/>
  <c r="J38" i="11"/>
  <c r="J37" i="11"/>
  <c r="J34" i="11"/>
  <c r="J31" i="11"/>
  <c r="J28" i="11"/>
  <c r="J27" i="11"/>
  <c r="J26" i="11"/>
  <c r="J25" i="11"/>
  <c r="J13" i="11"/>
  <c r="J68" i="11"/>
  <c r="J54" i="11"/>
  <c r="J43" i="11"/>
  <c r="J22" i="11"/>
  <c r="F23" i="11"/>
  <c r="H23" i="11"/>
  <c r="H10" i="11" l="1"/>
  <c r="G10" i="11"/>
  <c r="F61" i="11"/>
  <c r="H65" i="11"/>
  <c r="H61" i="11" s="1"/>
  <c r="G61" i="11"/>
  <c r="I65" i="11"/>
  <c r="I61" i="11"/>
  <c r="F10" i="11"/>
  <c r="J67" i="11"/>
  <c r="J61" i="11" s="1"/>
  <c r="J11" i="11"/>
  <c r="I23" i="11"/>
  <c r="H72" i="11" l="1"/>
  <c r="F72" i="11"/>
  <c r="G72" i="11"/>
  <c r="I10" i="11"/>
  <c r="I72" i="11" s="1"/>
  <c r="J23" i="11"/>
  <c r="J10" i="11" s="1"/>
  <c r="J72" i="1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<sst xmlns="http://schemas.openxmlformats.org/spreadsheetml/2006/main" count="168" uniqueCount="128">
  <si>
    <t>Támogatás megnevezése</t>
  </si>
  <si>
    <t>Működési célú támogatások</t>
  </si>
  <si>
    <t xml:space="preserve">  Államháztartáson belülre adott támogatások</t>
  </si>
  <si>
    <t xml:space="preserve">  Államháztartáson kívülre adott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</si>
  <si>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</si>
  <si>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</si>
  <si>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</si>
  <si>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</si>
  <si>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</si>
  <si>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Egyéb vállalkozásnak egyéb felhalmozási célú támogatási kiadásai</t>
  </si>
  <si>
    <t>Bursa Hungarica - felsőoktatási diákösztöndíj</t>
  </si>
  <si>
    <t>Myrai Vallási Közhasznú Egyesület támogatása</t>
  </si>
  <si>
    <t>Lelki Egészségvédő Alapítvány drogprevenciós tevékenységének támogatása</t>
  </si>
  <si>
    <t>Tiszta Jövőért Közhasznú Alapítvány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</si>
  <si>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</si>
  <si>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</si>
  <si>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</si>
  <si>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</si>
  <si>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</si>
  <si>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Nemzetiségi Önkormányzatok támogatása</t>
  </si>
  <si>
    <t>Zuglói Polgárőr és Önkéntes Tűzoltó Egyesület támogatása</t>
  </si>
  <si>
    <t>Kerületi kitüntetések, díjak, adományozásával járó kifizetések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</si>
  <si>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</si>
  <si>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</si>
  <si>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</si>
  <si>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</si>
  <si>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</si>
  <si>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</si>
  <si>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Utcai  szociális munka ellátásához kapcsolódó feladatok támogatása (Menhely Alapítvány)</t>
  </si>
  <si>
    <t>Önkormányzati többségi tulajdonú nem pénzügyi vállalkozásnak egyéb működési célú támogatási kiadásai</t>
  </si>
  <si>
    <t>Egyéni kérelmek alapján történő támogatások (alapítványok, egyházak, civil szervezetek, vállalkozások)</t>
  </si>
  <si>
    <t>Zuglóiak Egymásért Alapítvány támogatása</t>
  </si>
  <si>
    <t>I.</t>
  </si>
  <si>
    <t>II.</t>
  </si>
  <si>
    <t>Budapest Rendőr-főkapitányság támogatása (térfigyelés)</t>
  </si>
  <si>
    <t>Egyéb vállalkozásnak egyéb működési célú támogatási kiadásai</t>
  </si>
  <si>
    <t>Működési célú kölcsön nyújtása államháztartáson kívülre</t>
  </si>
  <si>
    <t>Szociális kölcsön</t>
  </si>
  <si>
    <t>Visszatérítendő támogatás, kölcsön nyújtása államháztartáson kívülre</t>
  </si>
  <si>
    <t xml:space="preserve">Társasházak és szövetkezeti házak felújítási visszatérítendő támogatása </t>
  </si>
  <si>
    <t>O1701142</t>
  </si>
  <si>
    <t>O1042732</t>
  </si>
  <si>
    <t>O5362141</t>
  </si>
  <si>
    <t>O5361146</t>
  </si>
  <si>
    <t>O5361221</t>
  </si>
  <si>
    <t>O5361145</t>
  </si>
  <si>
    <t>Ö5361223</t>
  </si>
  <si>
    <t>O1042634</t>
  </si>
  <si>
    <t>O1042635</t>
  </si>
  <si>
    <t>O1042641</t>
  </si>
  <si>
    <t>O1042631</t>
  </si>
  <si>
    <t>Ö1042667</t>
  </si>
  <si>
    <t>Ö1042670</t>
  </si>
  <si>
    <t>O1042665</t>
  </si>
  <si>
    <t>O1042671</t>
  </si>
  <si>
    <t>O1042637</t>
  </si>
  <si>
    <t>O1042638</t>
  </si>
  <si>
    <t>O1072636</t>
  </si>
  <si>
    <t>O1701144</t>
  </si>
  <si>
    <t>Ö3361004</t>
  </si>
  <si>
    <t>Ö1692142</t>
  </si>
  <si>
    <t>O4360031</t>
  </si>
  <si>
    <t>O4360032</t>
  </si>
  <si>
    <t>O4360033</t>
  </si>
  <si>
    <t>Ö4360044</t>
  </si>
  <si>
    <t>O1072632</t>
  </si>
  <si>
    <t>Ö1072739</t>
  </si>
  <si>
    <t>Ö1042663</t>
  </si>
  <si>
    <t>O1606173</t>
  </si>
  <si>
    <t>K506</t>
  </si>
  <si>
    <t>K50804</t>
  </si>
  <si>
    <t>K8904</t>
  </si>
  <si>
    <t>K8604</t>
  </si>
  <si>
    <t>SNI-s gyermekeket nevelő családok támogatása</t>
  </si>
  <si>
    <t>Helyi értékvédelmi támogatás</t>
  </si>
  <si>
    <t>Civil szervezetek támogatása</t>
  </si>
  <si>
    <t>O1183052</t>
  </si>
  <si>
    <t>O1696426</t>
  </si>
  <si>
    <t>Módosítás IV.</t>
  </si>
  <si>
    <t>O1042686</t>
  </si>
  <si>
    <t>10. melléklet a .../2023. (…...) önkormányzati rendelethez</t>
  </si>
  <si>
    <t>Budapest Főváros XIV. Kerület Zugló Önkormányzata államháztartáson belülre és kívülre adott támogatásai és visszatérítendő támogatások, kölcsönök nyújtása 2023. évben</t>
  </si>
  <si>
    <t>2023. évi eredeti előirányzat</t>
  </si>
  <si>
    <t>2023. évi módosított előirányzat</t>
  </si>
  <si>
    <t>Módosítás I.</t>
  </si>
  <si>
    <t>XIV. kerületi Rendőrkapitányság működési támogatása</t>
  </si>
  <si>
    <t>O0012444</t>
  </si>
  <si>
    <t>O1701140</t>
  </si>
  <si>
    <t>Családcentrum Alapítvány</t>
  </si>
  <si>
    <t>Ifjúsági programok támogatása</t>
  </si>
  <si>
    <t>Magyar Máltai Szeretetszolgálat ellátási szerződés (Családok Átmeneti Otthona)</t>
  </si>
  <si>
    <t>Stúdió Tánc és Zeneművészeti Alapítvány</t>
  </si>
  <si>
    <t>O5361142</t>
  </si>
  <si>
    <t>O1042685</t>
  </si>
  <si>
    <t>K51204</t>
  </si>
  <si>
    <t>Zuglói Közbiztonsági Non-Profit Kft működésének támogatása (közszolgáltatás, 2021. évi áthúzódóval együtt)</t>
  </si>
  <si>
    <t>K51207</t>
  </si>
  <si>
    <t>Háziorvosok költségcsökkentéséhez kapcsolódó támogatás</t>
  </si>
  <si>
    <t>Szolgálati lakások bevétele utalás BM-nek</t>
  </si>
  <si>
    <t xml:space="preserve">Társasházak és szövetkezeti házak felújítási vissza nem térítendő támogatása </t>
  </si>
  <si>
    <t>K8903</t>
  </si>
  <si>
    <t>Környezetvédelmi pályázat civil szervezetek részére</t>
  </si>
  <si>
    <t>O5361200</t>
  </si>
  <si>
    <t>K512</t>
  </si>
  <si>
    <t>Tagi kölcsön nyújtása a Zuglói Városgazdálkodási és Közszolgáltatási Zrt. részére</t>
  </si>
  <si>
    <t>K50807</t>
  </si>
  <si>
    <t>O4360041</t>
  </si>
  <si>
    <t>Háztartásoknak egyéb működési célú támogatási kiadásai</t>
  </si>
  <si>
    <t>MOL BUBI kerékpár kölcsönző állomások telepítése</t>
  </si>
  <si>
    <t>O1116354</t>
  </si>
  <si>
    <t>K8908</t>
  </si>
  <si>
    <t>EgészségPorta Egyesület támogatása</t>
  </si>
  <si>
    <t>O1042616</t>
  </si>
  <si>
    <t>Háziorvosi praxiskezdési támogatás</t>
  </si>
  <si>
    <t>O1072744</t>
  </si>
  <si>
    <t>K8401</t>
  </si>
  <si>
    <t>O3351694</t>
  </si>
  <si>
    <t>Támogatás maradvány visszafizetése OKFÖ/61025-3/2021 ZESZ</t>
  </si>
  <si>
    <t>Kerületi kitüntetések (Rátonyi és Hónap Szociális és Egészségügyi Dolgozója)</t>
  </si>
  <si>
    <t>O1163656</t>
  </si>
  <si>
    <t>Módosítás II.</t>
  </si>
  <si>
    <t>CWC projekt visszafizetési kötelezettség</t>
  </si>
  <si>
    <t>AWAIR projekt visszafizetési kötelezettség</t>
  </si>
  <si>
    <t>Eco Velo pályázat visszafizetési kötelezettség</t>
  </si>
  <si>
    <t>O3351633</t>
  </si>
  <si>
    <t>ZESZ</t>
  </si>
  <si>
    <t>Népszámlálás</t>
  </si>
  <si>
    <t>P4850001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</si>
</sst>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</numFmts>
  <fonts count="4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MS Sans Serif"/>
      <family val="2"/>
      <charset val="238"/>
    </font>
    <font>
      <i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i/>
      <sz val="16"/>
      <color theme="1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u/>
      <sz val="16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</borders>
  <cellStyleXfs count="41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5" applyNumberFormat="0" applyAlignment="0" applyProtection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21" borderId="19" applyNumberFormat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10" fillId="22" borderId="21" applyNumberFormat="0" applyFont="0" applyAlignment="0" applyProtection="0"/>
    <xf numFmtId="0" fontId="20" fillId="23" borderId="0" applyNumberFormat="0" applyBorder="0" applyAlignment="0" applyProtection="0"/>
    <xf numFmtId="0" fontId="21" fillId="24" borderId="22" applyNumberFormat="0" applyAlignment="0" applyProtection="0"/>
    <xf numFmtId="0" fontId="22" fillId="0" borderId="0" applyNumberFormat="0" applyFill="0" applyBorder="0" applyAlignment="0" applyProtection="0"/>
    <xf numFmtId="0" fontId="10" fillId="0" borderId="0"/>
    <xf numFmtId="0" fontId="23" fillId="0" borderId="23" applyNumberFormat="0" applyFill="0" applyAlignment="0" applyProtection="0"/>
    <xf numFmtId="44" fontId="10" fillId="0" borderId="0" applyFont="0" applyFill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4" borderId="15" applyNumberFormat="0" applyAlignment="0" applyProtection="0"/>
    <xf numFmtId="44" fontId="10" fillId="0" borderId="0" applyFont="0" applyFill="0" applyBorder="0" applyAlignment="0" applyProtection="0"/>
  </cellStyleXfs>
  <cellXfs count="149">
    <xf numFmtId="0" fontId="0" fillId="0" borderId="0" xfId="0"/>
    <xf numFmtId="0" fontId="27" fillId="0" borderId="0" xfId="0" applyFont="1"/>
    <xf numFmtId="0" fontId="28" fillId="0" borderId="0" xfId="0" applyFont="1"/>
    <xf numFmtId="0" fontId="27" fillId="0" borderId="0" xfId="0" applyFont="1" applyBorder="1"/>
    <xf numFmtId="0" fontId="29" fillId="0" borderId="0" xfId="0" applyFont="1" applyAlignment="1">
      <alignment vertical="center"/>
    </xf>
    <xf numFmtId="164" fontId="1" fillId="0" borderId="0" xfId="36" applyNumberFormat="1" applyFont="1"/>
    <xf numFmtId="0" fontId="3" fillId="0" borderId="0" xfId="0" applyFont="1" applyAlignment="1">
      <alignment horizontal="center"/>
    </xf>
    <xf numFmtId="0" fontId="30" fillId="0" borderId="0" xfId="0" applyFont="1" applyBorder="1"/>
    <xf numFmtId="0" fontId="31" fillId="0" borderId="0" xfId="0" applyFont="1" applyBorder="1" applyAlignment="1">
      <alignment horizontal="left" indent="2"/>
    </xf>
    <xf numFmtId="165" fontId="27" fillId="0" borderId="0" xfId="0" applyNumberFormat="1" applyFont="1"/>
    <xf numFmtId="0" fontId="32" fillId="0" borderId="3" xfId="0" applyFont="1" applyBorder="1" applyAlignment="1">
      <alignment horizontal="left" indent="2"/>
    </xf>
    <xf numFmtId="0" fontId="30" fillId="0" borderId="3" xfId="0" applyFont="1" applyBorder="1" applyAlignment="1">
      <alignment horizontal="left" indent="3"/>
    </xf>
    <xf numFmtId="0" fontId="30" fillId="0" borderId="3" xfId="0" applyFont="1" applyBorder="1" applyAlignment="1">
      <alignment horizontal="left" wrapText="1" indent="3"/>
    </xf>
    <xf numFmtId="164" fontId="2" fillId="0" borderId="0" xfId="36" applyNumberFormat="1" applyFont="1" applyAlignment="1">
      <alignment horizontal="right"/>
    </xf>
    <xf numFmtId="164" fontId="5" fillId="0" borderId="0" xfId="36" applyNumberFormat="1" applyFont="1" applyAlignment="1">
      <alignment horizontal="right"/>
    </xf>
    <xf numFmtId="0" fontId="29" fillId="0" borderId="0" xfId="0" applyFont="1" applyAlignment="1">
      <alignment vertical="center" wrapText="1"/>
    </xf>
    <xf numFmtId="0" fontId="31" fillId="27" borderId="0" xfId="0" applyFont="1" applyFill="1" applyBorder="1" applyAlignment="1">
      <alignment horizontal="left" vertical="center"/>
    </xf>
    <xf numFmtId="0" fontId="30" fillId="27" borderId="3" xfId="0" applyFont="1" applyFill="1" applyBorder="1" applyAlignment="1">
      <alignment horizontal="left" vertical="center"/>
    </xf>
    <xf numFmtId="0" fontId="33" fillId="28" borderId="4" xfId="0" applyFont="1" applyFill="1" applyBorder="1" applyAlignment="1">
      <alignment wrapText="1"/>
    </xf>
    <xf numFmtId="0" fontId="34" fillId="28" borderId="4" xfId="0" applyFont="1" applyFill="1" applyBorder="1" applyAlignment="1">
      <alignment wrapText="1"/>
    </xf>
    <xf numFmtId="0" fontId="33" fillId="28" borderId="5" xfId="0" applyFont="1" applyFill="1" applyBorder="1" applyAlignment="1">
      <alignment horizontal="center" vertical="center" wrapText="1"/>
    </xf>
    <xf numFmtId="164" fontId="6" fillId="28" borderId="5" xfId="36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vertical="center" wrapText="1"/>
    </xf>
    <xf numFmtId="0" fontId="29" fillId="27" borderId="0" xfId="0" applyFont="1" applyFill="1" applyBorder="1" applyAlignment="1">
      <alignment horizontal="left" vertical="center"/>
    </xf>
    <xf numFmtId="0" fontId="35" fillId="27" borderId="0" xfId="0" applyFont="1" applyFill="1" applyBorder="1" applyAlignment="1">
      <alignment vertical="center" wrapText="1"/>
    </xf>
    <xf numFmtId="0" fontId="29" fillId="27" borderId="3" xfId="0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28" borderId="4" xfId="0" applyFont="1" applyFill="1" applyBorder="1" applyAlignment="1">
      <alignment vertical="center"/>
    </xf>
    <xf numFmtId="0" fontId="34" fillId="28" borderId="4" xfId="0" applyFont="1" applyFill="1" applyBorder="1" applyAlignment="1">
      <alignment vertical="center"/>
    </xf>
    <xf numFmtId="0" fontId="33" fillId="28" borderId="5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8" fillId="0" borderId="0" xfId="0" applyFont="1" applyFill="1" applyBorder="1" applyAlignment="1">
      <alignment horizontal="left" vertical="center" indent="2"/>
    </xf>
    <xf numFmtId="0" fontId="4" fillId="0" borderId="9" xfId="0" applyFont="1" applyFill="1" applyBorder="1" applyAlignment="1">
      <alignment horizontal="left" indent="3"/>
    </xf>
    <xf numFmtId="0" fontId="3" fillId="0" borderId="10" xfId="0" applyFont="1" applyBorder="1" applyAlignment="1">
      <alignment horizontal="center"/>
    </xf>
    <xf numFmtId="0" fontId="6" fillId="28" borderId="11" xfId="0" applyFont="1" applyFill="1" applyBorder="1" applyAlignment="1">
      <alignment horizont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6" fillId="28" borderId="11" xfId="0" applyFont="1" applyFill="1" applyBorder="1" applyAlignment="1">
      <alignment horizontal="center" vertical="center"/>
    </xf>
    <xf numFmtId="0" fontId="33" fillId="28" borderId="11" xfId="0" applyFont="1" applyFill="1" applyBorder="1" applyAlignment="1">
      <alignment wrapText="1"/>
    </xf>
    <xf numFmtId="0" fontId="29" fillId="27" borderId="10" xfId="0" applyFont="1" applyFill="1" applyBorder="1" applyAlignment="1">
      <alignment vertical="center" wrapText="1"/>
    </xf>
    <xf numFmtId="0" fontId="27" fillId="0" borderId="10" xfId="0" applyFont="1" applyBorder="1"/>
    <xf numFmtId="0" fontId="30" fillId="27" borderId="10" xfId="0" applyFont="1" applyFill="1" applyBorder="1" applyAlignment="1">
      <alignment vertical="center"/>
    </xf>
    <xf numFmtId="0" fontId="33" fillId="29" borderId="24" xfId="0" applyFont="1" applyFill="1" applyBorder="1" applyAlignment="1">
      <alignment horizontal="left" vertical="center"/>
    </xf>
    <xf numFmtId="0" fontId="29" fillId="27" borderId="10" xfId="0" applyFont="1" applyFill="1" applyBorder="1" applyAlignment="1">
      <alignment vertical="center"/>
    </xf>
    <xf numFmtId="0" fontId="27" fillId="0" borderId="13" xfId="0" applyFont="1" applyBorder="1"/>
    <xf numFmtId="0" fontId="33" fillId="28" borderId="11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38" fillId="0" borderId="0" xfId="0" applyFont="1" applyFill="1" applyBorder="1" applyAlignment="1">
      <alignment horizontal="left" indent="2"/>
    </xf>
    <xf numFmtId="0" fontId="4" fillId="0" borderId="3" xfId="0" applyFont="1" applyFill="1" applyBorder="1" applyAlignment="1">
      <alignment horizontal="left" vertical="center" wrapText="1" indent="3"/>
    </xf>
    <xf numFmtId="0" fontId="7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/>
    </xf>
    <xf numFmtId="0" fontId="29" fillId="27" borderId="10" xfId="0" applyFont="1" applyFill="1" applyBorder="1" applyAlignment="1">
      <alignment horizontal="left" vertical="center"/>
    </xf>
    <xf numFmtId="0" fontId="40" fillId="0" borderId="0" xfId="0" applyFont="1" applyFill="1" applyAlignment="1">
      <alignment vertical="center"/>
    </xf>
    <xf numFmtId="165" fontId="2" fillId="27" borderId="2" xfId="27" applyNumberFormat="1" applyFont="1" applyFill="1" applyBorder="1" applyAlignment="1">
      <alignment vertical="center" wrapText="1"/>
    </xf>
    <xf numFmtId="165" fontId="6" fillId="29" borderId="14" xfId="27" applyNumberFormat="1" applyFont="1" applyFill="1" applyBorder="1" applyAlignment="1">
      <alignment vertical="center" wrapText="1"/>
    </xf>
    <xf numFmtId="165" fontId="2" fillId="27" borderId="3" xfId="27" applyNumberFormat="1" applyFont="1" applyFill="1" applyBorder="1" applyAlignment="1">
      <alignment vertical="center" wrapText="1"/>
    </xf>
    <xf numFmtId="165" fontId="6" fillId="28" borderId="5" xfId="27" applyNumberFormat="1" applyFont="1" applyFill="1" applyBorder="1" applyAlignment="1">
      <alignment vertical="center" wrapText="1"/>
    </xf>
    <xf numFmtId="165" fontId="4" fillId="0" borderId="3" xfId="27" applyNumberFormat="1" applyFont="1" applyFill="1" applyBorder="1" applyAlignment="1">
      <alignment wrapText="1"/>
    </xf>
    <xf numFmtId="165" fontId="4" fillId="0" borderId="3" xfId="27" applyNumberFormat="1" applyFont="1" applyBorder="1" applyAlignment="1">
      <alignment wrapText="1"/>
    </xf>
    <xf numFmtId="165" fontId="6" fillId="29" borderId="8" xfId="27" applyNumberFormat="1" applyFont="1" applyFill="1" applyBorder="1" applyAlignment="1">
      <alignment vertical="center" wrapText="1"/>
    </xf>
    <xf numFmtId="165" fontId="6" fillId="0" borderId="3" xfId="27" applyNumberFormat="1" applyFont="1" applyFill="1" applyBorder="1" applyAlignment="1">
      <alignment vertical="center" wrapText="1"/>
    </xf>
    <xf numFmtId="165" fontId="6" fillId="0" borderId="2" xfId="27" applyNumberFormat="1" applyFont="1" applyFill="1" applyBorder="1" applyAlignment="1">
      <alignment vertical="center" wrapText="1"/>
    </xf>
    <xf numFmtId="165" fontId="6" fillId="28" borderId="6" xfId="27" applyNumberFormat="1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left"/>
    </xf>
    <xf numFmtId="0" fontId="42" fillId="0" borderId="1" xfId="0" applyFont="1" applyFill="1" applyBorder="1" applyAlignment="1"/>
    <xf numFmtId="165" fontId="4" fillId="0" borderId="9" xfId="27" applyNumberFormat="1" applyFont="1" applyBorder="1" applyAlignment="1">
      <alignment wrapText="1"/>
    </xf>
    <xf numFmtId="166" fontId="5" fillId="0" borderId="0" xfId="1" applyNumberFormat="1" applyFont="1" applyFill="1" applyAlignment="1">
      <alignment horizontal="center" vertical="center"/>
    </xf>
    <xf numFmtId="166" fontId="5" fillId="0" borderId="0" xfId="1" applyNumberFormat="1" applyFont="1" applyFill="1" applyAlignment="1" applyProtection="1">
      <alignment horizontal="center" vertical="center" wrapText="1"/>
    </xf>
    <xf numFmtId="166" fontId="5" fillId="0" borderId="0" xfId="1" applyNumberFormat="1" applyFont="1" applyFill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29" borderId="12" xfId="0" applyFont="1" applyFill="1" applyBorder="1" applyAlignment="1">
      <alignment horizontal="center" vertical="center" wrapText="1"/>
    </xf>
    <xf numFmtId="0" fontId="33" fillId="29" borderId="7" xfId="0" applyFont="1" applyFill="1" applyBorder="1" applyAlignment="1">
      <alignment vertical="center" wrapText="1"/>
    </xf>
    <xf numFmtId="0" fontId="34" fillId="29" borderId="7" xfId="0" applyFont="1" applyFill="1" applyBorder="1" applyAlignment="1">
      <alignment vertical="center" wrapText="1"/>
    </xf>
    <xf numFmtId="0" fontId="33" fillId="29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/>
    </xf>
    <xf numFmtId="0" fontId="27" fillId="0" borderId="10" xfId="0" applyFont="1" applyFill="1" applyBorder="1"/>
    <xf numFmtId="0" fontId="27" fillId="0" borderId="0" xfId="0" applyFont="1" applyFill="1" applyBorder="1"/>
    <xf numFmtId="0" fontId="31" fillId="0" borderId="0" xfId="0" applyFont="1" applyFill="1" applyBorder="1" applyAlignment="1">
      <alignment horizontal="left" indent="2"/>
    </xf>
    <xf numFmtId="0" fontId="27" fillId="0" borderId="0" xfId="0" applyFont="1" applyFill="1"/>
    <xf numFmtId="0" fontId="1" fillId="0" borderId="10" xfId="0" applyFont="1" applyBorder="1"/>
    <xf numFmtId="0" fontId="1" fillId="0" borderId="0" xfId="0" applyFont="1" applyBorder="1"/>
    <xf numFmtId="0" fontId="9" fillId="0" borderId="0" xfId="0" applyFont="1" applyBorder="1" applyAlignment="1">
      <alignment horizontal="left" indent="2"/>
    </xf>
    <xf numFmtId="165" fontId="4" fillId="0" borderId="2" xfId="0" applyNumberFormat="1" applyFont="1" applyBorder="1" applyAlignment="1">
      <alignment wrapText="1"/>
    </xf>
    <xf numFmtId="0" fontId="1" fillId="0" borderId="0" xfId="0" applyFont="1"/>
    <xf numFmtId="0" fontId="33" fillId="0" borderId="0" xfId="0" applyFont="1" applyFill="1" applyAlignment="1">
      <alignment wrapText="1"/>
    </xf>
    <xf numFmtId="0" fontId="33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3" fontId="29" fillId="0" borderId="0" xfId="0" applyNumberFormat="1" applyFont="1" applyAlignment="1">
      <alignment vertical="center" wrapText="1"/>
    </xf>
    <xf numFmtId="3" fontId="27" fillId="0" borderId="0" xfId="0" applyNumberFormat="1" applyFont="1"/>
    <xf numFmtId="3" fontId="29" fillId="0" borderId="0" xfId="0" applyNumberFormat="1" applyFont="1" applyAlignment="1">
      <alignment vertical="center"/>
    </xf>
    <xf numFmtId="0" fontId="6" fillId="28" borderId="6" xfId="0" applyFont="1" applyFill="1" applyBorder="1" applyAlignment="1">
      <alignment horizontal="center" vertical="center" wrapText="1"/>
    </xf>
    <xf numFmtId="0" fontId="6" fillId="28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165" fontId="4" fillId="0" borderId="2" xfId="0" applyNumberFormat="1" applyFont="1" applyFill="1" applyBorder="1" applyAlignment="1">
      <alignment wrapText="1"/>
    </xf>
    <xf numFmtId="165" fontId="1" fillId="0" borderId="2" xfId="27" applyNumberFormat="1" applyFont="1" applyFill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165" fontId="4" fillId="0" borderId="2" xfId="27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5" fontId="1" fillId="0" borderId="0" xfId="27" applyNumberFormat="1" applyFont="1"/>
    <xf numFmtId="165" fontId="1" fillId="0" borderId="0" xfId="0" applyNumberFormat="1" applyFont="1"/>
    <xf numFmtId="6" fontId="30" fillId="0" borderId="3" xfId="0" applyNumberFormat="1" applyFont="1" applyBorder="1" applyAlignment="1">
      <alignment horizontal="left" indent="3"/>
    </xf>
    <xf numFmtId="166" fontId="5" fillId="0" borderId="0" xfId="0" applyNumberFormat="1" applyFont="1" applyFill="1" applyAlignment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166" fontId="5" fillId="0" borderId="0" xfId="1" applyNumberFormat="1" applyFont="1" applyFill="1" applyAlignment="1" applyProtection="1">
      <alignment horizontal="left" vertical="center"/>
    </xf>
    <xf numFmtId="49" fontId="27" fillId="0" borderId="0" xfId="0" applyNumberFormat="1" applyFont="1" applyFill="1"/>
    <xf numFmtId="167" fontId="5" fillId="0" borderId="0" xfId="40" applyNumberFormat="1" applyFont="1" applyFill="1" applyAlignment="1">
      <alignment horizontal="left" vertical="center"/>
    </xf>
    <xf numFmtId="166" fontId="5" fillId="0" borderId="0" xfId="1" applyNumberFormat="1" applyFont="1" applyFill="1" applyBorder="1" applyAlignment="1" applyProtection="1">
      <alignment horizontal="left" vertical="center"/>
    </xf>
    <xf numFmtId="0" fontId="30" fillId="0" borderId="9" xfId="0" applyFont="1" applyBorder="1" applyAlignment="1">
      <alignment horizontal="left" wrapText="1" indent="3"/>
    </xf>
    <xf numFmtId="0" fontId="27" fillId="0" borderId="0" xfId="0" applyFont="1" applyFill="1" applyAlignment="1">
      <alignment horizontal="left"/>
    </xf>
    <xf numFmtId="166" fontId="27" fillId="0" borderId="0" xfId="0" applyNumberFormat="1" applyFont="1" applyAlignment="1">
      <alignment horizontal="left"/>
    </xf>
    <xf numFmtId="0" fontId="41" fillId="0" borderId="0" xfId="0" applyFont="1" applyFill="1" applyBorder="1" applyAlignment="1">
      <alignment horizontal="left"/>
    </xf>
    <xf numFmtId="0" fontId="42" fillId="0" borderId="0" xfId="0" applyFont="1" applyFill="1" applyBorder="1" applyAlignment="1"/>
    <xf numFmtId="0" fontId="4" fillId="0" borderId="3" xfId="0" applyFont="1" applyFill="1" applyBorder="1" applyAlignment="1">
      <alignment horizontal="left" indent="3"/>
    </xf>
    <xf numFmtId="165" fontId="4" fillId="0" borderId="25" xfId="27" applyNumberFormat="1" applyFont="1" applyFill="1" applyBorder="1" applyAlignment="1">
      <alignment wrapText="1"/>
    </xf>
    <xf numFmtId="0" fontId="27" fillId="0" borderId="0" xfId="0" applyFont="1" applyAlignment="1">
      <alignment horizontal="left"/>
    </xf>
    <xf numFmtId="0" fontId="1" fillId="0" borderId="3" xfId="0" applyFont="1" applyFill="1" applyBorder="1" applyAlignment="1">
      <alignment wrapText="1"/>
    </xf>
    <xf numFmtId="165" fontId="4" fillId="0" borderId="9" xfId="27" applyNumberFormat="1" applyFont="1" applyFill="1" applyBorder="1" applyAlignment="1">
      <alignment wrapText="1"/>
    </xf>
    <xf numFmtId="165" fontId="4" fillId="0" borderId="3" xfId="0" applyNumberFormat="1" applyFont="1" applyFill="1" applyBorder="1" applyAlignment="1">
      <alignment wrapText="1"/>
    </xf>
    <xf numFmtId="0" fontId="6" fillId="29" borderId="10" xfId="0" applyFont="1" applyFill="1" applyBorder="1" applyAlignment="1">
      <alignment horizontal="center" vertical="center"/>
    </xf>
    <xf numFmtId="0" fontId="33" fillId="29" borderId="26" xfId="0" applyFont="1" applyFill="1" applyBorder="1" applyAlignment="1">
      <alignment horizontal="left" vertical="center"/>
    </xf>
    <xf numFmtId="0" fontId="36" fillId="29" borderId="0" xfId="0" applyFont="1" applyFill="1" applyBorder="1" applyAlignment="1">
      <alignment vertical="center" wrapText="1"/>
    </xf>
    <xf numFmtId="0" fontId="37" fillId="29" borderId="0" xfId="0" applyFont="1" applyFill="1" applyBorder="1" applyAlignment="1">
      <alignment horizontal="left" vertical="center"/>
    </xf>
    <xf numFmtId="0" fontId="36" fillId="29" borderId="3" xfId="0" applyFont="1" applyFill="1" applyBorder="1" applyAlignment="1">
      <alignment horizontal="left" vertical="center"/>
    </xf>
    <xf numFmtId="165" fontId="6" fillId="29" borderId="2" xfId="27" applyNumberFormat="1" applyFont="1" applyFill="1" applyBorder="1" applyAlignment="1">
      <alignment vertical="center" wrapText="1"/>
    </xf>
    <xf numFmtId="165" fontId="4" fillId="0" borderId="9" xfId="0" applyNumberFormat="1" applyFont="1" applyFill="1" applyBorder="1" applyAlignment="1">
      <alignment wrapText="1"/>
    </xf>
    <xf numFmtId="3" fontId="30" fillId="0" borderId="3" xfId="0" applyNumberFormat="1" applyFont="1" applyBorder="1" applyAlignment="1">
      <alignment horizontal="left" indent="3"/>
    </xf>
    <xf numFmtId="0" fontId="43" fillId="0" borderId="0" xfId="0" applyFont="1" applyAlignment="1">
      <alignment horizontal="center" vertical="center" wrapText="1"/>
    </xf>
    <xf numFmtId="0" fontId="41" fillId="27" borderId="0" xfId="0" applyFont="1" applyFill="1" applyBorder="1" applyAlignment="1">
      <alignment horizontal="left" vertical="center"/>
    </xf>
    <xf numFmtId="0" fontId="44" fillId="27" borderId="0" xfId="0" applyFont="1" applyFill="1" applyBorder="1" applyAlignment="1">
      <alignment vertical="center"/>
    </xf>
    <xf numFmtId="0" fontId="44" fillId="27" borderId="3" xfId="0" applyFont="1" applyFill="1" applyBorder="1" applyAlignment="1">
      <alignment vertical="center"/>
    </xf>
    <xf numFmtId="0" fontId="45" fillId="27" borderId="0" xfId="0" applyFont="1" applyFill="1" applyBorder="1" applyAlignment="1">
      <alignment vertical="center"/>
    </xf>
    <xf numFmtId="0" fontId="45" fillId="27" borderId="3" xfId="0" applyFont="1" applyFill="1" applyBorder="1" applyAlignment="1">
      <alignment vertical="center"/>
    </xf>
    <xf numFmtId="0" fontId="31" fillId="0" borderId="0" xfId="0" applyFont="1" applyBorder="1" applyAlignment="1">
      <alignment horizontal="left" wrapText="1" indent="2"/>
    </xf>
    <xf numFmtId="0" fontId="31" fillId="0" borderId="3" xfId="0" applyFont="1" applyBorder="1" applyAlignment="1">
      <alignment horizontal="left" wrapText="1" indent="2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10" xfId="34" xr:uid="{00000000-0005-0000-0000-000022000000}"/>
    <cellStyle name="Összesen" xfId="35" builtinId="25" customBuiltin="1"/>
    <cellStyle name="Pénznem" xfId="36" builtinId="4"/>
    <cellStyle name="Pénznem 2" xfId="40" xr:uid="{00000000-0005-0000-0000-000025000000}"/>
    <cellStyle name="Rossz" xfId="37" builtinId="27" customBuiltin="1"/>
    <cellStyle name="Semleges" xfId="38" builtinId="28" customBuiltin="1"/>
    <cellStyle name="Számítás" xfId="39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topLeftCell="A49" zoomScale="80" zoomScaleNormal="80" zoomScaleSheetLayoutView="80" workbookViewId="0">
      <selection activeCell="O53" sqref="O53"/>
    </sheetView>
  </sheetViews>
  <sheetFormatPr defaultRowHeight="15" x14ac:dyDescent="0.25"/>
  <cols>
    <col min="1" max="1" width="4.5703125" style="6" customWidth="1"/>
    <col min="2" max="2" width="2" style="1" customWidth="1"/>
    <col min="3" max="3" width="2.5703125" style="1" customWidth="1"/>
    <col min="4" max="4" width="1.5703125" style="2" customWidth="1"/>
    <col min="5" max="5" width="101" style="1" customWidth="1"/>
    <col min="6" max="6" width="17.85546875" style="5" customWidth="1"/>
    <col min="7" max="7" width="18" style="93" bestFit="1" customWidth="1"/>
    <col min="8" max="8" width="19.140625" style="93" customWidth="1"/>
    <col min="9" max="9" width="8" style="93" hidden="1" customWidth="1"/>
    <col min="10" max="10" width="18.28515625" style="93" customWidth="1"/>
    <col min="11" max="11" width="10.7109375" style="88" hidden="1" customWidth="1"/>
    <col min="12" max="12" width="10.7109375" style="1" hidden="1" customWidth="1"/>
    <col min="13" max="13" width="20.85546875" style="1" hidden="1" customWidth="1"/>
    <col min="14" max="14" width="13" style="1" bestFit="1" customWidth="1"/>
    <col min="15" max="16384" width="9.140625" style="1"/>
  </cols>
  <sheetData>
    <row r="1" spans="1:14" ht="18.75" x14ac:dyDescent="0.3">
      <c r="J1" s="13" t="s">
        <v>80</v>
      </c>
    </row>
    <row r="3" spans="1:14" ht="24" customHeight="1" x14ac:dyDescent="0.25"/>
    <row r="4" spans="1:14" ht="54.75" customHeight="1" x14ac:dyDescent="0.25">
      <c r="A4" s="141" t="s">
        <v>81</v>
      </c>
      <c r="B4" s="141"/>
      <c r="C4" s="141"/>
      <c r="D4" s="141"/>
      <c r="E4" s="141"/>
      <c r="F4" s="141"/>
      <c r="G4" s="141"/>
      <c r="H4" s="141"/>
      <c r="I4" s="141"/>
      <c r="J4" s="141"/>
    </row>
    <row r="8" spans="1:14" ht="16.5" thickBot="1" x14ac:dyDescent="0.3">
      <c r="J8" s="14" t="s">
        <v>24</v>
      </c>
    </row>
    <row r="9" spans="1:14" s="22" customFormat="1" ht="66.75" customHeight="1" thickBot="1" x14ac:dyDescent="0.35">
      <c r="A9" s="36"/>
      <c r="B9" s="41"/>
      <c r="C9" s="18"/>
      <c r="D9" s="19"/>
      <c r="E9" s="20" t="s">
        <v>0</v>
      </c>
      <c r="F9" s="21" t="s">
        <v>82</v>
      </c>
      <c r="G9" s="103" t="s">
        <v>84</v>
      </c>
      <c r="H9" s="103" t="s">
        <v>120</v>
      </c>
      <c r="I9" s="103" t="s">
        <v>78</v>
      </c>
      <c r="J9" s="104" t="s">
        <v>83</v>
      </c>
      <c r="K9" s="94"/>
    </row>
    <row r="10" spans="1:14" s="23" customFormat="1" ht="78.599999999999994" customHeight="1" x14ac:dyDescent="0.25">
      <c r="A10" s="80" t="s">
        <v>32</v>
      </c>
      <c r="B10" s="45" t="s">
        <v>1</v>
      </c>
      <c r="C10" s="81"/>
      <c r="D10" s="82"/>
      <c r="E10" s="83"/>
      <c r="F10" s="69">
        <f>SUM(F11,F23)+F58</f>
        <v>2738818</v>
      </c>
      <c r="G10" s="69">
        <f>SUM(G11,G23)+G58</f>
        <v>277799</v>
      </c>
      <c r="H10" s="64">
        <f>SUM(H11,H23)</f>
        <v>177189</v>
      </c>
      <c r="I10" s="64">
        <f>SUM(I11,I23)</f>
        <v>0</v>
      </c>
      <c r="J10" s="64">
        <f>SUM(J11,J23)+J58</f>
        <v>3193806</v>
      </c>
      <c r="K10" s="95"/>
    </row>
    <row r="11" spans="1:14" s="15" customFormat="1" ht="25.5" customHeight="1" x14ac:dyDescent="0.25">
      <c r="A11" s="37"/>
      <c r="B11" s="42"/>
      <c r="C11" s="24" t="s">
        <v>2</v>
      </c>
      <c r="D11" s="25"/>
      <c r="E11" s="26"/>
      <c r="F11" s="65">
        <f>SUM(F12:F22)</f>
        <v>83620</v>
      </c>
      <c r="G11" s="63">
        <f>SUM(G12:G22)</f>
        <v>2958</v>
      </c>
      <c r="H11" s="63">
        <f>SUM(H12:H22)</f>
        <v>25747</v>
      </c>
      <c r="I11" s="63">
        <f>SUM(I12:I22)</f>
        <v>0</v>
      </c>
      <c r="J11" s="63">
        <f>SUM(J12:J22)</f>
        <v>112325</v>
      </c>
      <c r="K11" s="96"/>
      <c r="M11" s="100"/>
    </row>
    <row r="12" spans="1:14" ht="24.75" customHeight="1" x14ac:dyDescent="0.3">
      <c r="A12" s="35"/>
      <c r="B12" s="43"/>
      <c r="C12" s="7"/>
      <c r="D12" s="8" t="s">
        <v>7</v>
      </c>
      <c r="E12" s="10"/>
      <c r="F12" s="67"/>
      <c r="G12" s="105"/>
      <c r="H12" s="105"/>
      <c r="I12" s="68"/>
      <c r="J12" s="92"/>
      <c r="M12" s="101"/>
      <c r="N12" s="9"/>
    </row>
    <row r="13" spans="1:14" ht="18.75" x14ac:dyDescent="0.3">
      <c r="A13" s="35"/>
      <c r="B13" s="43"/>
      <c r="C13" s="7"/>
      <c r="D13" s="8"/>
      <c r="E13" s="11" t="s">
        <v>34</v>
      </c>
      <c r="F13" s="67">
        <v>41640</v>
      </c>
      <c r="G13" s="67"/>
      <c r="H13" s="67">
        <v>3834</v>
      </c>
      <c r="I13" s="67"/>
      <c r="J13" s="107">
        <f t="shared" ref="J13:J64" si="0">SUM(F13:I13)</f>
        <v>45474</v>
      </c>
      <c r="K13" s="77" t="s">
        <v>40</v>
      </c>
      <c r="L13" s="1" t="s">
        <v>69</v>
      </c>
      <c r="M13" s="101"/>
    </row>
    <row r="14" spans="1:14" ht="18.75" x14ac:dyDescent="0.3">
      <c r="A14" s="35"/>
      <c r="B14" s="43"/>
      <c r="C14" s="7"/>
      <c r="D14" s="8"/>
      <c r="E14" s="11" t="s">
        <v>10</v>
      </c>
      <c r="F14" s="67">
        <v>5780</v>
      </c>
      <c r="G14" s="67"/>
      <c r="H14" s="67"/>
      <c r="I14" s="67"/>
      <c r="J14" s="107">
        <f t="shared" ref="J14:J20" si="1">SUM(F14:I14)</f>
        <v>5780</v>
      </c>
      <c r="K14" s="76" t="s">
        <v>41</v>
      </c>
      <c r="L14" s="1" t="s">
        <v>69</v>
      </c>
      <c r="M14" s="101"/>
      <c r="N14" s="9"/>
    </row>
    <row r="15" spans="1:14" ht="18.75" x14ac:dyDescent="0.3">
      <c r="A15" s="35"/>
      <c r="B15" s="43"/>
      <c r="C15" s="7"/>
      <c r="D15" s="8"/>
      <c r="E15" s="11" t="s">
        <v>123</v>
      </c>
      <c r="F15" s="67">
        <v>11000</v>
      </c>
      <c r="G15" s="67"/>
      <c r="H15" s="67">
        <v>-217</v>
      </c>
      <c r="I15" s="67"/>
      <c r="J15" s="107">
        <f t="shared" si="1"/>
        <v>10783</v>
      </c>
      <c r="K15" s="76" t="s">
        <v>86</v>
      </c>
      <c r="L15" s="1" t="s">
        <v>69</v>
      </c>
      <c r="M15" s="101"/>
      <c r="N15" s="9"/>
    </row>
    <row r="16" spans="1:14" ht="18.75" x14ac:dyDescent="0.3">
      <c r="A16" s="35"/>
      <c r="B16" s="43"/>
      <c r="C16" s="7"/>
      <c r="D16" s="8"/>
      <c r="E16" s="11" t="s">
        <v>121</v>
      </c>
      <c r="F16" s="67"/>
      <c r="G16" s="67"/>
      <c r="H16" s="67">
        <v>230</v>
      </c>
      <c r="I16" s="67"/>
      <c r="J16" s="107">
        <f t="shared" si="1"/>
        <v>230</v>
      </c>
      <c r="K16" s="76" t="s">
        <v>116</v>
      </c>
      <c r="L16" s="1" t="s">
        <v>69</v>
      </c>
      <c r="M16" s="101"/>
      <c r="N16" s="9"/>
    </row>
    <row r="17" spans="1:14" ht="18.75" x14ac:dyDescent="0.3">
      <c r="A17" s="35"/>
      <c r="B17" s="43"/>
      <c r="C17" s="7"/>
      <c r="D17" s="8"/>
      <c r="E17" s="11" t="s">
        <v>122</v>
      </c>
      <c r="F17" s="67"/>
      <c r="G17" s="67"/>
      <c r="H17" s="67">
        <v>878</v>
      </c>
      <c r="I17" s="67"/>
      <c r="J17" s="107">
        <f t="shared" si="1"/>
        <v>878</v>
      </c>
      <c r="K17" s="76" t="s">
        <v>124</v>
      </c>
      <c r="L17" s="1" t="s">
        <v>69</v>
      </c>
      <c r="M17" s="101"/>
      <c r="N17" s="9"/>
    </row>
    <row r="18" spans="1:14" ht="18.75" x14ac:dyDescent="0.3">
      <c r="A18" s="35"/>
      <c r="B18" s="43"/>
      <c r="C18" s="7"/>
      <c r="D18" s="8"/>
      <c r="E18" s="140" t="s">
        <v>117</v>
      </c>
      <c r="F18" s="67"/>
      <c r="G18" s="67">
        <v>2958</v>
      </c>
      <c r="H18" s="67"/>
      <c r="I18" s="67"/>
      <c r="J18" s="107">
        <f t="shared" si="1"/>
        <v>2958</v>
      </c>
      <c r="K18" s="76" t="s">
        <v>125</v>
      </c>
      <c r="L18" s="1" t="s">
        <v>69</v>
      </c>
      <c r="M18" s="101"/>
      <c r="N18" s="9"/>
    </row>
    <row r="19" spans="1:14" ht="18.75" x14ac:dyDescent="0.3">
      <c r="A19" s="35"/>
      <c r="B19" s="43"/>
      <c r="C19" s="7"/>
      <c r="D19" s="8"/>
      <c r="E19" s="140" t="s">
        <v>126</v>
      </c>
      <c r="F19" s="67"/>
      <c r="G19" s="67"/>
      <c r="H19" s="67">
        <v>21022</v>
      </c>
      <c r="I19" s="67"/>
      <c r="J19" s="107">
        <f t="shared" si="1"/>
        <v>21022</v>
      </c>
      <c r="K19" s="76" t="s">
        <v>127</v>
      </c>
      <c r="L19" s="1" t="s">
        <v>69</v>
      </c>
      <c r="M19" s="101"/>
      <c r="N19" s="9"/>
    </row>
    <row r="20" spans="1:14" ht="18.75" x14ac:dyDescent="0.3">
      <c r="A20" s="35"/>
      <c r="B20" s="43"/>
      <c r="C20" s="7"/>
      <c r="D20" s="8"/>
      <c r="E20" s="11" t="s">
        <v>85</v>
      </c>
      <c r="F20" s="67">
        <v>6000</v>
      </c>
      <c r="G20" s="67"/>
      <c r="H20" s="67"/>
      <c r="I20" s="67"/>
      <c r="J20" s="107">
        <f t="shared" si="1"/>
        <v>6000</v>
      </c>
      <c r="K20" s="76" t="s">
        <v>87</v>
      </c>
      <c r="L20" s="1" t="s">
        <v>69</v>
      </c>
      <c r="M20" s="101"/>
    </row>
    <row r="21" spans="1:14" ht="21" customHeight="1" x14ac:dyDescent="0.3">
      <c r="A21" s="35"/>
      <c r="B21" s="43"/>
      <c r="C21" s="7"/>
      <c r="D21" s="8" t="s">
        <v>6</v>
      </c>
      <c r="E21" s="10"/>
      <c r="F21" s="67"/>
      <c r="G21" s="105"/>
      <c r="H21" s="106"/>
      <c r="I21" s="67"/>
      <c r="J21" s="107"/>
      <c r="M21" s="101"/>
    </row>
    <row r="22" spans="1:14" ht="18.75" x14ac:dyDescent="0.3">
      <c r="A22" s="35"/>
      <c r="B22" s="43"/>
      <c r="C22" s="7"/>
      <c r="D22" s="8"/>
      <c r="E22" s="11" t="s">
        <v>19</v>
      </c>
      <c r="F22" s="67">
        <v>19200</v>
      </c>
      <c r="G22" s="105"/>
      <c r="H22" s="105"/>
      <c r="I22" s="68"/>
      <c r="J22" s="107">
        <f t="shared" si="0"/>
        <v>19200</v>
      </c>
      <c r="K22" s="78" t="s">
        <v>42</v>
      </c>
      <c r="L22" s="1" t="s">
        <v>69</v>
      </c>
      <c r="M22" s="101"/>
    </row>
    <row r="23" spans="1:14" s="27" customFormat="1" ht="26.25" customHeight="1" x14ac:dyDescent="0.25">
      <c r="A23" s="38"/>
      <c r="B23" s="44"/>
      <c r="C23" s="24" t="s">
        <v>3</v>
      </c>
      <c r="D23" s="16"/>
      <c r="E23" s="17"/>
      <c r="F23" s="65">
        <f>SUM(F24:F57)</f>
        <v>2653198</v>
      </c>
      <c r="G23" s="65">
        <f>SUM(G24:G57)</f>
        <v>224841</v>
      </c>
      <c r="H23" s="63">
        <f>SUM(H24:H57)</f>
        <v>151442</v>
      </c>
      <c r="I23" s="63">
        <f>SUM(I24:I57)</f>
        <v>0</v>
      </c>
      <c r="J23" s="63">
        <f>SUM(F23:I23)</f>
        <v>3029481</v>
      </c>
      <c r="K23" s="97"/>
      <c r="M23" s="102"/>
    </row>
    <row r="24" spans="1:14" ht="24" customHeight="1" x14ac:dyDescent="0.3">
      <c r="A24" s="35"/>
      <c r="B24" s="43"/>
      <c r="C24" s="3"/>
      <c r="D24" s="8" t="s">
        <v>8</v>
      </c>
      <c r="E24" s="10"/>
      <c r="F24" s="68"/>
      <c r="G24" s="68"/>
      <c r="H24" s="105"/>
      <c r="I24" s="68"/>
      <c r="J24" s="92"/>
      <c r="M24" s="101"/>
    </row>
    <row r="25" spans="1:14" ht="18.75" x14ac:dyDescent="0.3">
      <c r="A25" s="35"/>
      <c r="B25" s="43"/>
      <c r="C25" s="3"/>
      <c r="D25" s="8"/>
      <c r="E25" s="11" t="s">
        <v>75</v>
      </c>
      <c r="F25" s="67">
        <v>24852</v>
      </c>
      <c r="G25" s="67">
        <v>10000</v>
      </c>
      <c r="H25" s="67"/>
      <c r="I25" s="67"/>
      <c r="J25" s="107">
        <f t="shared" si="0"/>
        <v>34852</v>
      </c>
      <c r="K25" s="78" t="s">
        <v>43</v>
      </c>
      <c r="L25" s="78" t="s">
        <v>44</v>
      </c>
      <c r="M25" s="1" t="s">
        <v>103</v>
      </c>
    </row>
    <row r="26" spans="1:14" s="93" customFormat="1" ht="18.75" x14ac:dyDescent="0.3">
      <c r="A26" s="35"/>
      <c r="B26" s="89"/>
      <c r="C26" s="90"/>
      <c r="D26" s="91"/>
      <c r="E26" s="115" t="s">
        <v>88</v>
      </c>
      <c r="F26" s="67">
        <v>500</v>
      </c>
      <c r="G26" s="67"/>
      <c r="H26" s="67"/>
      <c r="I26" s="67"/>
      <c r="J26" s="107">
        <f t="shared" si="0"/>
        <v>500</v>
      </c>
      <c r="K26" s="78" t="s">
        <v>79</v>
      </c>
      <c r="L26" s="93" t="s">
        <v>103</v>
      </c>
    </row>
    <row r="27" spans="1:14" ht="18.75" x14ac:dyDescent="0.3">
      <c r="A27" s="35"/>
      <c r="B27" s="43"/>
      <c r="C27" s="3"/>
      <c r="D27" s="8"/>
      <c r="E27" s="11" t="s">
        <v>16</v>
      </c>
      <c r="F27" s="67">
        <v>50</v>
      </c>
      <c r="G27" s="67"/>
      <c r="H27" s="106"/>
      <c r="I27" s="67"/>
      <c r="J27" s="107">
        <f t="shared" si="0"/>
        <v>50</v>
      </c>
      <c r="K27" s="77" t="s">
        <v>54</v>
      </c>
      <c r="L27" s="1" t="s">
        <v>103</v>
      </c>
    </row>
    <row r="28" spans="1:14" ht="18.75" x14ac:dyDescent="0.3">
      <c r="A28" s="35"/>
      <c r="B28" s="43"/>
      <c r="C28" s="3"/>
      <c r="D28" s="8"/>
      <c r="E28" s="11" t="s">
        <v>15</v>
      </c>
      <c r="F28" s="67">
        <v>8500</v>
      </c>
      <c r="G28" s="67"/>
      <c r="H28" s="106"/>
      <c r="I28" s="67"/>
      <c r="J28" s="107">
        <f t="shared" si="0"/>
        <v>8500</v>
      </c>
      <c r="K28" s="78" t="s">
        <v>55</v>
      </c>
      <c r="L28" s="1" t="s">
        <v>103</v>
      </c>
    </row>
    <row r="29" spans="1:14" ht="18.75" x14ac:dyDescent="0.3">
      <c r="A29" s="35"/>
      <c r="B29" s="43"/>
      <c r="C29" s="3"/>
      <c r="D29" s="8"/>
      <c r="E29" s="115" t="s">
        <v>111</v>
      </c>
      <c r="F29" s="67"/>
      <c r="G29" s="67">
        <v>950</v>
      </c>
      <c r="H29" s="130"/>
      <c r="I29" s="67"/>
      <c r="J29" s="107">
        <f t="shared" si="0"/>
        <v>950</v>
      </c>
      <c r="K29" s="78" t="s">
        <v>112</v>
      </c>
      <c r="L29" s="1" t="s">
        <v>103</v>
      </c>
    </row>
    <row r="30" spans="1:14" ht="37.5" x14ac:dyDescent="0.3">
      <c r="A30" s="35"/>
      <c r="B30" s="43"/>
      <c r="C30" s="3"/>
      <c r="D30" s="8"/>
      <c r="E30" s="12" t="s">
        <v>30</v>
      </c>
      <c r="F30" s="67">
        <v>6309</v>
      </c>
      <c r="G30" s="67"/>
      <c r="H30" s="67"/>
      <c r="I30" s="67"/>
      <c r="J30" s="107">
        <f t="shared" si="0"/>
        <v>6309</v>
      </c>
      <c r="K30" s="78" t="s">
        <v>46</v>
      </c>
      <c r="L30" s="1" t="s">
        <v>103</v>
      </c>
    </row>
    <row r="31" spans="1:14" ht="18.75" customHeight="1" x14ac:dyDescent="0.3">
      <c r="A31" s="35"/>
      <c r="B31" s="43"/>
      <c r="C31" s="3"/>
      <c r="D31" s="8"/>
      <c r="E31" s="11" t="s">
        <v>18</v>
      </c>
      <c r="F31" s="67">
        <v>1036</v>
      </c>
      <c r="G31" s="67"/>
      <c r="H31" s="106"/>
      <c r="I31" s="67"/>
      <c r="J31" s="107">
        <f t="shared" si="0"/>
        <v>1036</v>
      </c>
      <c r="K31" s="116" t="s">
        <v>57</v>
      </c>
      <c r="L31" s="1" t="s">
        <v>103</v>
      </c>
    </row>
    <row r="32" spans="1:14" ht="18.75" customHeight="1" x14ac:dyDescent="0.3">
      <c r="A32" s="35"/>
      <c r="B32" s="43"/>
      <c r="C32" s="3"/>
      <c r="D32" s="8"/>
      <c r="E32" s="11" t="s">
        <v>113</v>
      </c>
      <c r="F32" s="67"/>
      <c r="G32" s="67">
        <v>3000</v>
      </c>
      <c r="H32" s="130"/>
      <c r="I32" s="67"/>
      <c r="J32" s="107">
        <f t="shared" si="0"/>
        <v>3000</v>
      </c>
      <c r="K32" s="116" t="s">
        <v>114</v>
      </c>
      <c r="L32" s="1" t="s">
        <v>103</v>
      </c>
    </row>
    <row r="33" spans="1:12" ht="18.75" customHeight="1" x14ac:dyDescent="0.3">
      <c r="A33" s="35"/>
      <c r="B33" s="43"/>
      <c r="C33" s="3"/>
      <c r="D33" s="8"/>
      <c r="E33" s="115" t="s">
        <v>89</v>
      </c>
      <c r="F33" s="67">
        <v>20000</v>
      </c>
      <c r="G33" s="67"/>
      <c r="H33" s="130"/>
      <c r="I33" s="67"/>
      <c r="J33" s="107">
        <f t="shared" si="0"/>
        <v>20000</v>
      </c>
      <c r="K33" s="78" t="s">
        <v>92</v>
      </c>
      <c r="L33" s="1" t="s">
        <v>103</v>
      </c>
    </row>
    <row r="34" spans="1:12" ht="18.75" x14ac:dyDescent="0.3">
      <c r="A34" s="35"/>
      <c r="B34" s="43"/>
      <c r="C34" s="3"/>
      <c r="D34" s="8"/>
      <c r="E34" s="11" t="s">
        <v>21</v>
      </c>
      <c r="F34" s="67">
        <v>3140</v>
      </c>
      <c r="G34" s="67"/>
      <c r="H34" s="67"/>
      <c r="I34" s="67"/>
      <c r="J34" s="107">
        <f t="shared" si="0"/>
        <v>3140</v>
      </c>
      <c r="K34" s="76" t="s">
        <v>59</v>
      </c>
      <c r="L34" s="1" t="s">
        <v>103</v>
      </c>
    </row>
    <row r="35" spans="1:12" ht="18.75" x14ac:dyDescent="0.3">
      <c r="A35" s="35"/>
      <c r="B35" s="43"/>
      <c r="C35" s="3"/>
      <c r="D35" s="8"/>
      <c r="E35" s="11" t="s">
        <v>118</v>
      </c>
      <c r="F35" s="67"/>
      <c r="G35" s="67"/>
      <c r="H35" s="67">
        <v>201</v>
      </c>
      <c r="I35" s="67"/>
      <c r="J35" s="107">
        <f t="shared" si="0"/>
        <v>201</v>
      </c>
      <c r="K35" s="76" t="s">
        <v>119</v>
      </c>
      <c r="L35" s="1" t="s">
        <v>103</v>
      </c>
    </row>
    <row r="36" spans="1:12" ht="18.75" x14ac:dyDescent="0.3">
      <c r="A36" s="35"/>
      <c r="B36" s="43"/>
      <c r="C36" s="3"/>
      <c r="D36" s="8"/>
      <c r="E36" s="11" t="s">
        <v>101</v>
      </c>
      <c r="F36" s="67"/>
      <c r="G36" s="67">
        <v>15000</v>
      </c>
      <c r="H36" s="67"/>
      <c r="I36" s="67"/>
      <c r="J36" s="107">
        <f t="shared" si="0"/>
        <v>15000</v>
      </c>
      <c r="K36" s="76" t="s">
        <v>102</v>
      </c>
      <c r="L36" s="1" t="s">
        <v>103</v>
      </c>
    </row>
    <row r="37" spans="1:12" ht="18.75" x14ac:dyDescent="0.3">
      <c r="A37" s="35"/>
      <c r="B37" s="43"/>
      <c r="C37" s="3"/>
      <c r="D37" s="8"/>
      <c r="E37" s="11" t="s">
        <v>12</v>
      </c>
      <c r="F37" s="67">
        <v>1000</v>
      </c>
      <c r="G37" s="67"/>
      <c r="H37" s="106"/>
      <c r="I37" s="67"/>
      <c r="J37" s="107">
        <f t="shared" si="0"/>
        <v>1000</v>
      </c>
      <c r="K37" s="78" t="s">
        <v>51</v>
      </c>
      <c r="L37" s="1" t="s">
        <v>103</v>
      </c>
    </row>
    <row r="38" spans="1:12" ht="18.75" x14ac:dyDescent="0.3">
      <c r="A38" s="35"/>
      <c r="B38" s="43"/>
      <c r="C38" s="3"/>
      <c r="D38" s="8"/>
      <c r="E38" s="11" t="s">
        <v>90</v>
      </c>
      <c r="F38" s="67">
        <v>15000</v>
      </c>
      <c r="G38" s="67"/>
      <c r="H38" s="106"/>
      <c r="I38" s="67"/>
      <c r="J38" s="107">
        <f t="shared" si="0"/>
        <v>15000</v>
      </c>
      <c r="K38" s="78" t="s">
        <v>56</v>
      </c>
      <c r="L38" s="1" t="s">
        <v>103</v>
      </c>
    </row>
    <row r="39" spans="1:12" ht="18.75" x14ac:dyDescent="0.3">
      <c r="A39" s="35"/>
      <c r="B39" s="43"/>
      <c r="C39" s="3"/>
      <c r="D39" s="8"/>
      <c r="E39" s="11" t="s">
        <v>14</v>
      </c>
      <c r="F39" s="67">
        <v>4000</v>
      </c>
      <c r="G39" s="67"/>
      <c r="H39" s="67"/>
      <c r="I39" s="67"/>
      <c r="J39" s="107">
        <f t="shared" si="0"/>
        <v>4000</v>
      </c>
      <c r="K39" s="76" t="s">
        <v>48</v>
      </c>
      <c r="L39" s="1" t="s">
        <v>103</v>
      </c>
    </row>
    <row r="40" spans="1:12" ht="18.75" x14ac:dyDescent="0.3">
      <c r="A40" s="35"/>
      <c r="B40" s="43"/>
      <c r="C40" s="3"/>
      <c r="D40" s="8"/>
      <c r="E40" s="11" t="s">
        <v>11</v>
      </c>
      <c r="F40" s="67">
        <v>6000</v>
      </c>
      <c r="G40" s="67"/>
      <c r="H40" s="67"/>
      <c r="I40" s="67"/>
      <c r="J40" s="107">
        <f t="shared" si="0"/>
        <v>6000</v>
      </c>
      <c r="K40" s="78" t="s">
        <v>50</v>
      </c>
      <c r="L40" s="1" t="s">
        <v>103</v>
      </c>
    </row>
    <row r="41" spans="1:12" s="88" customFormat="1" ht="18.75" x14ac:dyDescent="0.3">
      <c r="A41" s="84"/>
      <c r="B41" s="85"/>
      <c r="C41" s="86"/>
      <c r="D41" s="87"/>
      <c r="E41" s="11" t="s">
        <v>73</v>
      </c>
      <c r="F41" s="67">
        <v>1000</v>
      </c>
      <c r="G41" s="67"/>
      <c r="H41" s="67"/>
      <c r="I41" s="67"/>
      <c r="J41" s="107">
        <f t="shared" si="0"/>
        <v>1000</v>
      </c>
      <c r="K41" s="78" t="s">
        <v>93</v>
      </c>
    </row>
    <row r="42" spans="1:12" s="88" customFormat="1" ht="18.75" x14ac:dyDescent="0.3">
      <c r="A42" s="84"/>
      <c r="B42" s="85"/>
      <c r="C42" s="86"/>
      <c r="D42" s="87"/>
      <c r="E42" s="11" t="s">
        <v>91</v>
      </c>
      <c r="F42" s="67">
        <v>1500</v>
      </c>
      <c r="G42" s="67"/>
      <c r="H42" s="67"/>
      <c r="I42" s="67"/>
      <c r="J42" s="107">
        <f t="shared" si="0"/>
        <v>1500</v>
      </c>
      <c r="K42" s="78" t="s">
        <v>49</v>
      </c>
      <c r="L42" s="88" t="s">
        <v>103</v>
      </c>
    </row>
    <row r="43" spans="1:12" s="88" customFormat="1" ht="18.75" x14ac:dyDescent="0.3">
      <c r="A43" s="84"/>
      <c r="B43" s="85"/>
      <c r="C43" s="86"/>
      <c r="D43" s="87"/>
      <c r="E43" s="11" t="s">
        <v>13</v>
      </c>
      <c r="F43" s="67">
        <v>6500</v>
      </c>
      <c r="G43" s="67">
        <v>-6500</v>
      </c>
      <c r="H43" s="67"/>
      <c r="I43" s="67"/>
      <c r="J43" s="107">
        <f t="shared" si="0"/>
        <v>0</v>
      </c>
      <c r="K43" s="76" t="s">
        <v>47</v>
      </c>
      <c r="L43" s="78" t="s">
        <v>103</v>
      </c>
    </row>
    <row r="44" spans="1:12" s="88" customFormat="1" ht="18.75" customHeight="1" x14ac:dyDescent="0.3">
      <c r="A44" s="84"/>
      <c r="B44" s="85"/>
      <c r="C44" s="86"/>
      <c r="D44" s="87"/>
      <c r="E44" s="12" t="s">
        <v>28</v>
      </c>
      <c r="F44" s="67">
        <v>800</v>
      </c>
      <c r="G44" s="67"/>
      <c r="H44" s="67"/>
      <c r="I44" s="67"/>
      <c r="J44" s="107">
        <f t="shared" si="0"/>
        <v>800</v>
      </c>
      <c r="K44" s="117" t="s">
        <v>53</v>
      </c>
      <c r="L44" s="88" t="s">
        <v>103</v>
      </c>
    </row>
    <row r="45" spans="1:12" s="88" customFormat="1" ht="18.75" x14ac:dyDescent="0.3">
      <c r="A45" s="84"/>
      <c r="B45" s="85"/>
      <c r="C45" s="86"/>
      <c r="D45" s="87"/>
      <c r="E45" s="11" t="s">
        <v>22</v>
      </c>
      <c r="F45" s="67">
        <v>4500</v>
      </c>
      <c r="G45" s="67"/>
      <c r="H45" s="67"/>
      <c r="I45" s="67"/>
      <c r="J45" s="107">
        <f t="shared" si="0"/>
        <v>4500</v>
      </c>
      <c r="K45" s="78" t="s">
        <v>52</v>
      </c>
      <c r="L45" s="78" t="s">
        <v>103</v>
      </c>
    </row>
    <row r="46" spans="1:12" ht="18.75" x14ac:dyDescent="0.3">
      <c r="A46" s="35"/>
      <c r="B46" s="43"/>
      <c r="C46" s="3"/>
      <c r="D46" s="8"/>
      <c r="E46" s="11" t="s">
        <v>20</v>
      </c>
      <c r="F46" s="67">
        <v>11176</v>
      </c>
      <c r="G46" s="67"/>
      <c r="H46" s="67"/>
      <c r="I46" s="67"/>
      <c r="J46" s="107">
        <f t="shared" si="0"/>
        <v>11176</v>
      </c>
      <c r="K46" s="76" t="s">
        <v>58</v>
      </c>
      <c r="L46" s="1" t="s">
        <v>103</v>
      </c>
    </row>
    <row r="47" spans="1:12" ht="18.75" x14ac:dyDescent="0.3">
      <c r="A47" s="35"/>
      <c r="B47" s="43"/>
      <c r="C47" s="3"/>
      <c r="D47" s="8"/>
      <c r="E47" s="12" t="s">
        <v>31</v>
      </c>
      <c r="F47" s="67">
        <v>5000</v>
      </c>
      <c r="G47" s="67"/>
      <c r="H47" s="67"/>
      <c r="I47" s="67"/>
      <c r="J47" s="107">
        <f t="shared" si="0"/>
        <v>5000</v>
      </c>
      <c r="K47" s="76" t="s">
        <v>45</v>
      </c>
      <c r="L47" s="1" t="s">
        <v>103</v>
      </c>
    </row>
    <row r="48" spans="1:12" ht="27" customHeight="1" x14ac:dyDescent="0.3">
      <c r="A48" s="35"/>
      <c r="B48" s="43"/>
      <c r="C48" s="3"/>
      <c r="D48" s="8" t="s">
        <v>107</v>
      </c>
      <c r="E48" s="10"/>
      <c r="F48" s="67"/>
      <c r="G48" s="67"/>
      <c r="H48" s="67"/>
      <c r="I48" s="67"/>
      <c r="J48" s="107"/>
    </row>
    <row r="49" spans="1:12" ht="18.75" x14ac:dyDescent="0.3">
      <c r="A49" s="35"/>
      <c r="B49" s="43"/>
      <c r="C49" s="3"/>
      <c r="D49" s="8"/>
      <c r="E49" s="11" t="s">
        <v>23</v>
      </c>
      <c r="F49" s="67">
        <v>6200</v>
      </c>
      <c r="G49" s="108"/>
      <c r="H49" s="67"/>
      <c r="I49" s="67"/>
      <c r="J49" s="107">
        <f t="shared" si="0"/>
        <v>6200</v>
      </c>
      <c r="K49" s="118" t="s">
        <v>60</v>
      </c>
      <c r="L49" s="1" t="s">
        <v>94</v>
      </c>
    </row>
    <row r="50" spans="1:12" ht="44.25" customHeight="1" x14ac:dyDescent="0.3">
      <c r="A50" s="35"/>
      <c r="B50" s="43"/>
      <c r="C50" s="3"/>
      <c r="D50" s="147" t="s">
        <v>29</v>
      </c>
      <c r="E50" s="148"/>
      <c r="F50" s="67"/>
      <c r="G50" s="108"/>
      <c r="H50" s="67"/>
      <c r="I50" s="67"/>
      <c r="J50" s="107"/>
    </row>
    <row r="51" spans="1:12" ht="18.75" x14ac:dyDescent="0.3">
      <c r="A51" s="35"/>
      <c r="B51" s="43"/>
      <c r="C51" s="3"/>
      <c r="D51" s="8"/>
      <c r="E51" s="12" t="s">
        <v>26</v>
      </c>
      <c r="F51" s="67">
        <v>338406</v>
      </c>
      <c r="G51" s="67">
        <v>31388</v>
      </c>
      <c r="H51" s="67"/>
      <c r="I51" s="67"/>
      <c r="J51" s="107">
        <f t="shared" si="0"/>
        <v>369794</v>
      </c>
      <c r="K51" s="76" t="s">
        <v>63</v>
      </c>
      <c r="L51" s="1" t="s">
        <v>96</v>
      </c>
    </row>
    <row r="52" spans="1:12" ht="37.5" x14ac:dyDescent="0.3">
      <c r="A52" s="35"/>
      <c r="B52" s="43"/>
      <c r="C52" s="3"/>
      <c r="D52" s="8"/>
      <c r="E52" s="12" t="s">
        <v>95</v>
      </c>
      <c r="F52" s="67">
        <v>625574</v>
      </c>
      <c r="G52" s="67">
        <f>81000+19569</f>
        <v>100569</v>
      </c>
      <c r="H52" s="67"/>
      <c r="I52" s="67"/>
      <c r="J52" s="107">
        <f t="shared" si="0"/>
        <v>726143</v>
      </c>
      <c r="K52" s="76" t="s">
        <v>61</v>
      </c>
      <c r="L52" s="1" t="s">
        <v>96</v>
      </c>
    </row>
    <row r="53" spans="1:12" ht="37.5" x14ac:dyDescent="0.3">
      <c r="A53" s="35"/>
      <c r="B53" s="43"/>
      <c r="C53" s="3"/>
      <c r="D53" s="8"/>
      <c r="E53" s="12" t="s">
        <v>25</v>
      </c>
      <c r="F53" s="67">
        <v>180332</v>
      </c>
      <c r="G53" s="67">
        <v>26670</v>
      </c>
      <c r="H53" s="67">
        <v>9159</v>
      </c>
      <c r="I53" s="67"/>
      <c r="J53" s="107">
        <f t="shared" si="0"/>
        <v>216161</v>
      </c>
      <c r="K53" s="76" t="s">
        <v>62</v>
      </c>
      <c r="L53" s="1" t="s">
        <v>96</v>
      </c>
    </row>
    <row r="54" spans="1:12" ht="37.5" x14ac:dyDescent="0.3">
      <c r="A54" s="35"/>
      <c r="B54" s="43"/>
      <c r="C54" s="3"/>
      <c r="D54" s="8"/>
      <c r="E54" s="12" t="s">
        <v>27</v>
      </c>
      <c r="F54" s="67">
        <v>1365823</v>
      </c>
      <c r="G54" s="67">
        <v>43764</v>
      </c>
      <c r="H54" s="67">
        <v>142082</v>
      </c>
      <c r="I54" s="67"/>
      <c r="J54" s="107">
        <f t="shared" si="0"/>
        <v>1551669</v>
      </c>
      <c r="K54" s="88" t="s">
        <v>64</v>
      </c>
      <c r="L54" s="1" t="s">
        <v>96</v>
      </c>
    </row>
    <row r="55" spans="1:12" ht="18.75" x14ac:dyDescent="0.3">
      <c r="A55" s="35"/>
      <c r="B55" s="43"/>
      <c r="C55" s="3"/>
      <c r="D55" s="33" t="s">
        <v>35</v>
      </c>
      <c r="E55" s="11"/>
      <c r="F55" s="67"/>
      <c r="G55" s="108"/>
      <c r="H55" s="106"/>
      <c r="I55" s="67"/>
      <c r="J55" s="107"/>
    </row>
    <row r="56" spans="1:12" ht="18.75" x14ac:dyDescent="0.3">
      <c r="A56" s="35"/>
      <c r="B56" s="43"/>
      <c r="C56" s="3"/>
      <c r="D56" s="33"/>
      <c r="E56" s="115" t="s">
        <v>97</v>
      </c>
      <c r="F56" s="67">
        <v>11000</v>
      </c>
      <c r="G56" s="108"/>
      <c r="H56" s="106"/>
      <c r="I56" s="67"/>
      <c r="J56" s="107">
        <f t="shared" si="0"/>
        <v>11000</v>
      </c>
      <c r="K56" s="119" t="s">
        <v>66</v>
      </c>
      <c r="L56" s="1" t="s">
        <v>103</v>
      </c>
    </row>
    <row r="57" spans="1:12" ht="18.75" x14ac:dyDescent="0.3">
      <c r="A57" s="35"/>
      <c r="B57" s="43"/>
      <c r="C57" s="3"/>
      <c r="D57" s="8"/>
      <c r="E57" s="11" t="s">
        <v>17</v>
      </c>
      <c r="F57" s="67">
        <v>5000</v>
      </c>
      <c r="G57" s="108"/>
      <c r="H57" s="106"/>
      <c r="I57" s="67"/>
      <c r="J57" s="107">
        <f t="shared" si="0"/>
        <v>5000</v>
      </c>
      <c r="K57" s="77" t="s">
        <v>65</v>
      </c>
      <c r="L57" s="1" t="s">
        <v>103</v>
      </c>
    </row>
    <row r="58" spans="1:12" s="4" customFormat="1" ht="26.25" customHeight="1" x14ac:dyDescent="0.25">
      <c r="A58" s="38"/>
      <c r="B58" s="46"/>
      <c r="C58" s="142" t="s">
        <v>36</v>
      </c>
      <c r="D58" s="143"/>
      <c r="E58" s="144"/>
      <c r="F58" s="65">
        <f>SUM(F59:F60)</f>
        <v>2000</v>
      </c>
      <c r="G58" s="65">
        <f>SUM(G59:G60)</f>
        <v>50000</v>
      </c>
      <c r="H58" s="65">
        <f>SUM(H59:H60)</f>
        <v>0</v>
      </c>
      <c r="I58" s="65">
        <f>SUM(I59:I60)</f>
        <v>0</v>
      </c>
      <c r="J58" s="65">
        <f>SUM(J59:J60)</f>
        <v>52000</v>
      </c>
      <c r="K58" s="98"/>
    </row>
    <row r="59" spans="1:12" ht="18.75" x14ac:dyDescent="0.3">
      <c r="A59" s="35"/>
      <c r="B59" s="43"/>
      <c r="C59" s="125"/>
      <c r="D59" s="126"/>
      <c r="E59" s="127" t="s">
        <v>37</v>
      </c>
      <c r="F59" s="67">
        <v>2000</v>
      </c>
      <c r="G59" s="67"/>
      <c r="H59" s="68"/>
      <c r="I59" s="68"/>
      <c r="J59" s="132">
        <f t="shared" si="0"/>
        <v>2000</v>
      </c>
      <c r="K59" s="120" t="s">
        <v>67</v>
      </c>
      <c r="L59" s="1" t="s">
        <v>70</v>
      </c>
    </row>
    <row r="60" spans="1:12" ht="19.5" thickBot="1" x14ac:dyDescent="0.35">
      <c r="A60" s="39"/>
      <c r="B60" s="47"/>
      <c r="C60" s="73"/>
      <c r="D60" s="74"/>
      <c r="E60" s="34" t="s">
        <v>104</v>
      </c>
      <c r="F60" s="128"/>
      <c r="G60" s="131">
        <v>50000</v>
      </c>
      <c r="H60" s="75"/>
      <c r="I60" s="75"/>
      <c r="J60" s="139">
        <f t="shared" si="0"/>
        <v>50000</v>
      </c>
      <c r="K60" s="120" t="s">
        <v>106</v>
      </c>
      <c r="L60" s="1" t="s">
        <v>105</v>
      </c>
    </row>
    <row r="61" spans="1:12" s="28" customFormat="1" ht="37.5" customHeight="1" x14ac:dyDescent="0.25">
      <c r="A61" s="133" t="s">
        <v>33</v>
      </c>
      <c r="B61" s="134" t="s">
        <v>4</v>
      </c>
      <c r="C61" s="135"/>
      <c r="D61" s="136"/>
      <c r="E61" s="137"/>
      <c r="F61" s="138">
        <f>+F67+F62+F65</f>
        <v>100712</v>
      </c>
      <c r="G61" s="138">
        <f>+G67+G62+G65</f>
        <v>9344</v>
      </c>
      <c r="H61" s="138">
        <f t="shared" ref="H61:J61" si="2">+H67+H62+H65</f>
        <v>148950</v>
      </c>
      <c r="I61" s="138">
        <f t="shared" si="2"/>
        <v>0</v>
      </c>
      <c r="J61" s="138">
        <f t="shared" si="2"/>
        <v>259706</v>
      </c>
      <c r="K61" s="54"/>
    </row>
    <row r="62" spans="1:12" s="62" customFormat="1" ht="27.75" customHeight="1" x14ac:dyDescent="0.25">
      <c r="A62" s="38"/>
      <c r="B62" s="61"/>
      <c r="C62" s="142" t="s">
        <v>38</v>
      </c>
      <c r="D62" s="145"/>
      <c r="E62" s="146"/>
      <c r="F62" s="65">
        <f>SUM(F63:F64)</f>
        <v>92622</v>
      </c>
      <c r="G62" s="65">
        <f>SUM(G63:G64)</f>
        <v>0</v>
      </c>
      <c r="H62" s="65">
        <f>SUM(H63:H64)</f>
        <v>150000</v>
      </c>
      <c r="I62" s="65">
        <f>SUM(I63:I64)</f>
        <v>0</v>
      </c>
      <c r="J62" s="65">
        <f>SUM(J63:J64)</f>
        <v>242622</v>
      </c>
    </row>
    <row r="63" spans="1:12" s="54" customFormat="1" ht="20.25" x14ac:dyDescent="0.3">
      <c r="A63" s="49"/>
      <c r="B63" s="50"/>
      <c r="C63" s="51"/>
      <c r="D63" s="55" t="s">
        <v>9</v>
      </c>
      <c r="E63" s="53"/>
      <c r="F63" s="70"/>
      <c r="G63" s="70"/>
      <c r="H63" s="71"/>
      <c r="I63" s="71"/>
      <c r="J63" s="109"/>
    </row>
    <row r="64" spans="1:12" s="60" customFormat="1" ht="20.25" x14ac:dyDescent="0.3">
      <c r="A64" s="57"/>
      <c r="B64" s="58"/>
      <c r="C64" s="59"/>
      <c r="D64" s="52"/>
      <c r="E64" s="56" t="s">
        <v>39</v>
      </c>
      <c r="F64" s="67">
        <v>92622</v>
      </c>
      <c r="G64" s="68"/>
      <c r="H64" s="68">
        <v>150000</v>
      </c>
      <c r="I64" s="68"/>
      <c r="J64" s="132">
        <f t="shared" si="0"/>
        <v>242622</v>
      </c>
      <c r="K64" s="121" t="s">
        <v>68</v>
      </c>
      <c r="L64" s="79" t="s">
        <v>72</v>
      </c>
    </row>
    <row r="65" spans="1:12" s="4" customFormat="1" ht="24.75" customHeight="1" x14ac:dyDescent="0.25">
      <c r="A65" s="38"/>
      <c r="B65" s="46"/>
      <c r="C65" s="24" t="s">
        <v>2</v>
      </c>
      <c r="D65" s="16"/>
      <c r="E65" s="17"/>
      <c r="F65" s="65">
        <f>SUM(F66)</f>
        <v>0</v>
      </c>
      <c r="G65" s="65">
        <f>SUM(G66)</f>
        <v>500</v>
      </c>
      <c r="H65" s="65">
        <f>SUM(H66:H68)</f>
        <v>-700</v>
      </c>
      <c r="I65" s="65">
        <f>SUM(I66:I68)</f>
        <v>0</v>
      </c>
      <c r="J65" s="65">
        <f>SUM(J66)</f>
        <v>500</v>
      </c>
      <c r="K65" s="98"/>
    </row>
    <row r="66" spans="1:12" ht="18.75" x14ac:dyDescent="0.3">
      <c r="A66" s="35"/>
      <c r="B66" s="43"/>
      <c r="C66" s="3"/>
      <c r="D66" s="8"/>
      <c r="E66" s="115" t="s">
        <v>98</v>
      </c>
      <c r="F66" s="67"/>
      <c r="G66" s="110">
        <v>500</v>
      </c>
      <c r="H66" s="92"/>
      <c r="I66" s="92"/>
      <c r="J66" s="132">
        <f>SUM(F66:I66)</f>
        <v>500</v>
      </c>
      <c r="K66" s="124" t="s">
        <v>77</v>
      </c>
      <c r="L66" s="1" t="s">
        <v>115</v>
      </c>
    </row>
    <row r="67" spans="1:12" s="4" customFormat="1" ht="24.75" customHeight="1" x14ac:dyDescent="0.25">
      <c r="A67" s="38"/>
      <c r="B67" s="46"/>
      <c r="C67" s="24" t="s">
        <v>3</v>
      </c>
      <c r="D67" s="16"/>
      <c r="E67" s="17"/>
      <c r="F67" s="65">
        <f>SUM(F68:F71)</f>
        <v>8090</v>
      </c>
      <c r="G67" s="65">
        <f>SUM(G68:G71)</f>
        <v>8844</v>
      </c>
      <c r="H67" s="65">
        <f>SUM(H68:H71)</f>
        <v>-350</v>
      </c>
      <c r="I67" s="65">
        <f>SUM(I68:I71)</f>
        <v>0</v>
      </c>
      <c r="J67" s="65">
        <f>SUM(J68:J71)</f>
        <v>16584</v>
      </c>
      <c r="K67" s="98"/>
    </row>
    <row r="68" spans="1:12" ht="18.75" x14ac:dyDescent="0.3">
      <c r="A68" s="35"/>
      <c r="B68" s="43"/>
      <c r="C68" s="3"/>
      <c r="D68" s="8"/>
      <c r="E68" s="11" t="s">
        <v>74</v>
      </c>
      <c r="F68" s="67">
        <v>3190</v>
      </c>
      <c r="G68" s="110"/>
      <c r="H68" s="92">
        <v>-350</v>
      </c>
      <c r="I68" s="92"/>
      <c r="J68" s="132">
        <f>SUM(F68:I68)</f>
        <v>2840</v>
      </c>
      <c r="K68" s="123" t="s">
        <v>76</v>
      </c>
      <c r="L68" s="1" t="s">
        <v>71</v>
      </c>
    </row>
    <row r="69" spans="1:12" ht="18.75" x14ac:dyDescent="0.3">
      <c r="A69" s="35"/>
      <c r="B69" s="43"/>
      <c r="C69" s="3"/>
      <c r="D69" s="8"/>
      <c r="E69" s="115" t="s">
        <v>98</v>
      </c>
      <c r="F69" s="67">
        <v>500</v>
      </c>
      <c r="G69" s="110">
        <v>-500</v>
      </c>
      <c r="H69" s="92"/>
      <c r="I69" s="92"/>
      <c r="J69" s="132">
        <f>SUM(F69:I69)</f>
        <v>0</v>
      </c>
      <c r="K69" s="124" t="s">
        <v>77</v>
      </c>
      <c r="L69" s="1" t="s">
        <v>100</v>
      </c>
    </row>
    <row r="70" spans="1:12" ht="18.75" x14ac:dyDescent="0.3">
      <c r="A70" s="35"/>
      <c r="B70" s="43"/>
      <c r="C70" s="3"/>
      <c r="D70" s="8"/>
      <c r="E70" s="11" t="s">
        <v>108</v>
      </c>
      <c r="F70" s="67"/>
      <c r="G70" s="110">
        <v>9344</v>
      </c>
      <c r="H70" s="92"/>
      <c r="I70" s="92"/>
      <c r="J70" s="132">
        <f>SUM(F70:I70)</f>
        <v>9344</v>
      </c>
      <c r="K70" s="129" t="s">
        <v>109</v>
      </c>
      <c r="L70" s="1" t="s">
        <v>110</v>
      </c>
    </row>
    <row r="71" spans="1:12" ht="19.5" thickBot="1" x14ac:dyDescent="0.35">
      <c r="A71" s="35"/>
      <c r="B71" s="43"/>
      <c r="C71" s="3"/>
      <c r="D71" s="8"/>
      <c r="E71" s="122" t="s">
        <v>99</v>
      </c>
      <c r="F71" s="67">
        <v>4400</v>
      </c>
      <c r="G71" s="111"/>
      <c r="H71" s="111"/>
      <c r="I71" s="112"/>
      <c r="J71" s="132">
        <f>SUM(F71:I71)</f>
        <v>4400</v>
      </c>
      <c r="K71" s="121" t="s">
        <v>68</v>
      </c>
      <c r="L71" s="1" t="s">
        <v>71</v>
      </c>
    </row>
    <row r="72" spans="1:12" s="32" customFormat="1" ht="34.5" customHeight="1" thickBot="1" x14ac:dyDescent="0.3">
      <c r="A72" s="40"/>
      <c r="B72" s="48" t="s">
        <v>5</v>
      </c>
      <c r="C72" s="29"/>
      <c r="D72" s="30"/>
      <c r="E72" s="31"/>
      <c r="F72" s="66">
        <f>SUM(F61,F10)</f>
        <v>2839530</v>
      </c>
      <c r="G72" s="72">
        <f>SUM(G61,G10)</f>
        <v>287143</v>
      </c>
      <c r="H72" s="66">
        <f>SUM(H61,H10)</f>
        <v>326139</v>
      </c>
      <c r="I72" s="66">
        <f>SUM(I61,I10)</f>
        <v>0</v>
      </c>
      <c r="J72" s="66">
        <f>SUM(J61,J10)</f>
        <v>3453512</v>
      </c>
      <c r="K72" s="99"/>
    </row>
    <row r="73" spans="1:12" x14ac:dyDescent="0.25">
      <c r="G73" s="113"/>
    </row>
    <row r="76" spans="1:12" x14ac:dyDescent="0.25">
      <c r="G76" s="114"/>
    </row>
  </sheetData>
  <mergeCells count="4">
    <mergeCell ref="A4:J4"/>
    <mergeCell ref="C58:E58"/>
    <mergeCell ref="C62:E62"/>
    <mergeCell ref="D50:E50"/>
  </mergeCells>
  <printOptions horizontalCentered="1"/>
  <pageMargins left="0.51181102362204722" right="0.51181102362204722" top="0.55118110236220474" bottom="1.4173228346456694" header="0.31496062992125984" footer="0.31496062992125984"/>
  <pageSetup paperSize="9" scale="49" firstPageNumber="34" fitToHeight="0" orientation="portrait" useFirstPageNumber="1" r:id="rId1"/>
  <headerFooter>
    <oddFooter>&amp;C&amp;P</oddFooter>
  </headerFooter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99E7E0-9EC5-45DE-B1AC-1779FAF2C57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2023-09-11T14:14:40Z</cp:lastPrinted>
  <dcterms:created xsi:type="dcterms:W3CDTF">2011-01-19T13:10:16Z</dcterms:created>
  <dcterms:modified xsi:type="dcterms:W3CDTF">2023-09-11T14:14:43Z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