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publishItems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6. év dolgai\TEST1\"/>
    </mc:Choice>
  </mc:AlternateContent>
  <xr:revisionPtr revIDLastSave="0" documentId="13_ncr:1_{B2C8546D-20DA-4F47-9DDE-B580A24BDCD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Munka1" sheetId="11" r:id="rId1"/>
  </sheets>
  <definedNames>
    <definedName name="_xlnm.Print_Titles" localSheetId="0">Munka1!$5:$6</definedName>
    <definedName name="_xlnm.Print_Area" localSheetId="0">Munka1!$A$1:$I$73</definedName>
  </definedNames>
  <calcPr calcId="191029"/>
</workbook>
</file>

<file path=xl/calcChain.xml><?xml version="1.0" encoding="utf-8"?>
<calcChain xmlns="http://schemas.openxmlformats.org/spreadsheetml/2006/main">
  <c r="I63" i="11" l="1"/>
  <c r="I50" i="11"/>
  <c r="H67" i="11"/>
  <c r="H64" i="11"/>
  <c r="H59" i="11"/>
  <c r="H58" i="11" s="1"/>
  <c r="H55" i="11"/>
  <c r="H15" i="11"/>
  <c r="H8" i="11"/>
  <c r="H7" i="11"/>
  <c r="H73" i="11" l="1"/>
  <c r="G64" i="11"/>
  <c r="I64" i="11"/>
  <c r="F64" i="11"/>
  <c r="I66" i="11"/>
  <c r="I71" i="11" l="1"/>
  <c r="G25" i="11" l="1"/>
  <c r="G67" i="11" l="1"/>
  <c r="G58" i="11" s="1"/>
  <c r="F67" i="11"/>
  <c r="F58" i="11" s="1"/>
  <c r="I72" i="11"/>
  <c r="I61" i="11"/>
  <c r="G15" i="11" l="1"/>
  <c r="F15" i="11"/>
  <c r="G59" i="11"/>
  <c r="F59" i="11"/>
  <c r="I28" i="11"/>
  <c r="I36" i="11"/>
  <c r="I37" i="11"/>
  <c r="I20" i="11"/>
  <c r="I35" i="11"/>
  <c r="I17" i="11"/>
  <c r="I41" i="11"/>
  <c r="I42" i="11"/>
  <c r="I62" i="11"/>
  <c r="G55" i="11" l="1"/>
  <c r="F55" i="11" l="1"/>
  <c r="G8" i="11"/>
  <c r="G7" i="11" s="1"/>
  <c r="F8" i="11"/>
  <c r="F7" i="11" l="1"/>
  <c r="G73" i="11"/>
  <c r="I69" i="11"/>
  <c r="I67" i="11" s="1"/>
  <c r="F73" i="11" l="1"/>
  <c r="I26" i="11" l="1"/>
  <c r="I11" i="11"/>
  <c r="I29" i="11" l="1"/>
  <c r="I57" i="11"/>
  <c r="I55" i="11" s="1"/>
  <c r="I59" i="11"/>
  <c r="I58" i="11" s="1"/>
  <c r="I47" i="11"/>
  <c r="I48" i="11"/>
  <c r="I49" i="11"/>
  <c r="I52" i="11"/>
  <c r="I53" i="11"/>
  <c r="I54" i="11"/>
  <c r="I45" i="11"/>
  <c r="I22" i="11"/>
  <c r="I23" i="11"/>
  <c r="I24" i="11"/>
  <c r="I25" i="11"/>
  <c r="I27" i="11"/>
  <c r="I31" i="11"/>
  <c r="I32" i="11"/>
  <c r="I33" i="11"/>
  <c r="I34" i="11"/>
  <c r="I38" i="11"/>
  <c r="I39" i="11"/>
  <c r="I30" i="11"/>
  <c r="I43" i="11"/>
  <c r="I44" i="11"/>
  <c r="I19" i="11"/>
  <c r="I40" i="11"/>
  <c r="I21" i="11"/>
  <c r="I12" i="11"/>
  <c r="I14" i="11"/>
  <c r="I10" i="11"/>
  <c r="I15" i="11" l="1"/>
  <c r="I8" i="11"/>
  <c r="I7" i="11" l="1"/>
  <c r="I73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<sst xmlns="http://schemas.openxmlformats.org/spreadsheetml/2006/main" count="176" uniqueCount="135">
  <si>
    <t>Támogatás megnevezése</t>
  </si>
  <si>
    <t>Működési célú támogatások</t>
  </si>
  <si>
    <t>Felhalmozási célú támogatások</t>
  </si>
  <si>
    <t>TÁMOGATÁSOK MINDÖSSZESEN:</t>
  </si>
  <si>
    <t>Nemzetiségi önkormányzatnak és költségvetési szervének egyéb működési támogatása</t>
  </si>
  <si>
    <t>Központi költségvetési szervnek egyéb működési célú támogatása</t>
  </si>
  <si>
    <t>Civil szervezetnek egyéb működési célú támogatási kiadásai</t>
  </si>
  <si>
    <t>Myrai Vallási Közhasznú Egyesület támogatása</t>
  </si>
  <si>
    <t>Lelki Egészségvédő Alapítvány drogprevenciós tevékenységének támogatása</t>
  </si>
  <si>
    <t>Magyar Vöröskereszt Budapest Fővárosi Szervezete támogatása</t>
  </si>
  <si>
    <t>Családok Átmeneti Otthona működtetése (Szociális és Rehabilitációs Alapítvány)</t>
  </si>
  <si>
    <t>Családok Átmeneti Otthona működtetése (Oltalom Karitatív Egyesület)</t>
  </si>
  <si>
    <t xml:space="preserve">Ügyeletes gyógyszertár támogatása </t>
  </si>
  <si>
    <t>Gézengúz Alapítvány támogatása</t>
  </si>
  <si>
    <t>Zuglói Polgárőr és Önkéntes Tűzoltó Egyesület támogatása</t>
  </si>
  <si>
    <t>Kerületi kitüntetések, díjak, adományozásával járó kifizetések</t>
  </si>
  <si>
    <t>Civil szervezetek támogatása</t>
  </si>
  <si>
    <t>Vakok- és Gyengénlátók Közép-Magyarországi Regionális Egyesülete támogatása</t>
  </si>
  <si>
    <t>adatok eFt-ban</t>
  </si>
  <si>
    <t>Zuglói Sport és Rendezvényszervező Non-Profit Kft. működésének támogatása (közszolgáltatás)</t>
  </si>
  <si>
    <t>Zuglói Városgazdálkodási és Közszolgáltatási Zrt. működésének támogatása (közszolgáltatás)</t>
  </si>
  <si>
    <t>K51207</t>
  </si>
  <si>
    <t>Szociális kölcsön</t>
  </si>
  <si>
    <t>Egyéni kérelmek alapján történő támogatások (alapítványok, egyházak, civil szervezetek, vállalkozások)</t>
  </si>
  <si>
    <t>Zuglóiak Egymásért Alapítvány támogatása</t>
  </si>
  <si>
    <t>I.</t>
  </si>
  <si>
    <t>Magyar Máltai Szeretetszolgálat ellátási szerződés (Családok Átmeneti Otthona)</t>
  </si>
  <si>
    <t>Budapest Rendőr-főkapitányság támogatása (térfigyelés)</t>
  </si>
  <si>
    <t xml:space="preserve">II. </t>
  </si>
  <si>
    <t>Egyéb vállalkozásnak egyéb működési célú támogatási kiadásai</t>
  </si>
  <si>
    <t>Nemzetiségi önkormányzatok támogatása</t>
  </si>
  <si>
    <t>O1701142</t>
  </si>
  <si>
    <t>O5362141</t>
  </si>
  <si>
    <t>O1042635</t>
  </si>
  <si>
    <t>O1072636</t>
  </si>
  <si>
    <t>O1042637</t>
  </si>
  <si>
    <t>O1042638</t>
  </si>
  <si>
    <t>O1042631</t>
  </si>
  <si>
    <t>O1042665</t>
  </si>
  <si>
    <t>Ö1042667</t>
  </si>
  <si>
    <t>O1042671</t>
  </si>
  <si>
    <t>Ö5361223</t>
  </si>
  <si>
    <t>O1701144</t>
  </si>
  <si>
    <t>Ö3361004</t>
  </si>
  <si>
    <t>O5361146</t>
  </si>
  <si>
    <t>Ö1042670</t>
  </si>
  <si>
    <t>O5361145</t>
  </si>
  <si>
    <t>O4360031</t>
  </si>
  <si>
    <t>O4360032</t>
  </si>
  <si>
    <t>O4360033</t>
  </si>
  <si>
    <t>Ö4360044</t>
  </si>
  <si>
    <t>O1072632</t>
  </si>
  <si>
    <t>Ö1072739</t>
  </si>
  <si>
    <t>Ö1042663</t>
  </si>
  <si>
    <t>K50804</t>
  </si>
  <si>
    <t>Családcentrum Alapítvány</t>
  </si>
  <si>
    <t>O1042686</t>
  </si>
  <si>
    <t>O1701140</t>
  </si>
  <si>
    <t xml:space="preserve">   Önkormányzati többségi tulajdonú nem pénzügyi vállalkozásnak egyéb működési célú támogatási kiadásai</t>
  </si>
  <si>
    <t>Egyéb működési célú támogatások államháztartáson belülre</t>
  </si>
  <si>
    <t>Egyéb működési célú támogatások államháztartáson kívülre</t>
  </si>
  <si>
    <t>Működési célú visszatérítendő támogatások, kölcsönök nyújtása államháztartáson kívülre</t>
  </si>
  <si>
    <t>Egyéb felhalmozási célú támogatások államháztartáson belülre</t>
  </si>
  <si>
    <t>Egyéb felhalmozási célú támogatások államháztartáson kívülre</t>
  </si>
  <si>
    <t>Környezetvédelmi pályázat civil szervezetek részére</t>
  </si>
  <si>
    <t>Háziorvosok praxiskezdési támogatása</t>
  </si>
  <si>
    <t>Alapítványok, egyesületek, egyéb szervezetek  egyéb működési célú támogatási kiadásai</t>
  </si>
  <si>
    <t>Zuglói Közbiztonsági Non-Profit Kft működésének támogatása (közszolgáltatás)</t>
  </si>
  <si>
    <t>XIV. Kerületi Rendőrkapitányság működési támogatása (túlszolgálat)</t>
  </si>
  <si>
    <t>Nemzetiségi önkormányzatok egyéb működési támogatása</t>
  </si>
  <si>
    <t>Álmos Vezér Alapítvány, Gyere gyalog Sotyára támogatása</t>
  </si>
  <si>
    <t>Via et Vita Nagycsaládos Egyesület demensellenes program támogatása</t>
  </si>
  <si>
    <t>Egyéb felhalmozási célú támogatások központi költségvetési szervek részére</t>
  </si>
  <si>
    <t>Szolidaritási Alap támogatás</t>
  </si>
  <si>
    <t>Utcai szociális munka ellátásához kapcsolódó feladatok támogatása (Menhely Alapítvány)</t>
  </si>
  <si>
    <t>Fővárosi Szabó Ervin könyvtár támogatása</t>
  </si>
  <si>
    <t>K8401</t>
  </si>
  <si>
    <t>Budapest Főváros XIV. Kerület Zugló Önkormányzata államháztartáson belülre és kívülre adott támogatásai 2026. évben</t>
  </si>
  <si>
    <t>2026. évi tervezett előirányzat</t>
  </si>
  <si>
    <t>2025. évi áthúzódó előirányzat</t>
  </si>
  <si>
    <t xml:space="preserve">2026. évi eredeti előirányzat </t>
  </si>
  <si>
    <t>Zuglói Cserepes Kulturális Non-Profit Kft. működésének támogatása (közszolgáltatás)</t>
  </si>
  <si>
    <t>K50601</t>
  </si>
  <si>
    <t>O5361180</t>
  </si>
  <si>
    <t>K50609</t>
  </si>
  <si>
    <t>K51203</t>
  </si>
  <si>
    <t>O5361171</t>
  </si>
  <si>
    <t>O5361200</t>
  </si>
  <si>
    <t>O5361149</t>
  </si>
  <si>
    <t>O5361147</t>
  </si>
  <si>
    <t>K51208</t>
  </si>
  <si>
    <t>O1072744</t>
  </si>
  <si>
    <t>Háztartásoknak működési célú visszatérítendő támogatás, kölcsön nyújtása</t>
  </si>
  <si>
    <t>O1696426</t>
  </si>
  <si>
    <t>Egyéb felhalmozási célú támogatások önkormányzati többségi tulajdonú nem pénzügyi vállalkozás részére</t>
  </si>
  <si>
    <t xml:space="preserve">Zuglói Sport- és Rendezvényszervező Nonprofit Kft. működésének támogatása </t>
  </si>
  <si>
    <t>K8907</t>
  </si>
  <si>
    <t>O5361151</t>
  </si>
  <si>
    <t>Társasházak graffiti mentesítése</t>
  </si>
  <si>
    <t>Egyházak támogatása</t>
  </si>
  <si>
    <t>O5361150</t>
  </si>
  <si>
    <t>Egyházi jogi személynek egyéb működési célú támogatások kiadásai</t>
  </si>
  <si>
    <t>K51201</t>
  </si>
  <si>
    <t>Zuglói Arany János Általános Iskola és Alapfokú Művészeti Iskola támogatása</t>
  </si>
  <si>
    <t>Zuglói Munkácsy Mihály Általános Iskola és Alapfokú Művészeti Iskola támogatása</t>
  </si>
  <si>
    <t>O5361144</t>
  </si>
  <si>
    <t>O5361143</t>
  </si>
  <si>
    <t>O5361148</t>
  </si>
  <si>
    <t>Shunt-ös életek Alapítvány támogatása</t>
  </si>
  <si>
    <t>O1042613</t>
  </si>
  <si>
    <t>Budapesti MICRO klub támogatása</t>
  </si>
  <si>
    <t>O1042688</t>
  </si>
  <si>
    <t>O1042614</t>
  </si>
  <si>
    <t>Haré Krisna Ételt az Életért Misszió támogatása</t>
  </si>
  <si>
    <t>O3351673</t>
  </si>
  <si>
    <t>Háziorvosok költségcsökkentő támogatása</t>
  </si>
  <si>
    <t>Zuglói Közbiztonsági Non-Profit Kft működésének támogatása</t>
  </si>
  <si>
    <t xml:space="preserve">Egyéb felhalmozási célú támogatások helyi önkormányzatnak és azok költségvetési szervének </t>
  </si>
  <si>
    <t>Egressy út és a Vezér utca kereszteződésében a kerékpárút átvezetés kivitelezése</t>
  </si>
  <si>
    <t>O1116365</t>
  </si>
  <si>
    <t>K8407</t>
  </si>
  <si>
    <t>Zuglói Városgazdálkodási és Közszolgáltatási Zrt. működésének támogatása</t>
  </si>
  <si>
    <t>Katasztrófavédelem támogatása</t>
  </si>
  <si>
    <t>új</t>
  </si>
  <si>
    <t>Felhalmozási célú visszatérítendő támogatások, kölcsönök nyújtása államháztartáson kívülre</t>
  </si>
  <si>
    <t>Felhalmozási célú visszatérítendő támogatás, kölcsön nyújtása háztartások részére</t>
  </si>
  <si>
    <t xml:space="preserve">Társasházak és szövetkezeti házak felújítási visszatérítendő támogatása </t>
  </si>
  <si>
    <t>O1606173</t>
  </si>
  <si>
    <t>K8604</t>
  </si>
  <si>
    <t>Budapesti Zöld Panelprogram Budapest Főváros Önkormányzata támogatása</t>
  </si>
  <si>
    <t>Módosítás I.</t>
  </si>
  <si>
    <t>Turn the tables program</t>
  </si>
  <si>
    <t>Zuglóiak Egymásért Alapítvány ösztöndíj program támogatása</t>
  </si>
  <si>
    <t>6. melléklet a .../2026. (…....) önkormányzati rendelethez</t>
  </si>
  <si>
    <t>10. melléklet a 2/2026. (II. 13.)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</si>
</sst>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0_ ;[Red]\-0\ "/>
    <numFmt numFmtId="167" formatCode="0_ ;\-0\ "/>
    <numFmt numFmtId="168" formatCode="#,##0_ ;\-#,##0\ "/>
  </numFmts>
  <fonts count="45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sz val="15"/>
      <name val="Times New Roman"/>
      <family val="1"/>
      <charset val="238"/>
    </font>
    <font>
      <b/>
      <u/>
      <sz val="15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i/>
      <sz val="15"/>
      <color theme="1"/>
      <name val="Times New Roman"/>
      <family val="1"/>
      <charset val="238"/>
    </font>
    <font>
      <b/>
      <u val="singleAccounting"/>
      <sz val="15"/>
      <name val="Times New Roman"/>
      <family val="1"/>
      <charset val="238"/>
    </font>
    <font>
      <i/>
      <sz val="15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2" applyNumberFormat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16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7" fillId="22" borderId="18" applyNumberFormat="0" applyFont="0" applyAlignment="0" applyProtection="0"/>
    <xf numFmtId="0" fontId="17" fillId="23" borderId="0" applyNumberFormat="0" applyBorder="0" applyAlignment="0" applyProtection="0"/>
    <xf numFmtId="0" fontId="18" fillId="24" borderId="19" applyNumberFormat="0" applyAlignment="0" applyProtection="0"/>
    <xf numFmtId="0" fontId="19" fillId="0" borderId="0" applyNumberFormat="0" applyFill="0" applyBorder="0" applyAlignment="0" applyProtection="0"/>
    <xf numFmtId="0" fontId="7" fillId="0" borderId="0"/>
    <xf numFmtId="0" fontId="20" fillId="0" borderId="20" applyNumberFormat="0" applyFill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4" borderId="1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18">
    <xf numFmtId="0" fontId="0" fillId="0" borderId="0" xfId="0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wrapText="1"/>
    </xf>
    <xf numFmtId="0" fontId="27" fillId="0" borderId="0" xfId="0" applyFont="1" applyAlignment="1">
      <alignment horizontal="left" indent="1"/>
    </xf>
    <xf numFmtId="0" fontId="2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4" fillId="0" borderId="1" xfId="0" applyFont="1" applyBorder="1"/>
    <xf numFmtId="0" fontId="29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164" fontId="1" fillId="0" borderId="0" xfId="37" applyNumberFormat="1" applyFont="1"/>
    <xf numFmtId="164" fontId="1" fillId="0" borderId="0" xfId="37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 applyAlignment="1">
      <alignment horizontal="left" indent="2"/>
    </xf>
    <xf numFmtId="0" fontId="26" fillId="27" borderId="4" xfId="0" applyFont="1" applyFill="1" applyBorder="1" applyAlignment="1">
      <alignment wrapText="1"/>
    </xf>
    <xf numFmtId="0" fontId="32" fillId="27" borderId="4" xfId="0" applyFont="1" applyFill="1" applyBorder="1" applyAlignment="1">
      <alignment wrapText="1"/>
    </xf>
    <xf numFmtId="165" fontId="4" fillId="0" borderId="6" xfId="27" applyNumberFormat="1" applyFont="1" applyFill="1" applyBorder="1"/>
    <xf numFmtId="0" fontId="29" fillId="0" borderId="0" xfId="0" applyFont="1" applyAlignment="1">
      <alignment wrapText="1"/>
    </xf>
    <xf numFmtId="0" fontId="30" fillId="0" borderId="7" xfId="0" applyFont="1" applyBorder="1" applyAlignment="1">
      <alignment horizontal="left" indent="3"/>
    </xf>
    <xf numFmtId="0" fontId="33" fillId="0" borderId="7" xfId="0" applyFont="1" applyBorder="1" applyAlignment="1">
      <alignment horizontal="left" indent="2"/>
    </xf>
    <xf numFmtId="0" fontId="24" fillId="0" borderId="9" xfId="0" applyFont="1" applyBorder="1"/>
    <xf numFmtId="0" fontId="29" fillId="0" borderId="0" xfId="0" applyFont="1" applyAlignment="1">
      <alignment horizontal="left"/>
    </xf>
    <xf numFmtId="164" fontId="2" fillId="0" borderId="0" xfId="37" applyNumberFormat="1" applyFont="1" applyAlignment="1">
      <alignment horizontal="right" vertic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7" fillId="0" borderId="8" xfId="0" applyFont="1" applyBorder="1" applyAlignment="1">
      <alignment wrapText="1"/>
    </xf>
    <xf numFmtId="0" fontId="33" fillId="0" borderId="7" xfId="0" applyFont="1" applyBorder="1" applyAlignment="1">
      <alignment horizontal="left" indent="3"/>
    </xf>
    <xf numFmtId="0" fontId="29" fillId="0" borderId="8" xfId="0" applyFont="1" applyBorder="1" applyAlignment="1">
      <alignment horizontal="left" indent="1"/>
    </xf>
    <xf numFmtId="0" fontId="0" fillId="0" borderId="7" xfId="0" applyBorder="1" applyAlignment="1">
      <alignment horizontal="right" vertical="center"/>
    </xf>
    <xf numFmtId="0" fontId="31" fillId="0" borderId="0" xfId="0" applyFont="1" applyAlignment="1">
      <alignment horizontal="left" vertical="center" indent="2"/>
    </xf>
    <xf numFmtId="3" fontId="24" fillId="0" borderId="0" xfId="0" applyNumberFormat="1" applyFont="1"/>
    <xf numFmtId="3" fontId="26" fillId="0" borderId="0" xfId="0" applyNumberFormat="1" applyFont="1" applyAlignment="1">
      <alignment wrapText="1"/>
    </xf>
    <xf numFmtId="3" fontId="27" fillId="0" borderId="0" xfId="0" applyNumberFormat="1" applyFont="1" applyAlignment="1">
      <alignment wrapText="1"/>
    </xf>
    <xf numFmtId="3" fontId="29" fillId="0" borderId="0" xfId="0" applyNumberFormat="1" applyFont="1"/>
    <xf numFmtId="3" fontId="27" fillId="0" borderId="0" xfId="0" applyNumberFormat="1" applyFont="1"/>
    <xf numFmtId="3" fontId="26" fillId="0" borderId="0" xfId="0" applyNumberFormat="1" applyFont="1" applyAlignment="1">
      <alignment vertical="center"/>
    </xf>
    <xf numFmtId="0" fontId="26" fillId="28" borderId="4" xfId="0" applyFont="1" applyFill="1" applyBorder="1" applyAlignment="1">
      <alignment vertical="center"/>
    </xf>
    <xf numFmtId="0" fontId="32" fillId="28" borderId="4" xfId="0" applyFont="1" applyFill="1" applyBorder="1" applyAlignment="1">
      <alignment vertical="center"/>
    </xf>
    <xf numFmtId="165" fontId="2" fillId="28" borderId="5" xfId="27" applyNumberFormat="1" applyFont="1" applyFill="1" applyBorder="1" applyAlignment="1">
      <alignment vertical="center"/>
    </xf>
    <xf numFmtId="0" fontId="31" fillId="0" borderId="0" xfId="0" applyFont="1" applyAlignment="1">
      <alignment horizontal="left" indent="2"/>
    </xf>
    <xf numFmtId="0" fontId="30" fillId="0" borderId="7" xfId="0" applyFont="1" applyBorder="1" applyAlignment="1">
      <alignment horizontal="left" wrapText="1" indent="3"/>
    </xf>
    <xf numFmtId="0" fontId="24" fillId="0" borderId="8" xfId="0" applyFont="1" applyBorder="1"/>
    <xf numFmtId="165" fontId="2" fillId="0" borderId="6" xfId="27" applyNumberFormat="1" applyFont="1" applyFill="1" applyBorder="1"/>
    <xf numFmtId="6" fontId="30" fillId="0" borderId="7" xfId="0" applyNumberFormat="1" applyFont="1" applyBorder="1" applyAlignment="1">
      <alignment horizontal="left" indent="3"/>
    </xf>
    <xf numFmtId="166" fontId="5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7" fontId="5" fillId="0" borderId="0" xfId="38" applyNumberFormat="1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0" fillId="0" borderId="7" xfId="0" applyBorder="1"/>
    <xf numFmtId="0" fontId="3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36" fillId="0" borderId="0" xfId="0" applyFont="1" applyAlignment="1">
      <alignment horizontal="left" indent="1"/>
    </xf>
    <xf numFmtId="0" fontId="36" fillId="0" borderId="0" xfId="0" applyFont="1"/>
    <xf numFmtId="0" fontId="34" fillId="0" borderId="7" xfId="0" applyFont="1" applyBorder="1" applyAlignment="1">
      <alignment horizontal="left" vertical="center" indent="1"/>
    </xf>
    <xf numFmtId="0" fontId="37" fillId="0" borderId="0" xfId="0" applyFont="1"/>
    <xf numFmtId="168" fontId="30" fillId="0" borderId="6" xfId="0" applyNumberFormat="1" applyFont="1" applyBorder="1" applyAlignment="1">
      <alignment horizontal="left" indent="3"/>
    </xf>
    <xf numFmtId="165" fontId="2" fillId="0" borderId="6" xfId="27" applyNumberFormat="1" applyFont="1" applyFill="1" applyBorder="1" applyAlignment="1">
      <alignment horizontal="center"/>
    </xf>
    <xf numFmtId="165" fontId="4" fillId="0" borderId="6" xfId="27" applyNumberFormat="1" applyFont="1" applyFill="1" applyBorder="1" applyAlignment="1">
      <alignment horizontal="center" vertical="center"/>
    </xf>
    <xf numFmtId="165" fontId="26" fillId="28" borderId="5" xfId="0" applyNumberFormat="1" applyFont="1" applyFill="1" applyBorder="1" applyAlignment="1">
      <alignment vertical="center"/>
    </xf>
    <xf numFmtId="165" fontId="0" fillId="0" borderId="7" xfId="0" applyNumberFormat="1" applyBorder="1" applyAlignment="1">
      <alignment horizontal="left"/>
    </xf>
    <xf numFmtId="165" fontId="0" fillId="0" borderId="7" xfId="0" applyNumberForma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5" fontId="24" fillId="0" borderId="0" xfId="27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indent="3"/>
    </xf>
    <xf numFmtId="0" fontId="37" fillId="0" borderId="8" xfId="0" applyFont="1" applyBorder="1"/>
    <xf numFmtId="0" fontId="31" fillId="0" borderId="8" xfId="0" applyFont="1" applyBorder="1" applyAlignment="1">
      <alignment horizontal="left" indent="2"/>
    </xf>
    <xf numFmtId="0" fontId="3" fillId="28" borderId="5" xfId="0" applyFont="1" applyFill="1" applyBorder="1" applyAlignment="1">
      <alignment horizontal="center" vertical="center"/>
    </xf>
    <xf numFmtId="0" fontId="34" fillId="27" borderId="4" xfId="0" applyFont="1" applyFill="1" applyBorder="1" applyAlignment="1">
      <alignment horizontal="center" vertical="center" wrapText="1"/>
    </xf>
    <xf numFmtId="164" fontId="38" fillId="27" borderId="5" xfId="37" applyNumberFormat="1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left" indent="1"/>
    </xf>
    <xf numFmtId="0" fontId="41" fillId="0" borderId="2" xfId="0" applyFont="1" applyBorder="1" applyAlignment="1">
      <alignment wrapText="1"/>
    </xf>
    <xf numFmtId="0" fontId="42" fillId="0" borderId="2" xfId="0" applyFont="1" applyBorder="1" applyAlignment="1">
      <alignment wrapText="1"/>
    </xf>
    <xf numFmtId="0" fontId="40" fillId="0" borderId="11" xfId="0" applyFont="1" applyBorder="1" applyAlignment="1">
      <alignment horizontal="left" indent="1"/>
    </xf>
    <xf numFmtId="165" fontId="43" fillId="0" borderId="3" xfId="27" applyNumberFormat="1" applyFont="1" applyFill="1" applyBorder="1"/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vertical="center" wrapText="1"/>
    </xf>
    <xf numFmtId="3" fontId="41" fillId="0" borderId="0" xfId="0" applyNumberFormat="1" applyFont="1" applyAlignment="1">
      <alignment wrapText="1"/>
    </xf>
    <xf numFmtId="0" fontId="41" fillId="0" borderId="0" xfId="0" applyFont="1" applyAlignment="1">
      <alignment wrapText="1"/>
    </xf>
    <xf numFmtId="0" fontId="40" fillId="0" borderId="2" xfId="0" applyFont="1" applyBorder="1" applyAlignment="1">
      <alignment wrapText="1"/>
    </xf>
    <xf numFmtId="0" fontId="44" fillId="0" borderId="2" xfId="0" applyFont="1" applyBorder="1" applyAlignment="1">
      <alignment horizontal="left" indent="2"/>
    </xf>
    <xf numFmtId="0" fontId="40" fillId="0" borderId="10" xfId="0" applyFont="1" applyBorder="1" applyAlignment="1">
      <alignment horizontal="left" inden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3" fontId="40" fillId="0" borderId="0" xfId="0" applyNumberFormat="1" applyFont="1"/>
    <xf numFmtId="0" fontId="40" fillId="0" borderId="0" xfId="0" applyFont="1"/>
    <xf numFmtId="0" fontId="3" fillId="27" borderId="5" xfId="0" applyFont="1" applyFill="1" applyBorder="1" applyAlignment="1">
      <alignment horizontal="center" wrapText="1"/>
    </xf>
    <xf numFmtId="0" fontId="41" fillId="0" borderId="8" xfId="0" applyFont="1" applyBorder="1" applyAlignment="1">
      <alignment horizontal="center"/>
    </xf>
    <xf numFmtId="6" fontId="30" fillId="0" borderId="0" xfId="0" applyNumberFormat="1" applyFont="1" applyAlignment="1">
      <alignment horizontal="left" vertical="center" indent="3"/>
    </xf>
    <xf numFmtId="0" fontId="29" fillId="0" borderId="0" xfId="0" applyFont="1" applyAlignment="1">
      <alignment horizontal="left" indent="1"/>
    </xf>
    <xf numFmtId="165" fontId="4" fillId="0" borderId="0" xfId="27" applyNumberFormat="1" applyFont="1" applyFill="1" applyBorder="1"/>
    <xf numFmtId="0" fontId="40" fillId="0" borderId="22" xfId="0" applyFont="1" applyBorder="1" applyAlignment="1">
      <alignment horizontal="left" indent="1"/>
    </xf>
    <xf numFmtId="0" fontId="39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horizontal="left" indent="3"/>
    </xf>
    <xf numFmtId="0" fontId="5" fillId="0" borderId="0" xfId="1" applyFont="1" applyAlignment="1">
      <alignment horizontal="left" vertical="center"/>
    </xf>
    <xf numFmtId="0" fontId="30" fillId="0" borderId="7" xfId="0" applyFont="1" applyBorder="1" applyAlignment="1">
      <alignment horizontal="left" vertical="center" indent="3"/>
    </xf>
    <xf numFmtId="0" fontId="4" fillId="0" borderId="7" xfId="0" applyFont="1" applyBorder="1" applyAlignment="1">
      <alignment horizontal="left" vertical="center" wrapText="1" indent="3"/>
    </xf>
    <xf numFmtId="165" fontId="43" fillId="0" borderId="11" xfId="27" applyNumberFormat="1" applyFont="1" applyFill="1" applyBorder="1"/>
    <xf numFmtId="165" fontId="2" fillId="0" borderId="7" xfId="27" applyNumberFormat="1" applyFont="1" applyFill="1" applyBorder="1" applyAlignment="1">
      <alignment horizontal="center"/>
    </xf>
    <xf numFmtId="165" fontId="4" fillId="0" borderId="7" xfId="27" applyNumberFormat="1" applyFont="1" applyFill="1" applyBorder="1"/>
    <xf numFmtId="165" fontId="4" fillId="0" borderId="23" xfId="27" applyNumberFormat="1" applyFont="1" applyFill="1" applyBorder="1"/>
    <xf numFmtId="0" fontId="35" fillId="0" borderId="0" xfId="0" applyFont="1" applyAlignment="1">
      <alignment horizontal="center" vertical="center" wrapText="1"/>
    </xf>
  </cellXfs>
  <cellStyles count="46">
    <cellStyle name="_2006KVI0307alapokÚJ" xfId="1" xr:uid="{00000000-0005-0000-0000-000000000000}"/>
    <cellStyle name="20% - 1. jelölőszín" xfId="2" builtinId="30" customBuiltin="1"/>
    <cellStyle name="20% - 2. jelölőszín" xfId="3" builtinId="34" customBuiltin="1"/>
    <cellStyle name="20% - 3. jelölőszín" xfId="4" builtinId="38" customBuiltin="1"/>
    <cellStyle name="20% - 4. jelölőszín" xfId="5" builtinId="42" customBuiltin="1"/>
    <cellStyle name="20% - 5. jelölőszín" xfId="6" builtinId="46" customBuiltin="1"/>
    <cellStyle name="20% - 6. jelölőszín" xfId="7" builtinId="50" customBuiltin="1"/>
    <cellStyle name="40% - 1. jelölőszín" xfId="8" builtinId="31" customBuiltin="1"/>
    <cellStyle name="40% - 2. jelölőszín" xfId="9" builtinId="35" customBuiltin="1"/>
    <cellStyle name="40% - 3. jelölőszín" xfId="10" builtinId="39" customBuiltin="1"/>
    <cellStyle name="40% - 4. jelölőszín" xfId="11" builtinId="43" customBuiltin="1"/>
    <cellStyle name="40% - 5. jelölőszín" xfId="12" builtinId="47" customBuiltin="1"/>
    <cellStyle name="40% - 6. jelölőszín" xfId="13" builtinId="51" customBuiltin="1"/>
    <cellStyle name="60% - 1. jelölőszín" xfId="14" builtinId="32" customBuiltin="1"/>
    <cellStyle name="60% - 2. jelölőszín" xfId="15" builtinId="36" customBuiltin="1"/>
    <cellStyle name="60% - 3. jelölőszín" xfId="16" builtinId="40" customBuiltin="1"/>
    <cellStyle name="60% - 4. jelölőszín" xfId="17" builtinId="44" customBuiltin="1"/>
    <cellStyle name="60% - 5. jelölőszín" xfId="18" builtinId="48" customBuiltin="1"/>
    <cellStyle name="60% - 6. jelölőszín" xfId="19" builtinId="52" customBuiltin="1"/>
    <cellStyle name="Bevitel" xfId="20" builtinId="20" customBuiltin="1"/>
    <cellStyle name="Cím" xfId="21" builtinId="15" customBuiltin="1"/>
    <cellStyle name="Címsor 1" xfId="22" builtinId="16" customBuiltin="1"/>
    <cellStyle name="Címsor 2" xfId="23" builtinId="17" customBuiltin="1"/>
    <cellStyle name="Címsor 3" xfId="24" builtinId="18" customBuiltin="1"/>
    <cellStyle name="Címsor 4" xfId="25" builtinId="19" customBuiltin="1"/>
    <cellStyle name="Ellenőrzőcella" xfId="26" builtinId="23" customBuiltin="1"/>
    <cellStyle name="Ezres" xfId="27" builtinId="3"/>
    <cellStyle name="Ezres 2" xfId="28" xr:uid="{00000000-0005-0000-0000-00001B000000}"/>
    <cellStyle name="Ezres 2 2" xfId="43" xr:uid="{00000000-0005-0000-0000-00001B000000}"/>
    <cellStyle name="Ezres 3" xfId="42" xr:uid="{00000000-0005-0000-0000-000033000000}"/>
    <cellStyle name="Figyelmeztetés" xfId="29" builtinId="11" customBuiltin="1"/>
    <cellStyle name="Hivatkozott cella" xfId="30" builtinId="24" customBuiltin="1"/>
    <cellStyle name="Jegyzet" xfId="31" builtinId="10" customBuiltin="1"/>
    <cellStyle name="Jó" xfId="32" builtinId="26" customBuiltin="1"/>
    <cellStyle name="Kimenet" xfId="33" builtinId="21" customBuiltin="1"/>
    <cellStyle name="Magyarázó szöveg" xfId="34" builtinId="53" customBuiltin="1"/>
    <cellStyle name="Normál" xfId="0" builtinId="0"/>
    <cellStyle name="Normál 10" xfId="35" xr:uid="{00000000-0005-0000-0000-000023000000}"/>
    <cellStyle name="Összesen" xfId="36" builtinId="25" customBuiltin="1"/>
    <cellStyle name="Pénznem" xfId="37" builtinId="4"/>
    <cellStyle name="Pénznem 2" xfId="38" xr:uid="{00000000-0005-0000-0000-000026000000}"/>
    <cellStyle name="Pénznem 2 2" xfId="45" xr:uid="{00000000-0005-0000-0000-000026000000}"/>
    <cellStyle name="Pénznem 3" xfId="44" xr:uid="{00000000-0005-0000-0000-000035000000}"/>
    <cellStyle name="Rossz" xfId="39" builtinId="27" customBuiltin="1"/>
    <cellStyle name="Semleges" xfId="40" builtinId="28" customBuiltin="1"/>
    <cellStyle name="Számítás" xfId="41" builtinId="22" customBuiltin="1"/>
  </cellStyles>
  <dxfs count="14">
    <dxf>
      <fill>
        <patternFill patternType="solid">
          <fgColor theme="4" tint="0.79992065187536243"/>
          <bgColor rgb="FFB7D2F5"/>
        </patternFill>
      </fill>
    </dxf>
    <dxf>
      <font>
        <b/>
        <i val="0"/>
      </font>
      <fill>
        <patternFill patternType="solid">
          <fgColor auto="1"/>
          <bgColor rgb="FFB7D2F5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auto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</border>
    </dxf>
    <dxf>
      <fill>
        <patternFill patternType="gray0625">
          <fgColor rgb="FFA6C7F2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theme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  <horizontal/>
      </border>
    </dxf>
    <dxf>
      <fill>
        <patternFill patternType="gray0625">
          <fgColor rgb="FFA6C7F2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i/>
      </font>
      <fill>
        <patternFill patternType="gray0625">
          <fgColor rgb="FF95BCEF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color theme="1"/>
      </font>
      <fill>
        <patternFill patternType="solid">
          <fgColor theme="4" tint="0.79992065187536243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font>
        <b/>
        <color theme="1"/>
      </font>
      <fill>
        <patternFill patternType="solid">
          <fgColor auto="1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border>
        <left style="medium">
          <color rgb="FFB7D2F5"/>
        </left>
        <right style="medium">
          <color rgb="FFB7D2F5"/>
        </right>
        <top style="medium">
          <color rgb="FFB7D2F5"/>
        </top>
        <bottom style="medium">
          <color rgb="FFB7D2F5"/>
        </bottom>
        <vertical style="thin">
          <color rgb="FFB7D2F5"/>
        </vertical>
        <horizontal style="dashed">
          <color rgb="FFB7D2F5"/>
        </horizontal>
      </border>
    </dxf>
  </dxfs>
  <tableStyles count="1" defaultTableStyle="TableStyleMedium9" defaultPivotStyle="PivotStyleLight16">
    <tableStyle name="KEMM" table="0" count="14" xr9:uid="{00000000-0011-0000-FFFF-FFFF00000000}">
      <tableStyleElement type="wholeTable" dxfId="13"/>
      <tableStyleElement type="headerRow" dxfId="12"/>
      <tableStyleElement type="totalRow" dxfId="11"/>
      <tableStyleElement type="lastColumn" dxfId="10"/>
      <tableStyleElement type="firstSubtotalColumn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tabSelected="1" topLeftCell="A31" zoomScale="80" zoomScaleNormal="80" zoomScaleSheetLayoutView="80" workbookViewId="0">
      <selection activeCell="I3" sqref="I3"/>
    </sheetView>
  </sheetViews>
  <sheetFormatPr defaultColWidth="9.140625" defaultRowHeight="15" x14ac:dyDescent="0.25"/>
  <cols>
    <col min="1" max="1" width="4.5703125" style="13" customWidth="1"/>
    <col min="2" max="2" width="2" style="1" customWidth="1"/>
    <col min="3" max="3" width="2.5703125" style="1" customWidth="1"/>
    <col min="4" max="4" width="1.5703125" style="2" customWidth="1"/>
    <col min="5" max="5" width="126" style="1" customWidth="1"/>
    <col min="6" max="6" width="20.7109375" style="1" customWidth="1"/>
    <col min="7" max="8" width="20.5703125" style="1" customWidth="1"/>
    <col min="9" max="9" width="20.85546875" style="11" customWidth="1"/>
    <col min="10" max="10" width="10.7109375" style="72" hidden="1" customWidth="1"/>
    <col min="11" max="11" width="8.140625" style="66" hidden="1" customWidth="1"/>
    <col min="12" max="12" width="10.28515625" style="33" bestFit="1" customWidth="1"/>
    <col min="13" max="14" width="9.140625" style="1"/>
    <col min="15" max="15" width="11.28515625" style="1" bestFit="1" customWidth="1"/>
    <col min="16" max="16384" width="9.140625" style="1"/>
  </cols>
  <sheetData>
    <row r="1" spans="1:12" ht="24.75" customHeight="1" x14ac:dyDescent="0.25">
      <c r="I1" s="24" t="s">
        <v>133</v>
      </c>
    </row>
    <row r="2" spans="1:12" ht="31.5" customHeight="1" x14ac:dyDescent="0.25">
      <c r="I2" s="24" t="s">
        <v>134</v>
      </c>
    </row>
    <row r="3" spans="1:12" ht="47.25" customHeight="1" x14ac:dyDescent="0.25"/>
    <row r="4" spans="1:12" ht="57.75" customHeight="1" x14ac:dyDescent="0.25">
      <c r="A4" s="117" t="s">
        <v>77</v>
      </c>
      <c r="B4" s="117"/>
      <c r="C4" s="117"/>
      <c r="D4" s="117"/>
      <c r="E4" s="117"/>
      <c r="F4" s="117"/>
      <c r="G4" s="117"/>
      <c r="H4" s="117"/>
      <c r="I4" s="117"/>
    </row>
    <row r="5" spans="1:12" ht="37.5" customHeight="1" thickBot="1" x14ac:dyDescent="0.3">
      <c r="I5" s="12" t="s">
        <v>18</v>
      </c>
    </row>
    <row r="6" spans="1:12" s="3" customFormat="1" ht="76.5" customHeight="1" thickBot="1" x14ac:dyDescent="0.4">
      <c r="A6" s="99"/>
      <c r="B6" s="16"/>
      <c r="C6" s="16"/>
      <c r="D6" s="17"/>
      <c r="E6" s="81" t="s">
        <v>0</v>
      </c>
      <c r="F6" s="82" t="s">
        <v>78</v>
      </c>
      <c r="G6" s="82" t="s">
        <v>79</v>
      </c>
      <c r="H6" s="81" t="s">
        <v>130</v>
      </c>
      <c r="I6" s="82" t="s">
        <v>80</v>
      </c>
      <c r="J6" s="73"/>
      <c r="K6" s="67"/>
      <c r="L6" s="34"/>
    </row>
    <row r="7" spans="1:12" s="91" customFormat="1" ht="36" customHeight="1" x14ac:dyDescent="0.6">
      <c r="A7" s="100" t="s">
        <v>25</v>
      </c>
      <c r="B7" s="83" t="s">
        <v>1</v>
      </c>
      <c r="C7" s="84"/>
      <c r="D7" s="85"/>
      <c r="E7" s="86"/>
      <c r="F7" s="87">
        <f>F8+F15+F55</f>
        <v>5664578</v>
      </c>
      <c r="G7" s="87">
        <f>G8+G15+G55</f>
        <v>21762</v>
      </c>
      <c r="H7" s="87">
        <f>H8+H15+H55</f>
        <v>621940</v>
      </c>
      <c r="I7" s="87">
        <f>+I8+I15+I55</f>
        <v>6308280</v>
      </c>
      <c r="J7" s="88"/>
      <c r="K7" s="89"/>
      <c r="L7" s="90"/>
    </row>
    <row r="8" spans="1:12" s="6" customFormat="1" ht="30" customHeight="1" x14ac:dyDescent="0.3">
      <c r="A8" s="25"/>
      <c r="B8" s="28"/>
      <c r="C8" s="56" t="s">
        <v>59</v>
      </c>
      <c r="D8" s="5"/>
      <c r="E8" s="58"/>
      <c r="F8" s="45">
        <f>SUM(F10:F14)</f>
        <v>143105</v>
      </c>
      <c r="G8" s="45">
        <f>SUM(G10:G14)</f>
        <v>0</v>
      </c>
      <c r="H8" s="45">
        <f>SUM(H10:H14)</f>
        <v>0</v>
      </c>
      <c r="I8" s="45">
        <f>SUM(I9:I14)</f>
        <v>143105</v>
      </c>
      <c r="J8" s="74"/>
      <c r="K8" s="68"/>
      <c r="L8" s="35"/>
    </row>
    <row r="9" spans="1:12" ht="20.25" x14ac:dyDescent="0.3">
      <c r="A9" s="26"/>
      <c r="B9" s="44"/>
      <c r="C9" s="14"/>
      <c r="D9" s="42" t="s">
        <v>5</v>
      </c>
      <c r="E9" s="21"/>
      <c r="F9" s="18"/>
      <c r="G9" s="18"/>
      <c r="H9" s="18"/>
      <c r="I9" s="18"/>
    </row>
    <row r="10" spans="1:12" ht="21" customHeight="1" x14ac:dyDescent="0.3">
      <c r="A10" s="26"/>
      <c r="B10" s="44"/>
      <c r="C10" s="14"/>
      <c r="D10" s="42"/>
      <c r="E10" s="20" t="s">
        <v>27</v>
      </c>
      <c r="F10" s="18">
        <v>60000</v>
      </c>
      <c r="G10" s="18"/>
      <c r="H10" s="18"/>
      <c r="I10" s="18">
        <f>F10+G10</f>
        <v>60000</v>
      </c>
      <c r="J10" s="47" t="s">
        <v>31</v>
      </c>
      <c r="K10" s="66" t="s">
        <v>82</v>
      </c>
    </row>
    <row r="11" spans="1:12" ht="21" customHeight="1" x14ac:dyDescent="0.3">
      <c r="A11" s="26"/>
      <c r="B11" s="44"/>
      <c r="C11" s="14"/>
      <c r="D11" s="42"/>
      <c r="E11" s="20" t="s">
        <v>73</v>
      </c>
      <c r="F11" s="18">
        <v>5000</v>
      </c>
      <c r="G11" s="18"/>
      <c r="H11" s="18"/>
      <c r="I11" s="18">
        <f>F11+G11</f>
        <v>5000</v>
      </c>
      <c r="J11" s="48" t="s">
        <v>83</v>
      </c>
      <c r="K11" s="66" t="s">
        <v>82</v>
      </c>
    </row>
    <row r="12" spans="1:12" ht="18.75" x14ac:dyDescent="0.3">
      <c r="A12" s="26"/>
      <c r="B12" s="44"/>
      <c r="C12" s="14"/>
      <c r="D12" s="42"/>
      <c r="E12" s="20" t="s">
        <v>68</v>
      </c>
      <c r="F12" s="18">
        <v>58905</v>
      </c>
      <c r="G12" s="18"/>
      <c r="H12" s="18"/>
      <c r="I12" s="18">
        <f>F12+G12</f>
        <v>58905</v>
      </c>
      <c r="J12" s="47" t="s">
        <v>57</v>
      </c>
      <c r="K12" s="66" t="s">
        <v>82</v>
      </c>
    </row>
    <row r="13" spans="1:12" ht="21" customHeight="1" x14ac:dyDescent="0.3">
      <c r="A13" s="26"/>
      <c r="B13" s="44"/>
      <c r="C13" s="14"/>
      <c r="D13" s="42" t="s">
        <v>69</v>
      </c>
      <c r="E13" s="21"/>
      <c r="F13" s="18"/>
      <c r="G13" s="18"/>
      <c r="H13" s="18"/>
      <c r="I13" s="18"/>
    </row>
    <row r="14" spans="1:12" ht="18.600000000000001" customHeight="1" x14ac:dyDescent="0.3">
      <c r="A14" s="26"/>
      <c r="B14" s="44"/>
      <c r="C14" s="14"/>
      <c r="D14" s="42"/>
      <c r="E14" s="20" t="s">
        <v>30</v>
      </c>
      <c r="F14" s="18">
        <v>19200</v>
      </c>
      <c r="G14" s="18"/>
      <c r="H14" s="18"/>
      <c r="I14" s="18">
        <f t="shared" ref="I14" si="0">F14+G14</f>
        <v>19200</v>
      </c>
      <c r="J14" s="47" t="s">
        <v>32</v>
      </c>
      <c r="K14" s="66" t="s">
        <v>84</v>
      </c>
    </row>
    <row r="15" spans="1:12" ht="30" customHeight="1" x14ac:dyDescent="0.3">
      <c r="A15" s="26"/>
      <c r="B15" s="44"/>
      <c r="C15" s="56" t="s">
        <v>60</v>
      </c>
      <c r="D15" s="42"/>
      <c r="E15" s="29"/>
      <c r="F15" s="45">
        <f>SUM(F16:F54)</f>
        <v>5519473</v>
      </c>
      <c r="G15" s="45">
        <f>SUM(G16:G54)</f>
        <v>21762</v>
      </c>
      <c r="H15" s="45">
        <f>SUM(H16:H54)</f>
        <v>621940</v>
      </c>
      <c r="I15" s="45">
        <f>SUM(I16:I54)</f>
        <v>6163175</v>
      </c>
      <c r="K15" s="69"/>
    </row>
    <row r="16" spans="1:12" ht="22.5" customHeight="1" x14ac:dyDescent="0.3">
      <c r="A16" s="26"/>
      <c r="B16" s="44"/>
      <c r="C16" s="56"/>
      <c r="D16" s="42" t="s">
        <v>101</v>
      </c>
      <c r="E16" s="29"/>
      <c r="F16" s="45"/>
      <c r="G16" s="45"/>
      <c r="H16" s="45"/>
      <c r="I16" s="45"/>
      <c r="K16" s="69"/>
    </row>
    <row r="17" spans="1:11" ht="18.75" x14ac:dyDescent="0.3">
      <c r="A17" s="26"/>
      <c r="B17" s="44"/>
      <c r="C17" s="56"/>
      <c r="D17" s="42"/>
      <c r="E17" s="43" t="s">
        <v>99</v>
      </c>
      <c r="F17" s="18">
        <v>8000</v>
      </c>
      <c r="G17" s="45"/>
      <c r="H17" s="45"/>
      <c r="I17" s="18">
        <f t="shared" ref="I17" si="1">F17+G17</f>
        <v>8000</v>
      </c>
      <c r="J17" s="72" t="s">
        <v>100</v>
      </c>
      <c r="K17" s="33" t="s">
        <v>102</v>
      </c>
    </row>
    <row r="18" spans="1:11" ht="20.25" x14ac:dyDescent="0.3">
      <c r="A18" s="26"/>
      <c r="B18" s="44"/>
      <c r="C18" s="4"/>
      <c r="D18" s="42" t="s">
        <v>66</v>
      </c>
      <c r="E18" s="21"/>
      <c r="F18" s="18"/>
      <c r="G18" s="18"/>
      <c r="H18" s="18"/>
      <c r="I18" s="18"/>
    </row>
    <row r="19" spans="1:11" ht="18.75" x14ac:dyDescent="0.3">
      <c r="A19" s="26"/>
      <c r="B19" s="44"/>
      <c r="D19" s="42" t="s">
        <v>5</v>
      </c>
      <c r="E19" s="20" t="s">
        <v>70</v>
      </c>
      <c r="F19" s="18">
        <v>1000</v>
      </c>
      <c r="G19" s="18"/>
      <c r="H19" s="18"/>
      <c r="I19" s="18">
        <f t="shared" ref="I19:I45" si="2">F19+G19</f>
        <v>1000</v>
      </c>
      <c r="J19" s="47" t="s">
        <v>107</v>
      </c>
      <c r="K19" s="33" t="s">
        <v>85</v>
      </c>
    </row>
    <row r="20" spans="1:11" ht="18.75" x14ac:dyDescent="0.3">
      <c r="A20" s="26"/>
      <c r="B20" s="44"/>
      <c r="D20" s="42"/>
      <c r="E20" s="20" t="s">
        <v>110</v>
      </c>
      <c r="F20" s="18">
        <v>600</v>
      </c>
      <c r="G20" s="18"/>
      <c r="H20" s="18"/>
      <c r="I20" s="18">
        <f t="shared" si="2"/>
        <v>600</v>
      </c>
      <c r="J20" s="47" t="s">
        <v>111</v>
      </c>
      <c r="K20" s="33" t="s">
        <v>85</v>
      </c>
    </row>
    <row r="21" spans="1:11" ht="18.75" x14ac:dyDescent="0.3">
      <c r="A21" s="26"/>
      <c r="B21" s="44"/>
      <c r="D21" s="42"/>
      <c r="E21" s="20" t="s">
        <v>16</v>
      </c>
      <c r="F21" s="18">
        <v>10000</v>
      </c>
      <c r="G21" s="18">
        <v>10000</v>
      </c>
      <c r="H21" s="18"/>
      <c r="I21" s="18">
        <f t="shared" si="2"/>
        <v>20000</v>
      </c>
      <c r="J21" s="47" t="s">
        <v>44</v>
      </c>
      <c r="K21" s="33" t="s">
        <v>85</v>
      </c>
    </row>
    <row r="22" spans="1:11" ht="18.75" x14ac:dyDescent="0.3">
      <c r="A22" s="26"/>
      <c r="B22" s="44"/>
      <c r="D22" s="42"/>
      <c r="E22" s="46" t="s">
        <v>55</v>
      </c>
      <c r="F22" s="18">
        <v>1200</v>
      </c>
      <c r="G22" s="18"/>
      <c r="H22" s="18"/>
      <c r="I22" s="18">
        <f t="shared" si="2"/>
        <v>1200</v>
      </c>
      <c r="J22" s="47" t="s">
        <v>56</v>
      </c>
      <c r="K22" s="33" t="s">
        <v>85</v>
      </c>
    </row>
    <row r="23" spans="1:11" ht="18.75" x14ac:dyDescent="0.3">
      <c r="A23" s="26"/>
      <c r="B23" s="44"/>
      <c r="D23" s="42"/>
      <c r="E23" s="20" t="s">
        <v>11</v>
      </c>
      <c r="F23" s="18">
        <v>50</v>
      </c>
      <c r="G23" s="18"/>
      <c r="H23" s="18"/>
      <c r="I23" s="18">
        <f t="shared" si="2"/>
        <v>50</v>
      </c>
      <c r="J23" s="47" t="s">
        <v>40</v>
      </c>
      <c r="K23" s="33" t="s">
        <v>85</v>
      </c>
    </row>
    <row r="24" spans="1:11" ht="18.75" x14ac:dyDescent="0.3">
      <c r="A24" s="26"/>
      <c r="B24" s="44"/>
      <c r="D24" s="42" t="s">
        <v>4</v>
      </c>
      <c r="E24" s="20" t="s">
        <v>10</v>
      </c>
      <c r="F24" s="18">
        <v>8500</v>
      </c>
      <c r="G24" s="18"/>
      <c r="H24" s="18"/>
      <c r="I24" s="18">
        <f t="shared" si="2"/>
        <v>8500</v>
      </c>
      <c r="J24" s="47" t="s">
        <v>35</v>
      </c>
      <c r="K24" s="33" t="s">
        <v>85</v>
      </c>
    </row>
    <row r="25" spans="1:11" ht="18.75" x14ac:dyDescent="0.3">
      <c r="A25" s="26"/>
      <c r="B25" s="44"/>
      <c r="D25" s="42"/>
      <c r="E25" s="43" t="s">
        <v>23</v>
      </c>
      <c r="F25" s="18">
        <v>5000</v>
      </c>
      <c r="G25" s="18">
        <f>3168+1000</f>
        <v>4168</v>
      </c>
      <c r="H25" s="18"/>
      <c r="I25" s="18">
        <f t="shared" si="2"/>
        <v>9168</v>
      </c>
      <c r="J25" s="47" t="s">
        <v>41</v>
      </c>
      <c r="K25" s="33" t="s">
        <v>85</v>
      </c>
    </row>
    <row r="26" spans="1:11" ht="18.75" x14ac:dyDescent="0.3">
      <c r="A26" s="26"/>
      <c r="B26" s="44"/>
      <c r="D26" s="42"/>
      <c r="E26" s="46" t="s">
        <v>75</v>
      </c>
      <c r="F26" s="18">
        <v>2000</v>
      </c>
      <c r="G26" s="18">
        <v>2000</v>
      </c>
      <c r="H26" s="18"/>
      <c r="I26" s="18">
        <f t="shared" si="2"/>
        <v>4000</v>
      </c>
      <c r="J26" s="47" t="s">
        <v>86</v>
      </c>
      <c r="K26" s="33" t="s">
        <v>85</v>
      </c>
    </row>
    <row r="27" spans="1:11" ht="18.75" x14ac:dyDescent="0.3">
      <c r="A27" s="26"/>
      <c r="B27" s="44"/>
      <c r="D27" s="42"/>
      <c r="E27" s="20" t="s">
        <v>13</v>
      </c>
      <c r="F27" s="18">
        <v>1080</v>
      </c>
      <c r="G27" s="18">
        <v>90</v>
      </c>
      <c r="H27" s="18"/>
      <c r="I27" s="18">
        <f t="shared" si="2"/>
        <v>1170</v>
      </c>
      <c r="J27" s="48" t="s">
        <v>34</v>
      </c>
      <c r="K27" s="33" t="s">
        <v>85</v>
      </c>
    </row>
    <row r="28" spans="1:11" ht="18.75" x14ac:dyDescent="0.3">
      <c r="A28" s="26"/>
      <c r="B28" s="44"/>
      <c r="D28" s="42"/>
      <c r="E28" s="20" t="s">
        <v>113</v>
      </c>
      <c r="F28" s="18">
        <v>2000</v>
      </c>
      <c r="G28" s="18"/>
      <c r="H28" s="18"/>
      <c r="I28" s="18">
        <f t="shared" si="2"/>
        <v>2000</v>
      </c>
      <c r="J28" s="48" t="s">
        <v>112</v>
      </c>
      <c r="K28" s="33" t="s">
        <v>85</v>
      </c>
    </row>
    <row r="29" spans="1:11" ht="19.5" customHeight="1" x14ac:dyDescent="0.3">
      <c r="A29" s="26"/>
      <c r="B29" s="44"/>
      <c r="D29" s="42" t="s">
        <v>6</v>
      </c>
      <c r="E29" s="20" t="s">
        <v>15</v>
      </c>
      <c r="F29" s="18">
        <v>3000</v>
      </c>
      <c r="G29" s="18"/>
      <c r="H29" s="18"/>
      <c r="I29" s="18">
        <f t="shared" si="2"/>
        <v>3000</v>
      </c>
      <c r="J29" s="47" t="s">
        <v>43</v>
      </c>
      <c r="K29" s="33" t="s">
        <v>85</v>
      </c>
    </row>
    <row r="30" spans="1:11" ht="18.75" x14ac:dyDescent="0.3">
      <c r="A30" s="26"/>
      <c r="B30" s="44"/>
      <c r="D30" s="42"/>
      <c r="E30" s="20" t="s">
        <v>64</v>
      </c>
      <c r="F30" s="18"/>
      <c r="G30" s="18">
        <v>5350</v>
      </c>
      <c r="H30" s="18"/>
      <c r="I30" s="18">
        <f t="shared" si="2"/>
        <v>5350</v>
      </c>
      <c r="J30" s="47" t="s">
        <v>87</v>
      </c>
      <c r="K30" s="33" t="s">
        <v>85</v>
      </c>
    </row>
    <row r="31" spans="1:11" ht="18.75" x14ac:dyDescent="0.3">
      <c r="A31" s="26"/>
      <c r="B31" s="44"/>
      <c r="D31" s="42"/>
      <c r="E31" s="20" t="s">
        <v>8</v>
      </c>
      <c r="F31" s="18">
        <v>2500</v>
      </c>
      <c r="G31" s="18"/>
      <c r="H31" s="18"/>
      <c r="I31" s="18">
        <f t="shared" si="2"/>
        <v>2500</v>
      </c>
      <c r="J31" s="47" t="s">
        <v>39</v>
      </c>
      <c r="K31" s="33" t="s">
        <v>85</v>
      </c>
    </row>
    <row r="32" spans="1:11" ht="18.75" x14ac:dyDescent="0.3">
      <c r="A32" s="26"/>
      <c r="B32" s="44"/>
      <c r="D32" s="42"/>
      <c r="E32" s="20" t="s">
        <v>26</v>
      </c>
      <c r="F32" s="18">
        <v>15000</v>
      </c>
      <c r="G32" s="18"/>
      <c r="H32" s="18"/>
      <c r="I32" s="18">
        <f t="shared" si="2"/>
        <v>15000</v>
      </c>
      <c r="J32" s="47" t="s">
        <v>36</v>
      </c>
      <c r="K32" s="33" t="s">
        <v>85</v>
      </c>
    </row>
    <row r="33" spans="1:11" ht="18.75" x14ac:dyDescent="0.3">
      <c r="A33" s="26"/>
      <c r="B33" s="44"/>
      <c r="D33" s="42"/>
      <c r="E33" s="20" t="s">
        <v>9</v>
      </c>
      <c r="F33" s="18">
        <v>5500</v>
      </c>
      <c r="G33" s="18"/>
      <c r="H33" s="18"/>
      <c r="I33" s="18">
        <f t="shared" si="2"/>
        <v>5500</v>
      </c>
      <c r="J33" s="47" t="s">
        <v>33</v>
      </c>
      <c r="K33" s="33" t="s">
        <v>85</v>
      </c>
    </row>
    <row r="34" spans="1:11" ht="18.75" x14ac:dyDescent="0.3">
      <c r="A34" s="26"/>
      <c r="B34" s="44"/>
      <c r="D34" s="42"/>
      <c r="E34" s="20" t="s">
        <v>7</v>
      </c>
      <c r="F34" s="18">
        <v>8000</v>
      </c>
      <c r="G34" s="18"/>
      <c r="H34" s="18"/>
      <c r="I34" s="18">
        <f t="shared" si="2"/>
        <v>8000</v>
      </c>
      <c r="J34" s="47" t="s">
        <v>37</v>
      </c>
      <c r="K34" s="33" t="s">
        <v>85</v>
      </c>
    </row>
    <row r="35" spans="1:11" ht="18.75" x14ac:dyDescent="0.3">
      <c r="A35" s="26"/>
      <c r="B35" s="44"/>
      <c r="D35" s="42"/>
      <c r="E35" s="20" t="s">
        <v>108</v>
      </c>
      <c r="F35" s="18">
        <v>500</v>
      </c>
      <c r="G35" s="18"/>
      <c r="H35" s="18"/>
      <c r="I35" s="18">
        <f t="shared" si="2"/>
        <v>500</v>
      </c>
      <c r="J35" s="47" t="s">
        <v>109</v>
      </c>
      <c r="K35" s="33" t="s">
        <v>85</v>
      </c>
    </row>
    <row r="36" spans="1:11" ht="18.75" x14ac:dyDescent="0.3">
      <c r="A36" s="26"/>
      <c r="B36" s="44"/>
      <c r="D36" s="42"/>
      <c r="E36" s="20" t="s">
        <v>98</v>
      </c>
      <c r="F36" s="18">
        <v>10000</v>
      </c>
      <c r="G36" s="18"/>
      <c r="H36" s="18"/>
      <c r="I36" s="18">
        <f t="shared" si="2"/>
        <v>10000</v>
      </c>
      <c r="J36" s="47" t="s">
        <v>97</v>
      </c>
      <c r="K36" s="33" t="s">
        <v>85</v>
      </c>
    </row>
    <row r="37" spans="1:11" ht="18.75" x14ac:dyDescent="0.3">
      <c r="A37" s="26"/>
      <c r="B37" s="44"/>
      <c r="D37" s="42"/>
      <c r="E37" s="20" t="s">
        <v>131</v>
      </c>
      <c r="F37" s="18">
        <v>12000</v>
      </c>
      <c r="G37" s="18"/>
      <c r="H37" s="18"/>
      <c r="I37" s="18">
        <f t="shared" si="2"/>
        <v>12000</v>
      </c>
      <c r="J37" s="47" t="s">
        <v>114</v>
      </c>
      <c r="K37" s="33"/>
    </row>
    <row r="38" spans="1:11" ht="18.75" x14ac:dyDescent="0.3">
      <c r="A38" s="26"/>
      <c r="B38" s="44"/>
      <c r="D38" s="42"/>
      <c r="E38" s="43" t="s">
        <v>74</v>
      </c>
      <c r="F38" s="18">
        <v>500</v>
      </c>
      <c r="G38" s="18"/>
      <c r="H38" s="18"/>
      <c r="I38" s="18">
        <f t="shared" si="2"/>
        <v>500</v>
      </c>
      <c r="J38" s="49" t="s">
        <v>38</v>
      </c>
      <c r="K38" s="33" t="s">
        <v>85</v>
      </c>
    </row>
    <row r="39" spans="1:11" ht="18.75" x14ac:dyDescent="0.3">
      <c r="A39" s="26"/>
      <c r="B39" s="44"/>
      <c r="D39" s="42"/>
      <c r="E39" s="20" t="s">
        <v>17</v>
      </c>
      <c r="F39" s="18">
        <v>6000</v>
      </c>
      <c r="G39" s="18"/>
      <c r="H39" s="18"/>
      <c r="I39" s="18">
        <f t="shared" si="2"/>
        <v>6000</v>
      </c>
      <c r="J39" s="47" t="s">
        <v>45</v>
      </c>
      <c r="K39" s="33" t="s">
        <v>85</v>
      </c>
    </row>
    <row r="40" spans="1:11" ht="18.75" x14ac:dyDescent="0.3">
      <c r="A40" s="26"/>
      <c r="B40" s="44"/>
      <c r="D40" s="42"/>
      <c r="E40" s="20" t="s">
        <v>71</v>
      </c>
      <c r="F40" s="18">
        <v>1000</v>
      </c>
      <c r="G40" s="18"/>
      <c r="H40" s="18"/>
      <c r="I40" s="18">
        <f t="shared" si="2"/>
        <v>1000</v>
      </c>
      <c r="J40" s="47" t="s">
        <v>88</v>
      </c>
      <c r="K40" s="33" t="s">
        <v>85</v>
      </c>
    </row>
    <row r="41" spans="1:11" ht="18.75" x14ac:dyDescent="0.3">
      <c r="A41" s="26"/>
      <c r="B41" s="44"/>
      <c r="D41" s="42"/>
      <c r="E41" s="20" t="s">
        <v>103</v>
      </c>
      <c r="F41" s="18">
        <v>1400</v>
      </c>
      <c r="G41" s="18"/>
      <c r="H41" s="18"/>
      <c r="I41" s="18">
        <f t="shared" si="2"/>
        <v>1400</v>
      </c>
      <c r="J41" s="47" t="s">
        <v>105</v>
      </c>
      <c r="K41" s="33" t="s">
        <v>85</v>
      </c>
    </row>
    <row r="42" spans="1:11" ht="18.75" x14ac:dyDescent="0.3">
      <c r="A42" s="26"/>
      <c r="B42" s="44"/>
      <c r="D42" s="42"/>
      <c r="E42" s="20" t="s">
        <v>104</v>
      </c>
      <c r="F42" s="18">
        <v>1820</v>
      </c>
      <c r="G42" s="18">
        <v>154</v>
      </c>
      <c r="H42" s="18"/>
      <c r="I42" s="18">
        <f t="shared" si="2"/>
        <v>1974</v>
      </c>
      <c r="J42" s="47" t="s">
        <v>106</v>
      </c>
      <c r="K42" s="33" t="s">
        <v>85</v>
      </c>
    </row>
    <row r="43" spans="1:11" ht="18.75" x14ac:dyDescent="0.3">
      <c r="A43" s="26"/>
      <c r="B43" s="44"/>
      <c r="D43" s="42"/>
      <c r="E43" s="20" t="s">
        <v>14</v>
      </c>
      <c r="F43" s="18">
        <v>12000</v>
      </c>
      <c r="G43" s="18"/>
      <c r="H43" s="18"/>
      <c r="I43" s="18">
        <f t="shared" si="2"/>
        <v>12000</v>
      </c>
      <c r="J43" s="47" t="s">
        <v>42</v>
      </c>
      <c r="K43" s="33" t="s">
        <v>85</v>
      </c>
    </row>
    <row r="44" spans="1:11" ht="18.75" x14ac:dyDescent="0.3">
      <c r="A44" s="26"/>
      <c r="B44" s="44"/>
      <c r="D44" s="42"/>
      <c r="E44" s="20" t="s">
        <v>132</v>
      </c>
      <c r="F44" s="18">
        <v>20000</v>
      </c>
      <c r="G44" s="18"/>
      <c r="H44" s="18"/>
      <c r="I44" s="18">
        <f t="shared" si="2"/>
        <v>20000</v>
      </c>
      <c r="J44" s="47" t="s">
        <v>89</v>
      </c>
      <c r="K44" s="33" t="s">
        <v>85</v>
      </c>
    </row>
    <row r="45" spans="1:11" ht="18.75" x14ac:dyDescent="0.3">
      <c r="A45" s="26"/>
      <c r="B45" s="44"/>
      <c r="D45" s="42" t="s">
        <v>4</v>
      </c>
      <c r="E45" s="43" t="s">
        <v>24</v>
      </c>
      <c r="F45" s="18">
        <v>7000</v>
      </c>
      <c r="G45" s="18"/>
      <c r="H45" s="18"/>
      <c r="I45" s="18">
        <f t="shared" si="2"/>
        <v>7000</v>
      </c>
      <c r="J45" s="47" t="s">
        <v>46</v>
      </c>
      <c r="K45" s="33" t="s">
        <v>85</v>
      </c>
    </row>
    <row r="46" spans="1:11" ht="18.75" customHeight="1" x14ac:dyDescent="0.3">
      <c r="A46" s="26"/>
      <c r="B46" s="44"/>
      <c r="D46" s="54" t="s">
        <v>58</v>
      </c>
      <c r="E46" s="55"/>
      <c r="F46" s="64"/>
      <c r="G46" s="18"/>
      <c r="H46" s="18"/>
      <c r="I46" s="18"/>
    </row>
    <row r="47" spans="1:11" ht="18.75" x14ac:dyDescent="0.3">
      <c r="A47" s="26"/>
      <c r="B47" s="44"/>
      <c r="D47" s="42" t="s">
        <v>6</v>
      </c>
      <c r="E47" s="43" t="s">
        <v>81</v>
      </c>
      <c r="F47" s="18">
        <v>458745</v>
      </c>
      <c r="G47" s="18"/>
      <c r="H47" s="18"/>
      <c r="I47" s="18">
        <f>F47+G47</f>
        <v>458745</v>
      </c>
      <c r="J47" s="47" t="s">
        <v>49</v>
      </c>
      <c r="K47" s="66" t="s">
        <v>21</v>
      </c>
    </row>
    <row r="48" spans="1:11" ht="18.75" x14ac:dyDescent="0.3">
      <c r="A48" s="26"/>
      <c r="B48" s="44"/>
      <c r="D48" s="42"/>
      <c r="E48" s="20" t="s">
        <v>67</v>
      </c>
      <c r="F48" s="18">
        <v>862661</v>
      </c>
      <c r="G48" s="18"/>
      <c r="H48" s="18"/>
      <c r="I48" s="18">
        <f>F48+G48</f>
        <v>862661</v>
      </c>
      <c r="J48" s="47" t="s">
        <v>47</v>
      </c>
      <c r="K48" s="66" t="s">
        <v>21</v>
      </c>
    </row>
    <row r="49" spans="1:12" ht="18.75" x14ac:dyDescent="0.3">
      <c r="A49" s="26"/>
      <c r="B49" s="44"/>
      <c r="D49" s="42"/>
      <c r="E49" s="43" t="s">
        <v>19</v>
      </c>
      <c r="F49" s="18">
        <v>421617</v>
      </c>
      <c r="G49" s="18"/>
      <c r="H49" s="18"/>
      <c r="I49" s="18">
        <f>F49+G49</f>
        <v>421617</v>
      </c>
      <c r="J49" s="47" t="s">
        <v>48</v>
      </c>
      <c r="K49" s="66" t="s">
        <v>21</v>
      </c>
    </row>
    <row r="50" spans="1:12" ht="18.75" x14ac:dyDescent="0.3">
      <c r="A50" s="26"/>
      <c r="B50" s="44"/>
      <c r="D50" s="32"/>
      <c r="E50" s="43" t="s">
        <v>20</v>
      </c>
      <c r="F50" s="18">
        <v>3600000</v>
      </c>
      <c r="G50" s="18"/>
      <c r="H50" s="18">
        <v>621940</v>
      </c>
      <c r="I50" s="18">
        <f>F50+G50+H50</f>
        <v>4221940</v>
      </c>
      <c r="J50" s="72" t="s">
        <v>50</v>
      </c>
      <c r="K50" s="66" t="s">
        <v>21</v>
      </c>
    </row>
    <row r="51" spans="1:12" s="8" customFormat="1" ht="18.75" x14ac:dyDescent="0.3">
      <c r="A51" s="26"/>
      <c r="B51" s="30"/>
      <c r="C51" s="23"/>
      <c r="D51" s="32" t="s">
        <v>29</v>
      </c>
      <c r="E51" s="31"/>
      <c r="F51" s="65"/>
      <c r="G51" s="18"/>
      <c r="H51" s="18"/>
      <c r="I51" s="18"/>
      <c r="J51" s="75"/>
      <c r="K51" s="70"/>
      <c r="L51" s="36"/>
    </row>
    <row r="52" spans="1:12" ht="18.75" x14ac:dyDescent="0.3">
      <c r="A52" s="26"/>
      <c r="B52" s="44"/>
      <c r="D52" s="42"/>
      <c r="E52" s="46" t="s">
        <v>115</v>
      </c>
      <c r="F52" s="18">
        <v>19800</v>
      </c>
      <c r="G52" s="18"/>
      <c r="H52" s="18"/>
      <c r="I52" s="18">
        <f>F52+G52</f>
        <v>19800</v>
      </c>
      <c r="J52" s="52" t="s">
        <v>52</v>
      </c>
      <c r="K52" s="66" t="s">
        <v>90</v>
      </c>
    </row>
    <row r="53" spans="1:12" ht="18.75" x14ac:dyDescent="0.3">
      <c r="A53" s="26"/>
      <c r="B53" s="44"/>
      <c r="D53" s="42"/>
      <c r="E53" s="46" t="s">
        <v>65</v>
      </c>
      <c r="F53" s="18">
        <v>5000</v>
      </c>
      <c r="G53" s="18"/>
      <c r="H53" s="18"/>
      <c r="I53" s="18">
        <f>F53+G53</f>
        <v>5000</v>
      </c>
      <c r="J53" s="52" t="s">
        <v>91</v>
      </c>
      <c r="K53" s="66" t="s">
        <v>90</v>
      </c>
    </row>
    <row r="54" spans="1:12" ht="18.75" x14ac:dyDescent="0.3">
      <c r="A54" s="26"/>
      <c r="B54" s="44"/>
      <c r="D54" s="42"/>
      <c r="E54" s="20" t="s">
        <v>12</v>
      </c>
      <c r="F54" s="18">
        <v>6000</v>
      </c>
      <c r="G54" s="18"/>
      <c r="H54" s="18"/>
      <c r="I54" s="18">
        <f>F54+G54</f>
        <v>6000</v>
      </c>
      <c r="J54" s="48" t="s">
        <v>51</v>
      </c>
      <c r="K54" s="66" t="s">
        <v>90</v>
      </c>
    </row>
    <row r="55" spans="1:12" ht="30" customHeight="1" x14ac:dyDescent="0.3">
      <c r="A55" s="26"/>
      <c r="B55" s="44"/>
      <c r="C55" s="57" t="s">
        <v>61</v>
      </c>
      <c r="D55"/>
      <c r="E55" s="53"/>
      <c r="F55" s="45">
        <f>SUM(F57)</f>
        <v>2000</v>
      </c>
      <c r="G55" s="45">
        <f>G57</f>
        <v>0</v>
      </c>
      <c r="H55" s="45">
        <f>H57</f>
        <v>0</v>
      </c>
      <c r="I55" s="45">
        <f>I57</f>
        <v>2000</v>
      </c>
    </row>
    <row r="56" spans="1:12" ht="18.75" x14ac:dyDescent="0.3">
      <c r="A56" s="26"/>
      <c r="B56" s="44"/>
      <c r="C56" s="57"/>
      <c r="D56" s="42" t="s">
        <v>92</v>
      </c>
      <c r="E56" s="53"/>
      <c r="F56" s="45"/>
      <c r="G56" s="45"/>
      <c r="H56" s="45"/>
      <c r="I56" s="45"/>
    </row>
    <row r="57" spans="1:12" ht="19.5" thickBot="1" x14ac:dyDescent="0.35">
      <c r="A57" s="27"/>
      <c r="B57" s="22"/>
      <c r="C57" s="7"/>
      <c r="D57" s="15"/>
      <c r="E57" s="77" t="s">
        <v>22</v>
      </c>
      <c r="F57" s="18">
        <v>2000</v>
      </c>
      <c r="G57" s="18"/>
      <c r="H57" s="18"/>
      <c r="I57" s="18">
        <f>F57+G57</f>
        <v>2000</v>
      </c>
      <c r="J57" s="50" t="s">
        <v>53</v>
      </c>
      <c r="K57" s="66" t="s">
        <v>54</v>
      </c>
    </row>
    <row r="58" spans="1:12" s="98" customFormat="1" ht="39.950000000000003" customHeight="1" x14ac:dyDescent="0.6">
      <c r="A58" s="105" t="s">
        <v>28</v>
      </c>
      <c r="B58" s="104" t="s">
        <v>2</v>
      </c>
      <c r="C58" s="92"/>
      <c r="D58" s="93"/>
      <c r="E58" s="94"/>
      <c r="F58" s="87">
        <f>F59+F67+F64</f>
        <v>294180</v>
      </c>
      <c r="G58" s="87">
        <f t="shared" ref="G58:I58" si="3">G59+G67+G64</f>
        <v>335724</v>
      </c>
      <c r="H58" s="113">
        <f t="shared" si="3"/>
        <v>411961</v>
      </c>
      <c r="I58" s="87">
        <f t="shared" si="3"/>
        <v>1041865</v>
      </c>
      <c r="J58" s="95"/>
      <c r="K58" s="96"/>
      <c r="L58" s="97"/>
    </row>
    <row r="59" spans="1:12" s="8" customFormat="1" ht="30" customHeight="1" x14ac:dyDescent="0.3">
      <c r="A59" s="106"/>
      <c r="B59" s="102"/>
      <c r="C59" s="57" t="s">
        <v>63</v>
      </c>
      <c r="D59" s="59"/>
      <c r="E59" s="78"/>
      <c r="F59" s="61">
        <f>SUM(F60:F63)</f>
        <v>66180</v>
      </c>
      <c r="G59" s="61">
        <f>SUM(G60:G63)</f>
        <v>202050</v>
      </c>
      <c r="H59" s="114">
        <f>SUM(H60:H63)</f>
        <v>411961</v>
      </c>
      <c r="I59" s="61">
        <f>SUM(I60:I63)</f>
        <v>680191</v>
      </c>
      <c r="J59" s="75"/>
      <c r="K59" s="70"/>
      <c r="L59" s="36"/>
    </row>
    <row r="60" spans="1:12" s="8" customFormat="1" ht="18.75" x14ac:dyDescent="0.3">
      <c r="A60" s="106"/>
      <c r="B60" s="102"/>
      <c r="C60" s="57"/>
      <c r="D60" s="42" t="s">
        <v>94</v>
      </c>
      <c r="E60" s="101"/>
      <c r="F60" s="18"/>
      <c r="G60" s="18"/>
      <c r="H60" s="115"/>
      <c r="I60" s="18"/>
      <c r="J60" s="47"/>
      <c r="K60" s="47"/>
      <c r="L60" s="36"/>
    </row>
    <row r="61" spans="1:12" s="8" customFormat="1" ht="18.75" x14ac:dyDescent="0.3">
      <c r="A61" s="106"/>
      <c r="B61" s="102"/>
      <c r="C61" s="57"/>
      <c r="D61" s="42"/>
      <c r="E61" s="20" t="s">
        <v>116</v>
      </c>
      <c r="F61" s="18">
        <v>23622</v>
      </c>
      <c r="G61" s="18"/>
      <c r="H61" s="115"/>
      <c r="I61" s="18">
        <f>F61+G61</f>
        <v>23622</v>
      </c>
      <c r="J61" s="47" t="s">
        <v>47</v>
      </c>
      <c r="K61" s="47" t="s">
        <v>96</v>
      </c>
      <c r="L61" s="36"/>
    </row>
    <row r="62" spans="1:12" s="8" customFormat="1" ht="18.75" x14ac:dyDescent="0.3">
      <c r="A62" s="106"/>
      <c r="B62" s="102"/>
      <c r="C62" s="57"/>
      <c r="D62" s="42"/>
      <c r="E62" s="101" t="s">
        <v>95</v>
      </c>
      <c r="F62" s="18">
        <v>42558</v>
      </c>
      <c r="G62" s="18"/>
      <c r="H62" s="115"/>
      <c r="I62" s="18">
        <f>F62+G62</f>
        <v>42558</v>
      </c>
      <c r="J62" s="47" t="s">
        <v>48</v>
      </c>
      <c r="K62" s="47" t="s">
        <v>96</v>
      </c>
      <c r="L62" s="36"/>
    </row>
    <row r="63" spans="1:12" s="8" customFormat="1" ht="18.75" x14ac:dyDescent="0.3">
      <c r="A63" s="106"/>
      <c r="B63" s="102"/>
      <c r="C63" s="57"/>
      <c r="D63" s="42"/>
      <c r="E63" s="109" t="s">
        <v>121</v>
      </c>
      <c r="F63" s="18"/>
      <c r="G63" s="18">
        <v>202050</v>
      </c>
      <c r="H63" s="115">
        <v>411961</v>
      </c>
      <c r="I63" s="18">
        <f>F63+G63+H63</f>
        <v>614011</v>
      </c>
      <c r="J63" s="110" t="s">
        <v>50</v>
      </c>
      <c r="K63" s="47" t="s">
        <v>96</v>
      </c>
      <c r="L63" s="36"/>
    </row>
    <row r="64" spans="1:12" s="8" customFormat="1" ht="33" customHeight="1" x14ac:dyDescent="0.3">
      <c r="A64" s="106"/>
      <c r="B64" s="102"/>
      <c r="C64" s="57" t="s">
        <v>124</v>
      </c>
      <c r="D64" s="42"/>
      <c r="E64" s="109"/>
      <c r="F64" s="61">
        <f>SUM(F65:F66)</f>
        <v>100000</v>
      </c>
      <c r="G64" s="61">
        <f t="shared" ref="G64:I64" si="4">SUM(G65:G66)</f>
        <v>108261</v>
      </c>
      <c r="H64" s="114">
        <f t="shared" si="4"/>
        <v>0</v>
      </c>
      <c r="I64" s="61">
        <f t="shared" si="4"/>
        <v>208261</v>
      </c>
      <c r="J64" s="110"/>
      <c r="K64" s="47"/>
      <c r="L64" s="36"/>
    </row>
    <row r="65" spans="1:12" s="8" customFormat="1" ht="18.75" x14ac:dyDescent="0.3">
      <c r="A65" s="106"/>
      <c r="B65" s="102"/>
      <c r="C65" s="57"/>
      <c r="D65" s="42" t="s">
        <v>125</v>
      </c>
      <c r="E65" s="109"/>
      <c r="F65" s="18"/>
      <c r="G65" s="18"/>
      <c r="H65" s="115"/>
      <c r="I65" s="18"/>
      <c r="J65" s="110"/>
      <c r="K65" s="47"/>
      <c r="L65" s="36"/>
    </row>
    <row r="66" spans="1:12" s="8" customFormat="1" ht="18.75" x14ac:dyDescent="0.3">
      <c r="A66" s="106"/>
      <c r="B66" s="102"/>
      <c r="C66" s="57"/>
      <c r="D66" s="42"/>
      <c r="E66" s="112" t="s">
        <v>126</v>
      </c>
      <c r="F66" s="18">
        <v>100000</v>
      </c>
      <c r="G66" s="18">
        <v>108261</v>
      </c>
      <c r="H66" s="115"/>
      <c r="I66" s="18">
        <f>F66+G66</f>
        <v>208261</v>
      </c>
      <c r="J66" s="47" t="s">
        <v>127</v>
      </c>
      <c r="K66" s="47" t="s">
        <v>128</v>
      </c>
      <c r="L66" s="36"/>
    </row>
    <row r="67" spans="1:12" s="9" customFormat="1" ht="30" customHeight="1" x14ac:dyDescent="0.3">
      <c r="A67" s="106"/>
      <c r="B67" s="102"/>
      <c r="C67" s="57" t="s">
        <v>62</v>
      </c>
      <c r="D67" s="59"/>
      <c r="E67" s="78"/>
      <c r="F67" s="45">
        <f>SUM(F69:F72)</f>
        <v>128000</v>
      </c>
      <c r="G67" s="45">
        <f t="shared" ref="G67:I67" si="5">SUM(G69:G72)</f>
        <v>25413</v>
      </c>
      <c r="H67" s="45">
        <f t="shared" si="5"/>
        <v>0</v>
      </c>
      <c r="I67" s="45">
        <f t="shared" si="5"/>
        <v>153413</v>
      </c>
      <c r="J67" s="76"/>
      <c r="K67" s="71"/>
      <c r="L67" s="37"/>
    </row>
    <row r="68" spans="1:12" ht="18.75" x14ac:dyDescent="0.3">
      <c r="A68" s="106"/>
      <c r="B68" s="102"/>
      <c r="C68" s="57"/>
      <c r="D68" s="42" t="s">
        <v>72</v>
      </c>
      <c r="E68" s="79"/>
      <c r="F68" s="60"/>
      <c r="G68" s="18"/>
      <c r="H68" s="115"/>
      <c r="I68" s="18"/>
    </row>
    <row r="69" spans="1:12" ht="18.75" x14ac:dyDescent="0.3">
      <c r="A69" s="106"/>
      <c r="B69" s="102"/>
      <c r="C69" s="19"/>
      <c r="D69" s="42"/>
      <c r="E69" s="111" t="s">
        <v>122</v>
      </c>
      <c r="F69" s="62"/>
      <c r="G69" s="18">
        <v>2413</v>
      </c>
      <c r="H69" s="115"/>
      <c r="I69" s="18">
        <f>F69+G69</f>
        <v>2413</v>
      </c>
      <c r="J69" s="72" t="s">
        <v>93</v>
      </c>
      <c r="K69" s="66" t="s">
        <v>76</v>
      </c>
    </row>
    <row r="70" spans="1:12" ht="18.75" x14ac:dyDescent="0.3">
      <c r="A70" s="106"/>
      <c r="B70" s="102"/>
      <c r="C70" s="19"/>
      <c r="D70" s="42" t="s">
        <v>117</v>
      </c>
      <c r="E70" s="101"/>
      <c r="F70" s="62"/>
      <c r="G70" s="18"/>
      <c r="H70" s="103"/>
      <c r="I70" s="18"/>
    </row>
    <row r="71" spans="1:12" ht="18.75" x14ac:dyDescent="0.3">
      <c r="A71" s="106"/>
      <c r="B71" s="102"/>
      <c r="C71" s="19"/>
      <c r="D71" s="42"/>
      <c r="E71" s="101" t="s">
        <v>129</v>
      </c>
      <c r="F71" s="62">
        <v>128000</v>
      </c>
      <c r="G71" s="18"/>
      <c r="H71" s="103"/>
      <c r="I71" s="18">
        <f t="shared" ref="I71:I72" si="6">F71+G71</f>
        <v>128000</v>
      </c>
      <c r="J71" s="72" t="s">
        <v>123</v>
      </c>
      <c r="K71" s="66" t="s">
        <v>120</v>
      </c>
    </row>
    <row r="72" spans="1:12" ht="19.5" thickBot="1" x14ac:dyDescent="0.35">
      <c r="A72" s="107"/>
      <c r="B72" s="102"/>
      <c r="C72" s="19"/>
      <c r="D72" s="42"/>
      <c r="E72" s="108" t="s">
        <v>118</v>
      </c>
      <c r="F72" s="62"/>
      <c r="G72" s="116">
        <v>23000</v>
      </c>
      <c r="H72" s="103"/>
      <c r="I72" s="18">
        <f t="shared" si="6"/>
        <v>23000</v>
      </c>
      <c r="J72" s="72" t="s">
        <v>119</v>
      </c>
      <c r="K72" s="66" t="s">
        <v>120</v>
      </c>
    </row>
    <row r="73" spans="1:12" s="10" customFormat="1" ht="46.5" customHeight="1" thickBot="1" x14ac:dyDescent="0.3">
      <c r="A73" s="80"/>
      <c r="B73" s="39" t="s">
        <v>3</v>
      </c>
      <c r="C73" s="39"/>
      <c r="D73" s="40"/>
      <c r="E73" s="39"/>
      <c r="F73" s="63">
        <f>F58+F7</f>
        <v>5958758</v>
      </c>
      <c r="G73" s="63">
        <f>G58+G7</f>
        <v>357486</v>
      </c>
      <c r="H73" s="63">
        <f>H58+H7</f>
        <v>1033901</v>
      </c>
      <c r="I73" s="41">
        <f>+I7+I58</f>
        <v>7350145</v>
      </c>
      <c r="J73" s="51"/>
      <c r="L73" s="38"/>
    </row>
  </sheetData>
  <sortState ref="E19:K45">
    <sortCondition ref="E19"/>
  </sortState>
  <mergeCells count="1">
    <mergeCell ref="A4:I4"/>
  </mergeCells>
  <printOptions horizontalCentered="1"/>
  <pageMargins left="0.55118110236220474" right="0.55118110236220474" top="0.47244094488188981" bottom="0.43307086614173229" header="0.27559055118110237" footer="0.15748031496062992"/>
  <pageSetup paperSize="9" scale="41" firstPageNumber="37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35FC5616838DF47AFF3D91A59A9D801" ma:contentTypeVersion="0" ma:contentTypeDescription="Új dokumentum létrehozása." ma:contentTypeScope="" ma:versionID="e380d8c5a2a6d56ff8b31be6074f25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780114c9cd73218bffc7812d0400f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 ma:readOnly="true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96EF44-FD05-4660-BE15-3D053911F4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B908F1-0404-4931-A4EE-4D1CF71E1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BB27FB-5196-47C7-9DB7-88B1E7B333B3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Krisztina</dc:creator>
  <cp:lastModifiedBy>Nagy Gabriella</cp:lastModifiedBy>
  <cp:lastPrinted>2026-03-03T08:00:42Z</cp:lastPrinted>
  <dcterms:created xsi:type="dcterms:W3CDTF">2011-01-19T13:10:16Z</dcterms:created>
  <dcterms:modified xsi:type="dcterms:W3CDTF">2026-03-03T08:01:02Z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0x010100335FC5616838DF47AFF3D91A59A9D801</vt:lpwstr>
  </property>
</Properties>
</file>