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5. évi költségvetés tervezés\RENDELET MUNKAANYAG\"/>
    </mc:Choice>
  </mc:AlternateContent>
  <bookViews>
    <workbookView xWindow="0" yWindow="0" windowWidth="28800" windowHeight="11790" tabRatio="566" activeTab="1"/>
  </bookViews>
  <sheets>
    <sheet name="KIADÁSOK_BEVÉTELEK kerület össz" sheetId="15" r:id="rId1"/>
    <sheet name="KIADÁSOK_BEVÉTELEK intézményenk" sheetId="13" r:id="rId2"/>
    <sheet name="Munka1" sheetId="14" r:id="rId3"/>
  </sheets>
  <definedNames>
    <definedName name="_xlnm.Print_Titles" localSheetId="1">'KIADÁSOK_BEVÉTELEK intézményenk'!$A:$C</definedName>
    <definedName name="_xlnm.Print_Titles" localSheetId="0">'KIADÁSOK_BEVÉTELEK kerület össz'!$A:$C</definedName>
    <definedName name="_xlnm.Print_Area" localSheetId="1">'KIADÁSOK_BEVÉTELEK intézményenk'!$L$1:$CB$76</definedName>
    <definedName name="_xlnm.Print_Area" localSheetId="0">'KIADÁSOK_BEVÉTELEK kerület össz'!$A$1:$J$87</definedName>
  </definedNames>
  <calcPr calcId="191029"/>
</workbook>
</file>

<file path=xl/calcChain.xml><?xml version="1.0" encoding="utf-8"?>
<calcChain xmlns="http://schemas.openxmlformats.org/spreadsheetml/2006/main">
  <c r="N54" i="13" l="1"/>
  <c r="N56" i="13"/>
  <c r="AB45" i="13" l="1"/>
  <c r="AB39" i="13"/>
  <c r="G70" i="13" l="1"/>
  <c r="G39" i="13"/>
  <c r="AD57" i="13" l="1"/>
  <c r="AB57" i="13"/>
  <c r="AD56" i="13"/>
  <c r="AB56" i="13"/>
  <c r="AB44" i="13"/>
  <c r="AP15" i="13" l="1"/>
  <c r="AC56" i="13"/>
  <c r="AC45" i="13"/>
  <c r="AC44" i="13"/>
  <c r="AC43" i="13"/>
  <c r="AC39" i="13"/>
  <c r="AC18" i="13"/>
  <c r="AC14" i="13"/>
  <c r="O36" i="13" l="1"/>
  <c r="L61" i="13"/>
  <c r="L57" i="13"/>
  <c r="L53" i="13"/>
  <c r="N28" i="13"/>
  <c r="N47" i="13" l="1"/>
  <c r="N55" i="13" s="1"/>
  <c r="O45" i="13" l="1"/>
  <c r="BY76" i="13" l="1"/>
  <c r="BW76" i="13"/>
  <c r="BW74" i="13" s="1"/>
  <c r="BY74" i="13" l="1"/>
  <c r="O54" i="13"/>
  <c r="O57" i="13" l="1"/>
  <c r="O60" i="13" l="1"/>
  <c r="O26" i="13"/>
  <c r="BZ39" i="13" l="1"/>
  <c r="BL39" i="13"/>
  <c r="O18" i="13" l="1"/>
  <c r="I18" i="13" l="1"/>
  <c r="I69" i="13"/>
  <c r="I68" i="13"/>
  <c r="I67" i="13"/>
  <c r="I66" i="13"/>
  <c r="I62" i="13"/>
  <c r="I61" i="13"/>
  <c r="I73" i="15" s="1"/>
  <c r="I60" i="13"/>
  <c r="I57" i="13"/>
  <c r="I54" i="13"/>
  <c r="I53" i="13"/>
  <c r="I52" i="13"/>
  <c r="I51" i="13"/>
  <c r="I50" i="13"/>
  <c r="I49" i="13"/>
  <c r="I48" i="13"/>
  <c r="I46" i="13"/>
  <c r="I45" i="13"/>
  <c r="I44" i="13"/>
  <c r="H69" i="13"/>
  <c r="H67" i="13"/>
  <c r="H60" i="13"/>
  <c r="H50" i="13"/>
  <c r="H49" i="13"/>
  <c r="G69" i="13"/>
  <c r="G68" i="13"/>
  <c r="G67" i="13"/>
  <c r="G66" i="13"/>
  <c r="G62" i="13"/>
  <c r="G61" i="13"/>
  <c r="G73" i="15" s="1"/>
  <c r="G60" i="13"/>
  <c r="G57" i="13"/>
  <c r="G56" i="13"/>
  <c r="G54" i="13"/>
  <c r="G53" i="13"/>
  <c r="G52" i="13"/>
  <c r="G51" i="13"/>
  <c r="G50" i="13"/>
  <c r="G49" i="13"/>
  <c r="G48" i="13"/>
  <c r="G46" i="13"/>
  <c r="G45" i="13"/>
  <c r="G44" i="13"/>
  <c r="I38" i="13"/>
  <c r="I37" i="13"/>
  <c r="I36" i="13"/>
  <c r="I35" i="13"/>
  <c r="I34" i="13"/>
  <c r="I30" i="13"/>
  <c r="I29" i="13"/>
  <c r="I27" i="13"/>
  <c r="I26" i="13"/>
  <c r="I25" i="13"/>
  <c r="I24" i="13"/>
  <c r="I21" i="13"/>
  <c r="I20" i="13"/>
  <c r="I17" i="13"/>
  <c r="I16" i="13"/>
  <c r="I13" i="13"/>
  <c r="I12" i="13"/>
  <c r="I11" i="13"/>
  <c r="H26" i="13"/>
  <c r="H25" i="13"/>
  <c r="H12" i="13"/>
  <c r="G38" i="13"/>
  <c r="G37" i="13"/>
  <c r="G36" i="13"/>
  <c r="G35" i="13"/>
  <c r="G34" i="13"/>
  <c r="G30" i="13"/>
  <c r="G29" i="13"/>
  <c r="G27" i="13"/>
  <c r="G26" i="13"/>
  <c r="G25" i="13"/>
  <c r="G24" i="13"/>
  <c r="G21" i="13"/>
  <c r="G20" i="13"/>
  <c r="G18" i="13"/>
  <c r="G14" i="13"/>
  <c r="G13" i="13"/>
  <c r="G12" i="13"/>
  <c r="G11" i="13"/>
  <c r="G65" i="15" l="1"/>
  <c r="G40" i="13"/>
  <c r="I47" i="13"/>
  <c r="O29" i="13"/>
  <c r="H29" i="13" s="1"/>
  <c r="O27" i="13"/>
  <c r="O38" i="13"/>
  <c r="H38" i="13" s="1"/>
  <c r="O37" i="13"/>
  <c r="H36" i="13"/>
  <c r="O35" i="13"/>
  <c r="H35" i="13" s="1"/>
  <c r="O34" i="13"/>
  <c r="H34" i="13" s="1"/>
  <c r="O30" i="13"/>
  <c r="H30" i="13" s="1"/>
  <c r="O20" i="13"/>
  <c r="H20" i="13" s="1"/>
  <c r="O21" i="13"/>
  <c r="H21" i="13" s="1"/>
  <c r="G17" i="13"/>
  <c r="G16" i="13"/>
  <c r="O14" i="13"/>
  <c r="O11" i="13"/>
  <c r="H11" i="13" s="1"/>
  <c r="N10" i="13"/>
  <c r="O70" i="13"/>
  <c r="O68" i="13"/>
  <c r="H68" i="13" s="1"/>
  <c r="O66" i="13"/>
  <c r="H66" i="13" s="1"/>
  <c r="O62" i="13"/>
  <c r="H62" i="13" s="1"/>
  <c r="O61" i="13"/>
  <c r="H61" i="13" s="1"/>
  <c r="O56" i="13"/>
  <c r="O51" i="13"/>
  <c r="H51" i="13" s="1"/>
  <c r="O52" i="13"/>
  <c r="H52" i="13" s="1"/>
  <c r="O53" i="13"/>
  <c r="H54" i="13"/>
  <c r="O48" i="13"/>
  <c r="O44" i="13"/>
  <c r="O46" i="13"/>
  <c r="O43" i="13"/>
  <c r="H48" i="13" l="1"/>
  <c r="O47" i="13"/>
  <c r="O55" i="13" s="1"/>
  <c r="H53" i="13"/>
  <c r="O17" i="13"/>
  <c r="O16" i="13"/>
  <c r="H16" i="13" s="1"/>
  <c r="BS39" i="13"/>
  <c r="BZ45" i="13" l="1"/>
  <c r="BZ44" i="13"/>
  <c r="BZ43" i="13"/>
  <c r="BZ18" i="13"/>
  <c r="V39" i="13" l="1"/>
  <c r="I43" i="13" l="1"/>
  <c r="G43" i="13"/>
  <c r="F49" i="13" l="1"/>
  <c r="J49" i="13"/>
  <c r="AT49" i="13"/>
  <c r="AU49" i="13"/>
  <c r="E49" i="13" s="1"/>
  <c r="E61" i="15" s="1"/>
  <c r="AV49" i="13"/>
  <c r="AW49" i="13"/>
  <c r="AX49" i="13"/>
  <c r="AY49" i="13"/>
  <c r="AZ49" i="13"/>
  <c r="BV49" i="13"/>
  <c r="BX49" i="13"/>
  <c r="CC10" i="13"/>
  <c r="CD10" i="13"/>
  <c r="CF10" i="13"/>
  <c r="CH10" i="13"/>
  <c r="CI10" i="13"/>
  <c r="CJ10" i="13"/>
  <c r="CK10" i="13"/>
  <c r="CL10" i="13"/>
  <c r="CM10" i="13"/>
  <c r="CO10" i="13"/>
  <c r="CP10" i="13"/>
  <c r="CQ10" i="13"/>
  <c r="CR10" i="13"/>
  <c r="CS10" i="13"/>
  <c r="CT10" i="13"/>
  <c r="CT97" i="13" s="1"/>
  <c r="CV10" i="13"/>
  <c r="CW10" i="13"/>
  <c r="CX10" i="13"/>
  <c r="CY10" i="13"/>
  <c r="CZ10" i="13"/>
  <c r="DA10" i="13"/>
  <c r="DC10" i="13"/>
  <c r="DD10" i="13"/>
  <c r="DE10" i="13"/>
  <c r="DF10" i="13"/>
  <c r="DG10" i="13"/>
  <c r="DH10" i="13"/>
  <c r="DH97" i="13" s="1"/>
  <c r="DJ10" i="13"/>
  <c r="DK10" i="13"/>
  <c r="DL10" i="13"/>
  <c r="DM10" i="13"/>
  <c r="DN10" i="13"/>
  <c r="DO10" i="13"/>
  <c r="DO97" i="13" s="1"/>
  <c r="DQ10" i="13"/>
  <c r="DR10" i="13"/>
  <c r="DS10" i="13"/>
  <c r="DT10" i="13"/>
  <c r="DU10" i="13"/>
  <c r="DV10" i="13"/>
  <c r="DV97" i="13" s="1"/>
  <c r="DX10" i="13"/>
  <c r="DY10" i="13"/>
  <c r="DZ10" i="13"/>
  <c r="EA10" i="13"/>
  <c r="EB10" i="13"/>
  <c r="EC10" i="13"/>
  <c r="EE10" i="13"/>
  <c r="EF10" i="13"/>
  <c r="EG10" i="13"/>
  <c r="EH10" i="13"/>
  <c r="EI10" i="13"/>
  <c r="EJ10" i="13"/>
  <c r="EJ97" i="13" s="1"/>
  <c r="EL10" i="13"/>
  <c r="EM10" i="13"/>
  <c r="EN10" i="13"/>
  <c r="EO10" i="13"/>
  <c r="EP10" i="13"/>
  <c r="EQ10" i="13"/>
  <c r="EQ97" i="13" s="1"/>
  <c r="ES10" i="13"/>
  <c r="ET10" i="13"/>
  <c r="EU10" i="13"/>
  <c r="EV10" i="13"/>
  <c r="EW10" i="13"/>
  <c r="EX10" i="13"/>
  <c r="EX97" i="13" s="1"/>
  <c r="EZ10" i="13"/>
  <c r="FA10" i="13"/>
  <c r="FB10" i="13"/>
  <c r="FC10" i="13"/>
  <c r="FD10" i="13"/>
  <c r="FE10" i="13"/>
  <c r="FE97" i="13" s="1"/>
  <c r="FG10" i="13"/>
  <c r="FH10" i="13"/>
  <c r="FI10" i="13"/>
  <c r="FJ10" i="13"/>
  <c r="FK10" i="13"/>
  <c r="FL10" i="13"/>
  <c r="FL97" i="13" s="1"/>
  <c r="FN10" i="13"/>
  <c r="FO10" i="13"/>
  <c r="FP10" i="13"/>
  <c r="FQ10" i="13"/>
  <c r="FR10" i="13"/>
  <c r="FS10" i="13"/>
  <c r="FS97" i="13" s="1"/>
  <c r="FU10" i="13"/>
  <c r="FV10" i="13"/>
  <c r="FW10" i="13"/>
  <c r="FX10" i="13"/>
  <c r="FY10" i="13"/>
  <c r="FZ10" i="13"/>
  <c r="FZ97" i="13" s="1"/>
  <c r="GB10" i="13"/>
  <c r="GC10" i="13"/>
  <c r="GD10" i="13"/>
  <c r="GE10" i="13"/>
  <c r="GF10" i="13"/>
  <c r="GG10" i="13"/>
  <c r="GI10" i="13"/>
  <c r="GJ10" i="13"/>
  <c r="GK10" i="13"/>
  <c r="GL10" i="13"/>
  <c r="GM10" i="13"/>
  <c r="GN10" i="13"/>
  <c r="GN97" i="13" s="1"/>
  <c r="GP10" i="13"/>
  <c r="GQ10" i="13"/>
  <c r="GR10" i="13"/>
  <c r="GS10" i="13"/>
  <c r="GT10" i="13"/>
  <c r="GU10" i="13"/>
  <c r="GW10" i="13"/>
  <c r="GX10" i="13"/>
  <c r="GY10" i="13"/>
  <c r="GZ10" i="13"/>
  <c r="HA10" i="13"/>
  <c r="HB10" i="13"/>
  <c r="HD10" i="13"/>
  <c r="HE10" i="13"/>
  <c r="HF10" i="13"/>
  <c r="HG10" i="13"/>
  <c r="HH10" i="13"/>
  <c r="HI10" i="13"/>
  <c r="HK10" i="13"/>
  <c r="HL10" i="13"/>
  <c r="HM10" i="13"/>
  <c r="HN10" i="13"/>
  <c r="HO10" i="13"/>
  <c r="HP10" i="13"/>
  <c r="HR10" i="13"/>
  <c r="HS10" i="13"/>
  <c r="HT10" i="13"/>
  <c r="HU10" i="13"/>
  <c r="HV10" i="13"/>
  <c r="HW10" i="13"/>
  <c r="HW97" i="13" s="1"/>
  <c r="HY10" i="13"/>
  <c r="HZ10" i="13"/>
  <c r="IA10" i="13"/>
  <c r="IB10" i="13"/>
  <c r="IC10" i="13"/>
  <c r="ID10" i="13"/>
  <c r="IF10" i="13"/>
  <c r="IG10" i="13"/>
  <c r="IH10" i="13"/>
  <c r="II10" i="13"/>
  <c r="IJ10" i="13"/>
  <c r="IK10" i="13"/>
  <c r="IK97" i="13" s="1"/>
  <c r="IM10" i="13"/>
  <c r="IN10" i="13"/>
  <c r="CG13" i="13"/>
  <c r="CG100" i="13" s="1"/>
  <c r="CN13" i="13"/>
  <c r="CN100" i="13" s="1"/>
  <c r="CU13" i="13"/>
  <c r="CU100" i="13" s="1"/>
  <c r="DB13" i="13"/>
  <c r="DI13" i="13"/>
  <c r="DP13" i="13"/>
  <c r="DP100" i="13" s="1"/>
  <c r="DW13" i="13"/>
  <c r="DW100" i="13" s="1"/>
  <c r="ED13" i="13"/>
  <c r="EK13" i="13"/>
  <c r="EK100" i="13" s="1"/>
  <c r="ER13" i="13"/>
  <c r="ER100" i="13" s="1"/>
  <c r="EY13" i="13"/>
  <c r="FF13" i="13"/>
  <c r="FM13" i="13"/>
  <c r="FM100" i="13" s="1"/>
  <c r="FT13" i="13"/>
  <c r="FT100" i="13" s="1"/>
  <c r="GA13" i="13"/>
  <c r="GH13" i="13"/>
  <c r="GO13" i="13"/>
  <c r="GO100" i="13" s="1"/>
  <c r="GV13" i="13"/>
  <c r="GV100" i="13" s="1"/>
  <c r="HC13" i="13"/>
  <c r="HC100" i="13" s="1"/>
  <c r="HJ13" i="13"/>
  <c r="HQ13" i="13"/>
  <c r="HX13" i="13"/>
  <c r="HX100" i="13" s="1"/>
  <c r="IE13" i="13"/>
  <c r="IE100" i="13" s="1"/>
  <c r="IL13" i="13"/>
  <c r="CG14" i="13"/>
  <c r="CG101" i="13" s="1"/>
  <c r="CN14" i="13"/>
  <c r="CN101" i="13" s="1"/>
  <c r="CU14" i="13"/>
  <c r="CU101" i="13" s="1"/>
  <c r="DB14" i="13"/>
  <c r="DB101" i="13" s="1"/>
  <c r="DI14" i="13"/>
  <c r="DI101" i="13" s="1"/>
  <c r="DP14" i="13"/>
  <c r="DW14" i="13"/>
  <c r="DW101" i="13" s="1"/>
  <c r="ED14" i="13"/>
  <c r="EK14" i="13"/>
  <c r="ER14" i="13"/>
  <c r="ER101" i="13" s="1"/>
  <c r="EY14" i="13"/>
  <c r="EY101" i="13" s="1"/>
  <c r="FF14" i="13"/>
  <c r="FF101" i="13" s="1"/>
  <c r="FM14" i="13"/>
  <c r="FT14" i="13"/>
  <c r="FT101" i="13" s="1"/>
  <c r="GA14" i="13"/>
  <c r="GA101" i="13" s="1"/>
  <c r="GH14" i="13"/>
  <c r="GH101" i="13" s="1"/>
  <c r="GO14" i="13"/>
  <c r="GO101" i="13" s="1"/>
  <c r="GV14" i="13"/>
  <c r="GV101" i="13" s="1"/>
  <c r="HC14" i="13"/>
  <c r="HC101" i="13" s="1"/>
  <c r="HJ14" i="13"/>
  <c r="HJ101" i="13" s="1"/>
  <c r="HQ14" i="13"/>
  <c r="HX14" i="13"/>
  <c r="IE14" i="13"/>
  <c r="IE101" i="13" s="1"/>
  <c r="IL14" i="13"/>
  <c r="IL101" i="13" s="1"/>
  <c r="CC15" i="13"/>
  <c r="CD15" i="13"/>
  <c r="CE15" i="13"/>
  <c r="CF15" i="13"/>
  <c r="CH15" i="13"/>
  <c r="CI15" i="13"/>
  <c r="CJ15" i="13"/>
  <c r="CK15" i="13"/>
  <c r="CL15" i="13"/>
  <c r="CM15" i="13"/>
  <c r="CM102" i="13" s="1"/>
  <c r="CO15" i="13"/>
  <c r="CP15" i="13"/>
  <c r="CQ15" i="13"/>
  <c r="CR15" i="13"/>
  <c r="CS15" i="13"/>
  <c r="CT15" i="13"/>
  <c r="CT102" i="13" s="1"/>
  <c r="CV15" i="13"/>
  <c r="CW15" i="13"/>
  <c r="CX15" i="13"/>
  <c r="CY15" i="13"/>
  <c r="CZ15" i="13"/>
  <c r="DA15" i="13"/>
  <c r="DC15" i="13"/>
  <c r="DD15" i="13"/>
  <c r="DE15" i="13"/>
  <c r="DF15" i="13"/>
  <c r="DG15" i="13"/>
  <c r="DH15" i="13"/>
  <c r="DH102" i="13" s="1"/>
  <c r="DJ15" i="13"/>
  <c r="DK15" i="13"/>
  <c r="DL15" i="13"/>
  <c r="DM15" i="13"/>
  <c r="DN15" i="13"/>
  <c r="DO15" i="13"/>
  <c r="DO102" i="13" s="1"/>
  <c r="DQ15" i="13"/>
  <c r="DR15" i="13"/>
  <c r="DS15" i="13"/>
  <c r="DT15" i="13"/>
  <c r="DU15" i="13"/>
  <c r="DV15" i="13"/>
  <c r="DV102" i="13" s="1"/>
  <c r="DX15" i="13"/>
  <c r="DY15" i="13"/>
  <c r="DZ15" i="13"/>
  <c r="EA15" i="13"/>
  <c r="EB15" i="13"/>
  <c r="EC15" i="13"/>
  <c r="EE15" i="13"/>
  <c r="EF15" i="13"/>
  <c r="EG15" i="13"/>
  <c r="EH15" i="13"/>
  <c r="EI15" i="13"/>
  <c r="EJ15" i="13"/>
  <c r="EJ102" i="13" s="1"/>
  <c r="EL15" i="13"/>
  <c r="EM15" i="13"/>
  <c r="EN15" i="13"/>
  <c r="EO15" i="13"/>
  <c r="EP15" i="13"/>
  <c r="EQ15" i="13"/>
  <c r="EQ102" i="13" s="1"/>
  <c r="ES15" i="13"/>
  <c r="ET15" i="13"/>
  <c r="EU15" i="13"/>
  <c r="EV15" i="13"/>
  <c r="EW15" i="13"/>
  <c r="EX15" i="13"/>
  <c r="EX102" i="13" s="1"/>
  <c r="EZ15" i="13"/>
  <c r="FA15" i="13"/>
  <c r="FB15" i="13"/>
  <c r="FC15" i="13"/>
  <c r="FD15" i="13"/>
  <c r="FE15" i="13"/>
  <c r="FG15" i="13"/>
  <c r="FH15" i="13"/>
  <c r="FI15" i="13"/>
  <c r="FJ15" i="13"/>
  <c r="FK15" i="13"/>
  <c r="FL15" i="13"/>
  <c r="FL102" i="13" s="1"/>
  <c r="FN15" i="13"/>
  <c r="FO15" i="13"/>
  <c r="FP15" i="13"/>
  <c r="FQ15" i="13"/>
  <c r="FR15" i="13"/>
  <c r="FS15" i="13"/>
  <c r="FS102" i="13" s="1"/>
  <c r="FU15" i="13"/>
  <c r="FV15" i="13"/>
  <c r="FW15" i="13"/>
  <c r="FX15" i="13"/>
  <c r="FY15" i="13"/>
  <c r="FZ15" i="13"/>
  <c r="GB15" i="13"/>
  <c r="GC15" i="13"/>
  <c r="GD15" i="13"/>
  <c r="GE15" i="13"/>
  <c r="GF15" i="13"/>
  <c r="GG15" i="13"/>
  <c r="GG102" i="13" s="1"/>
  <c r="GI15" i="13"/>
  <c r="GJ15" i="13"/>
  <c r="GK15" i="13"/>
  <c r="GL15" i="13"/>
  <c r="GM15" i="13"/>
  <c r="GN15" i="13"/>
  <c r="GP15" i="13"/>
  <c r="GQ15" i="13"/>
  <c r="GR15" i="13"/>
  <c r="GS15" i="13"/>
  <c r="GT15" i="13"/>
  <c r="GU15" i="13"/>
  <c r="GU102" i="13" s="1"/>
  <c r="GW15" i="13"/>
  <c r="GX15" i="13"/>
  <c r="GY15" i="13"/>
  <c r="GZ15" i="13"/>
  <c r="HA15" i="13"/>
  <c r="HB15" i="13"/>
  <c r="HB102" i="13" s="1"/>
  <c r="HD15" i="13"/>
  <c r="HE15" i="13"/>
  <c r="HF15" i="13"/>
  <c r="HG15" i="13"/>
  <c r="HH15" i="13"/>
  <c r="HI15" i="13"/>
  <c r="HK15" i="13"/>
  <c r="HL15" i="13"/>
  <c r="HM15" i="13"/>
  <c r="HN15" i="13"/>
  <c r="HO15" i="13"/>
  <c r="HP15" i="13"/>
  <c r="HP102" i="13" s="1"/>
  <c r="HR15" i="13"/>
  <c r="HS15" i="13"/>
  <c r="HT15" i="13"/>
  <c r="HU15" i="13"/>
  <c r="HV15" i="13"/>
  <c r="HW15" i="13"/>
  <c r="HW102" i="13" s="1"/>
  <c r="HY15" i="13"/>
  <c r="HZ15" i="13"/>
  <c r="IA15" i="13"/>
  <c r="IB15" i="13"/>
  <c r="IC15" i="13"/>
  <c r="ID15" i="13"/>
  <c r="IF15" i="13"/>
  <c r="IG15" i="13"/>
  <c r="IH15" i="13"/>
  <c r="II15" i="13"/>
  <c r="IJ15" i="13"/>
  <c r="IK15" i="13"/>
  <c r="IK102" i="13" s="1"/>
  <c r="IM15" i="13"/>
  <c r="IN15" i="13"/>
  <c r="CG17" i="13"/>
  <c r="CG15" i="13" s="1"/>
  <c r="CN17" i="13"/>
  <c r="CN15" i="13" s="1"/>
  <c r="CU17" i="13"/>
  <c r="CU15" i="13" s="1"/>
  <c r="DB17" i="13"/>
  <c r="DB15" i="13" s="1"/>
  <c r="DI17" i="13"/>
  <c r="DI104" i="13" s="1"/>
  <c r="DP17" i="13"/>
  <c r="DP15" i="13" s="1"/>
  <c r="DW17" i="13"/>
  <c r="ED17" i="13"/>
  <c r="EK17" i="13"/>
  <c r="ER17" i="13"/>
  <c r="EY17" i="13"/>
  <c r="FF17" i="13"/>
  <c r="FM17" i="13"/>
  <c r="FT17" i="13"/>
  <c r="GA17" i="13"/>
  <c r="GH17" i="13"/>
  <c r="GO17" i="13"/>
  <c r="GV17" i="13"/>
  <c r="GV15" i="13" s="1"/>
  <c r="HC17" i="13"/>
  <c r="HJ17" i="13"/>
  <c r="HJ15" i="13" s="1"/>
  <c r="HQ17" i="13"/>
  <c r="HX17" i="13"/>
  <c r="IE17" i="13"/>
  <c r="IL17" i="13"/>
  <c r="IL15" i="13" s="1"/>
  <c r="CG18" i="13"/>
  <c r="CG105" i="13" s="1"/>
  <c r="CN18" i="13"/>
  <c r="CN105" i="13" s="1"/>
  <c r="CU18" i="13"/>
  <c r="CU105" i="13" s="1"/>
  <c r="DB18" i="13"/>
  <c r="DB105" i="13" s="1"/>
  <c r="DI18" i="13"/>
  <c r="DI105" i="13" s="1"/>
  <c r="DP18" i="13"/>
  <c r="DP105" i="13" s="1"/>
  <c r="DW18" i="13"/>
  <c r="DW105" i="13" s="1"/>
  <c r="ED18" i="13"/>
  <c r="ED105" i="13" s="1"/>
  <c r="EK18" i="13"/>
  <c r="EK105" i="13" s="1"/>
  <c r="ER18" i="13"/>
  <c r="ER105" i="13" s="1"/>
  <c r="EY18" i="13"/>
  <c r="EY105" i="13" s="1"/>
  <c r="FF18" i="13"/>
  <c r="FF105" i="13" s="1"/>
  <c r="FM18" i="13"/>
  <c r="FM105" i="13" s="1"/>
  <c r="FT18" i="13"/>
  <c r="FT105" i="13" s="1"/>
  <c r="GA18" i="13"/>
  <c r="GA105" i="13" s="1"/>
  <c r="GH18" i="13"/>
  <c r="GH105" i="13" s="1"/>
  <c r="GO18" i="13"/>
  <c r="GO105" i="13" s="1"/>
  <c r="GV18" i="13"/>
  <c r="GV105" i="13" s="1"/>
  <c r="HC18" i="13"/>
  <c r="HC105" i="13" s="1"/>
  <c r="HJ18" i="13"/>
  <c r="HJ105" i="13" s="1"/>
  <c r="HQ18" i="13"/>
  <c r="HQ105" i="13" s="1"/>
  <c r="HX18" i="13"/>
  <c r="HX105" i="13" s="1"/>
  <c r="IE18" i="13"/>
  <c r="IE105" i="13" s="1"/>
  <c r="IL18" i="13"/>
  <c r="IL105" i="13" s="1"/>
  <c r="CC19" i="13"/>
  <c r="CD19" i="13"/>
  <c r="CE19" i="13"/>
  <c r="CE22" i="13" s="1"/>
  <c r="CF19" i="13"/>
  <c r="CF106" i="13" s="1"/>
  <c r="CG19" i="13"/>
  <c r="CH19" i="13"/>
  <c r="CI19" i="13"/>
  <c r="CJ19" i="13"/>
  <c r="CK19" i="13"/>
  <c r="CL19" i="13"/>
  <c r="CM19" i="13"/>
  <c r="CM106" i="13" s="1"/>
  <c r="CN19" i="13"/>
  <c r="CO19" i="13"/>
  <c r="CP19" i="13"/>
  <c r="CQ19" i="13"/>
  <c r="CR19" i="13"/>
  <c r="CS19" i="13"/>
  <c r="CT19" i="13"/>
  <c r="CU19" i="13"/>
  <c r="CV19" i="13"/>
  <c r="CW19" i="13"/>
  <c r="CX19" i="13"/>
  <c r="CY19" i="13"/>
  <c r="CZ19" i="13"/>
  <c r="DA19" i="13"/>
  <c r="DA106" i="13" s="1"/>
  <c r="DB19" i="13"/>
  <c r="DC19" i="13"/>
  <c r="DD19" i="13"/>
  <c r="DE19" i="13"/>
  <c r="DF19" i="13"/>
  <c r="DG19" i="13"/>
  <c r="DH19" i="13"/>
  <c r="DH106" i="13" s="1"/>
  <c r="DI19" i="13"/>
  <c r="DJ19" i="13"/>
  <c r="DK19" i="13"/>
  <c r="DL19" i="13"/>
  <c r="DM19" i="13"/>
  <c r="DN19" i="13"/>
  <c r="DO19" i="13"/>
  <c r="DO106" i="13" s="1"/>
  <c r="DP19" i="13"/>
  <c r="DQ19" i="13"/>
  <c r="DR19" i="13"/>
  <c r="DS19" i="13"/>
  <c r="DT19" i="13"/>
  <c r="DU19" i="13"/>
  <c r="DV19" i="13"/>
  <c r="DV106" i="13" s="1"/>
  <c r="DW19" i="13"/>
  <c r="DX19" i="13"/>
  <c r="DY19" i="13"/>
  <c r="DZ19" i="13"/>
  <c r="EA19" i="13"/>
  <c r="EB19" i="13"/>
  <c r="EC19" i="13"/>
  <c r="EC106" i="13" s="1"/>
  <c r="ED19" i="13"/>
  <c r="EE19" i="13"/>
  <c r="EF19" i="13"/>
  <c r="EG19" i="13"/>
  <c r="EH19" i="13"/>
  <c r="EI19" i="13"/>
  <c r="EJ19" i="13"/>
  <c r="EK19" i="13"/>
  <c r="EL19" i="13"/>
  <c r="EM19" i="13"/>
  <c r="EN19" i="13"/>
  <c r="EO19" i="13"/>
  <c r="EP19" i="13"/>
  <c r="EQ19" i="13"/>
  <c r="EQ106" i="13" s="1"/>
  <c r="ER19" i="13"/>
  <c r="ES19" i="13"/>
  <c r="ET19" i="13"/>
  <c r="EU19" i="13"/>
  <c r="EV19" i="13"/>
  <c r="EW19" i="13"/>
  <c r="EX19" i="13"/>
  <c r="EX106" i="13" s="1"/>
  <c r="EY19" i="13"/>
  <c r="EZ19" i="13"/>
  <c r="FA19" i="13"/>
  <c r="FB19" i="13"/>
  <c r="FC19" i="13"/>
  <c r="FD19" i="13"/>
  <c r="FE19" i="13"/>
  <c r="FE106" i="13" s="1"/>
  <c r="FF19" i="13"/>
  <c r="FG19" i="13"/>
  <c r="FH19" i="13"/>
  <c r="FI19" i="13"/>
  <c r="FJ19" i="13"/>
  <c r="FK19" i="13"/>
  <c r="FL19" i="13"/>
  <c r="FM19" i="13"/>
  <c r="FN19" i="13"/>
  <c r="FO19" i="13"/>
  <c r="FP19" i="13"/>
  <c r="FQ19" i="13"/>
  <c r="FR19" i="13"/>
  <c r="FS19" i="13"/>
  <c r="FS106" i="13" s="1"/>
  <c r="FT19" i="13"/>
  <c r="FU19" i="13"/>
  <c r="FV19" i="13"/>
  <c r="FW19" i="13"/>
  <c r="FX19" i="13"/>
  <c r="FY19" i="13"/>
  <c r="FZ19" i="13"/>
  <c r="FZ106" i="13" s="1"/>
  <c r="GA19" i="13"/>
  <c r="GB19" i="13"/>
  <c r="GC19" i="13"/>
  <c r="GD19" i="13"/>
  <c r="GE19" i="13"/>
  <c r="GF19" i="13"/>
  <c r="GG19" i="13"/>
  <c r="GH19" i="13"/>
  <c r="GI19" i="13"/>
  <c r="GJ19" i="13"/>
  <c r="GK19" i="13"/>
  <c r="GL19" i="13"/>
  <c r="GM19" i="13"/>
  <c r="GN19" i="13"/>
  <c r="GN106" i="13" s="1"/>
  <c r="GO19" i="13"/>
  <c r="GP19" i="13"/>
  <c r="GQ19" i="13"/>
  <c r="GR19" i="13"/>
  <c r="GS19" i="13"/>
  <c r="GV19" i="13"/>
  <c r="GW19" i="13"/>
  <c r="GX19" i="13"/>
  <c r="GY19" i="13"/>
  <c r="GZ19" i="13"/>
  <c r="HA19" i="13"/>
  <c r="HB19" i="13"/>
  <c r="HC19" i="13"/>
  <c r="HD19" i="13"/>
  <c r="HE19" i="13"/>
  <c r="HF19" i="13"/>
  <c r="HG19" i="13"/>
  <c r="HH19" i="13"/>
  <c r="HI19" i="13"/>
  <c r="HI106" i="13" s="1"/>
  <c r="HJ19" i="13"/>
  <c r="HK19" i="13"/>
  <c r="HL19" i="13"/>
  <c r="HM19" i="13"/>
  <c r="HN19" i="13"/>
  <c r="HO19" i="13"/>
  <c r="HP19" i="13"/>
  <c r="HP106" i="13" s="1"/>
  <c r="HQ19" i="13"/>
  <c r="HR19" i="13"/>
  <c r="HS19" i="13"/>
  <c r="HT19" i="13"/>
  <c r="HV19" i="13"/>
  <c r="HW19" i="13"/>
  <c r="HW106" i="13" s="1"/>
  <c r="HX19" i="13"/>
  <c r="HY19" i="13"/>
  <c r="HZ19" i="13"/>
  <c r="IA19" i="13"/>
  <c r="IB19" i="13"/>
  <c r="IC19" i="13"/>
  <c r="ID19" i="13"/>
  <c r="ID106" i="13" s="1"/>
  <c r="IE19" i="13"/>
  <c r="IF19" i="13"/>
  <c r="IG19" i="13"/>
  <c r="IH19" i="13"/>
  <c r="II19" i="13"/>
  <c r="IJ19" i="13"/>
  <c r="IK19" i="13"/>
  <c r="IL19" i="13"/>
  <c r="IM19" i="13"/>
  <c r="IN19" i="13"/>
  <c r="CC23" i="13"/>
  <c r="CD23" i="13"/>
  <c r="CE23" i="13"/>
  <c r="CF23" i="13"/>
  <c r="CG23" i="13"/>
  <c r="CH23" i="13"/>
  <c r="CI23" i="13"/>
  <c r="CJ23" i="13"/>
  <c r="CK23" i="13"/>
  <c r="CL23" i="13"/>
  <c r="CM23" i="13"/>
  <c r="CN23" i="13"/>
  <c r="CO23" i="13"/>
  <c r="CP23" i="13"/>
  <c r="CQ23" i="13"/>
  <c r="CR23" i="13"/>
  <c r="CS23" i="13"/>
  <c r="CT23" i="13"/>
  <c r="CT110" i="13" s="1"/>
  <c r="CU23" i="13"/>
  <c r="CV23" i="13"/>
  <c r="CW23" i="13"/>
  <c r="CX23" i="13"/>
  <c r="CY23" i="13"/>
  <c r="CZ23" i="13"/>
  <c r="DA23" i="13"/>
  <c r="DA110" i="13" s="1"/>
  <c r="DB23" i="13"/>
  <c r="DC23" i="13"/>
  <c r="DD23" i="13"/>
  <c r="DE23" i="13"/>
  <c r="DF23" i="13"/>
  <c r="DG23" i="13"/>
  <c r="DH23" i="13"/>
  <c r="DI23" i="13"/>
  <c r="DJ23" i="13"/>
  <c r="DK23" i="13"/>
  <c r="DL23" i="13"/>
  <c r="DM23" i="13"/>
  <c r="DN23" i="13"/>
  <c r="DO23" i="13"/>
  <c r="DO110" i="13" s="1"/>
  <c r="DP23" i="13"/>
  <c r="DQ23" i="13"/>
  <c r="DR23" i="13"/>
  <c r="DS23" i="13"/>
  <c r="DT23" i="13"/>
  <c r="DU23" i="13"/>
  <c r="DV23" i="13"/>
  <c r="DV110" i="13" s="1"/>
  <c r="DW23" i="13"/>
  <c r="DX23" i="13"/>
  <c r="DY23" i="13"/>
  <c r="DZ23" i="13"/>
  <c r="EA23" i="13"/>
  <c r="EB23" i="13"/>
  <c r="EC23" i="13"/>
  <c r="EC110" i="13" s="1"/>
  <c r="ED23" i="13"/>
  <c r="EE23" i="13"/>
  <c r="EF23" i="13"/>
  <c r="EG23" i="13"/>
  <c r="EH23" i="13"/>
  <c r="EI23" i="13"/>
  <c r="EJ23" i="13"/>
  <c r="EK23" i="13"/>
  <c r="EL23" i="13"/>
  <c r="EM23" i="13"/>
  <c r="EN23" i="13"/>
  <c r="EO23" i="13"/>
  <c r="EP23" i="13"/>
  <c r="EQ23" i="13"/>
  <c r="ER23" i="13"/>
  <c r="ES23" i="13"/>
  <c r="ET23" i="13"/>
  <c r="EU23" i="13"/>
  <c r="EV23" i="13"/>
  <c r="EW23" i="13"/>
  <c r="EX23" i="13"/>
  <c r="EX110" i="13" s="1"/>
  <c r="EY23" i="13"/>
  <c r="EZ23" i="13"/>
  <c r="FA23" i="13"/>
  <c r="FB23" i="13"/>
  <c r="FC23" i="13"/>
  <c r="FD23" i="13"/>
  <c r="FE23" i="13"/>
  <c r="FF23" i="13"/>
  <c r="FG23" i="13"/>
  <c r="FH23" i="13"/>
  <c r="FI23" i="13"/>
  <c r="FJ23" i="13"/>
  <c r="FK23" i="13"/>
  <c r="FL23" i="13"/>
  <c r="FL110" i="13" s="1"/>
  <c r="FM23" i="13"/>
  <c r="FN23" i="13"/>
  <c r="FO23" i="13"/>
  <c r="FP23" i="13"/>
  <c r="FQ23" i="13"/>
  <c r="FR23" i="13"/>
  <c r="FS23" i="13"/>
  <c r="FT23" i="13"/>
  <c r="FU23" i="13"/>
  <c r="FV23" i="13"/>
  <c r="FW23" i="13"/>
  <c r="FX23" i="13"/>
  <c r="FY23" i="13"/>
  <c r="FZ23" i="13"/>
  <c r="FZ110" i="13" s="1"/>
  <c r="GA23" i="13"/>
  <c r="GB23" i="13"/>
  <c r="GC23" i="13"/>
  <c r="GD23" i="13"/>
  <c r="GE23" i="13"/>
  <c r="GF23" i="13"/>
  <c r="GG23" i="13"/>
  <c r="GH23" i="13"/>
  <c r="GI23" i="13"/>
  <c r="GJ23" i="13"/>
  <c r="GK23" i="13"/>
  <c r="GL23" i="13"/>
  <c r="GM23" i="13"/>
  <c r="GN23" i="13"/>
  <c r="GO23" i="13"/>
  <c r="GP23" i="13"/>
  <c r="GQ23" i="13"/>
  <c r="GR23" i="13"/>
  <c r="GS23" i="13"/>
  <c r="GT23" i="13"/>
  <c r="GU23" i="13"/>
  <c r="GV23" i="13"/>
  <c r="GW23" i="13"/>
  <c r="GX23" i="13"/>
  <c r="GY23" i="13"/>
  <c r="GZ23" i="13"/>
  <c r="HA23" i="13"/>
  <c r="HB23" i="13"/>
  <c r="HB110" i="13" s="1"/>
  <c r="HC23" i="13"/>
  <c r="HD23" i="13"/>
  <c r="HE23" i="13"/>
  <c r="HF23" i="13"/>
  <c r="HG23" i="13"/>
  <c r="HH23" i="13"/>
  <c r="HI23" i="13"/>
  <c r="HJ23" i="13"/>
  <c r="HK23" i="13"/>
  <c r="HL23" i="13"/>
  <c r="HM23" i="13"/>
  <c r="HN23" i="13"/>
  <c r="HO23" i="13"/>
  <c r="HP23" i="13"/>
  <c r="HP110" i="13" s="1"/>
  <c r="HQ23" i="13"/>
  <c r="HR23" i="13"/>
  <c r="HS23" i="13"/>
  <c r="HT23" i="13"/>
  <c r="HU23" i="13"/>
  <c r="HV23" i="13"/>
  <c r="HW23" i="13"/>
  <c r="HX23" i="13"/>
  <c r="HY23" i="13"/>
  <c r="HZ23" i="13"/>
  <c r="IA23" i="13"/>
  <c r="IB23" i="13"/>
  <c r="IC23" i="13"/>
  <c r="ID23" i="13"/>
  <c r="ID110" i="13" s="1"/>
  <c r="IE23" i="13"/>
  <c r="IF23" i="13"/>
  <c r="IG23" i="13"/>
  <c r="IH23" i="13"/>
  <c r="II23" i="13"/>
  <c r="IJ23" i="13"/>
  <c r="IK23" i="13"/>
  <c r="IL23" i="13"/>
  <c r="IM23" i="13"/>
  <c r="IN23" i="13"/>
  <c r="CG27" i="13"/>
  <c r="CG114" i="13" s="1"/>
  <c r="CN27" i="13"/>
  <c r="CN114" i="13" s="1"/>
  <c r="CU27" i="13"/>
  <c r="DB27" i="13"/>
  <c r="DB114" i="13" s="1"/>
  <c r="DI27" i="13"/>
  <c r="DI114" i="13" s="1"/>
  <c r="DP27" i="13"/>
  <c r="DW27" i="13"/>
  <c r="DW114" i="13" s="1"/>
  <c r="ED27" i="13"/>
  <c r="ED114" i="13" s="1"/>
  <c r="EK27" i="13"/>
  <c r="EK114" i="13" s="1"/>
  <c r="ER27" i="13"/>
  <c r="EY27" i="13"/>
  <c r="EY114" i="13" s="1"/>
  <c r="FF27" i="13"/>
  <c r="FF114" i="13" s="1"/>
  <c r="FM27" i="13"/>
  <c r="FM114" i="13" s="1"/>
  <c r="FT27" i="13"/>
  <c r="GA27" i="13"/>
  <c r="GA114" i="13" s="1"/>
  <c r="GH27" i="13"/>
  <c r="GH114" i="13" s="1"/>
  <c r="GO27" i="13"/>
  <c r="GO114" i="13" s="1"/>
  <c r="GV27" i="13"/>
  <c r="GV114" i="13" s="1"/>
  <c r="HC27" i="13"/>
  <c r="HC114" i="13" s="1"/>
  <c r="HJ27" i="13"/>
  <c r="HQ27" i="13"/>
  <c r="HX27" i="13"/>
  <c r="IE27" i="13"/>
  <c r="IL27" i="13"/>
  <c r="IL114" i="13" s="1"/>
  <c r="CC28" i="13"/>
  <c r="CD28" i="13"/>
  <c r="CE28" i="13"/>
  <c r="CF28" i="13"/>
  <c r="CG28" i="13"/>
  <c r="CH28" i="13"/>
  <c r="CI28" i="13"/>
  <c r="CJ28" i="13"/>
  <c r="CK28" i="13"/>
  <c r="CL28" i="13"/>
  <c r="CM28" i="13"/>
  <c r="CM115" i="13" s="1"/>
  <c r="CN28" i="13"/>
  <c r="CO28" i="13"/>
  <c r="CP28" i="13"/>
  <c r="CQ28" i="13"/>
  <c r="CR28" i="13"/>
  <c r="CS28" i="13"/>
  <c r="CT28" i="13"/>
  <c r="CT115" i="13" s="1"/>
  <c r="CU28" i="13"/>
  <c r="CV28" i="13"/>
  <c r="CW28" i="13"/>
  <c r="CX28" i="13"/>
  <c r="CY28" i="13"/>
  <c r="CZ28" i="13"/>
  <c r="DA28" i="13"/>
  <c r="DB28" i="13"/>
  <c r="DC28" i="13"/>
  <c r="DD28" i="13"/>
  <c r="DE28" i="13"/>
  <c r="DF28" i="13"/>
  <c r="DG28" i="13"/>
  <c r="DH28" i="13"/>
  <c r="DH115" i="13" s="1"/>
  <c r="DI28" i="13"/>
  <c r="DJ28" i="13"/>
  <c r="DK28" i="13"/>
  <c r="DL28" i="13"/>
  <c r="DM28" i="13"/>
  <c r="DN28" i="13"/>
  <c r="DO28" i="13"/>
  <c r="DO115" i="13" s="1"/>
  <c r="DP28" i="13"/>
  <c r="DQ28" i="13"/>
  <c r="DR28" i="13"/>
  <c r="DS28" i="13"/>
  <c r="DT28" i="13"/>
  <c r="DU28" i="13"/>
  <c r="DV28" i="13"/>
  <c r="DW28" i="13"/>
  <c r="DX28" i="13"/>
  <c r="DY28" i="13"/>
  <c r="DZ28" i="13"/>
  <c r="EA28" i="13"/>
  <c r="EB28" i="13"/>
  <c r="EC28" i="13"/>
  <c r="EC115" i="13" s="1"/>
  <c r="ED28" i="13"/>
  <c r="EE28" i="13"/>
  <c r="EF28" i="13"/>
  <c r="EF31" i="13" s="1"/>
  <c r="EG28" i="13"/>
  <c r="EH28" i="13"/>
  <c r="EI28" i="13"/>
  <c r="EJ28" i="13"/>
  <c r="EJ115" i="13" s="1"/>
  <c r="EK28" i="13"/>
  <c r="EL28" i="13"/>
  <c r="EM28" i="13"/>
  <c r="EN28" i="13"/>
  <c r="EO28" i="13"/>
  <c r="EP28" i="13"/>
  <c r="EQ28" i="13"/>
  <c r="EQ115" i="13" s="1"/>
  <c r="ER28" i="13"/>
  <c r="ES28" i="13"/>
  <c r="ET28" i="13"/>
  <c r="EU28" i="13"/>
  <c r="EV28" i="13"/>
  <c r="EW28" i="13"/>
  <c r="EX28" i="13"/>
  <c r="EY28" i="13"/>
  <c r="EZ28" i="13"/>
  <c r="FA28" i="13"/>
  <c r="FB28" i="13"/>
  <c r="FC28" i="13"/>
  <c r="FD28" i="13"/>
  <c r="FE28" i="13"/>
  <c r="FE115" i="13" s="1"/>
  <c r="FF28" i="13"/>
  <c r="FG28" i="13"/>
  <c r="FH28" i="13"/>
  <c r="FI28" i="13"/>
  <c r="FJ28" i="13"/>
  <c r="FK28" i="13"/>
  <c r="FL28" i="13"/>
  <c r="FL115" i="13" s="1"/>
  <c r="FM28" i="13"/>
  <c r="FN28" i="13"/>
  <c r="FO28" i="13"/>
  <c r="FP28" i="13"/>
  <c r="FQ28" i="13"/>
  <c r="FR28" i="13"/>
  <c r="FS28" i="13"/>
  <c r="FS115" i="13" s="1"/>
  <c r="FT28" i="13"/>
  <c r="FU28" i="13"/>
  <c r="FV28" i="13"/>
  <c r="FW28" i="13"/>
  <c r="FX28" i="13"/>
  <c r="FY28" i="13"/>
  <c r="FZ28" i="13"/>
  <c r="GA28" i="13"/>
  <c r="GB28" i="13"/>
  <c r="GC28" i="13"/>
  <c r="GD28" i="13"/>
  <c r="GE28" i="13"/>
  <c r="GF28" i="13"/>
  <c r="GG28" i="13"/>
  <c r="GG115" i="13" s="1"/>
  <c r="GH28" i="13"/>
  <c r="GI28" i="13"/>
  <c r="GJ28" i="13"/>
  <c r="GK28" i="13"/>
  <c r="GL28" i="13"/>
  <c r="GM28" i="13"/>
  <c r="GN28" i="13"/>
  <c r="GN115" i="13" s="1"/>
  <c r="GO28" i="13"/>
  <c r="GP28" i="13"/>
  <c r="GQ28" i="13"/>
  <c r="GR28" i="13"/>
  <c r="GS28" i="13"/>
  <c r="GT28" i="13"/>
  <c r="GU28" i="13"/>
  <c r="GU115" i="13" s="1"/>
  <c r="GV28" i="13"/>
  <c r="GW28" i="13"/>
  <c r="GX28" i="13"/>
  <c r="GY28" i="13"/>
  <c r="GZ28" i="13"/>
  <c r="HA28" i="13"/>
  <c r="HB28" i="13"/>
  <c r="HC28" i="13"/>
  <c r="HD28" i="13"/>
  <c r="HE28" i="13"/>
  <c r="HF28" i="13"/>
  <c r="HG28" i="13"/>
  <c r="HH28" i="13"/>
  <c r="HI28" i="13"/>
  <c r="HJ28" i="13"/>
  <c r="HK28" i="13"/>
  <c r="HL28" i="13"/>
  <c r="HM28" i="13"/>
  <c r="HN28" i="13"/>
  <c r="HO28" i="13"/>
  <c r="HP28" i="13"/>
  <c r="HP115" i="13" s="1"/>
  <c r="HQ28" i="13"/>
  <c r="HR28" i="13"/>
  <c r="HS28" i="13"/>
  <c r="HT28" i="13"/>
  <c r="HU28" i="13"/>
  <c r="HV28" i="13"/>
  <c r="HW28" i="13"/>
  <c r="HW115" i="13" s="1"/>
  <c r="HX28" i="13"/>
  <c r="HY28" i="13"/>
  <c r="HZ28" i="13"/>
  <c r="IA28" i="13"/>
  <c r="IB28" i="13"/>
  <c r="IC28" i="13"/>
  <c r="ID28" i="13"/>
  <c r="IE28" i="13"/>
  <c r="IF28" i="13"/>
  <c r="IE115" i="13" s="1"/>
  <c r="IG28" i="13"/>
  <c r="IH28" i="13"/>
  <c r="II28" i="13"/>
  <c r="IJ28" i="13"/>
  <c r="IK28" i="13"/>
  <c r="IK115" i="13" s="1"/>
  <c r="IL28" i="13"/>
  <c r="IM28" i="13"/>
  <c r="IN28" i="13"/>
  <c r="CN39" i="13"/>
  <c r="CU39" i="13"/>
  <c r="DB39" i="13"/>
  <c r="DI39" i="13"/>
  <c r="DI40" i="13" s="1"/>
  <c r="DP39" i="13"/>
  <c r="DW39" i="13"/>
  <c r="ED39" i="13"/>
  <c r="ED40" i="13" s="1"/>
  <c r="EK39" i="13"/>
  <c r="ER39" i="13"/>
  <c r="EY39" i="13"/>
  <c r="FF39" i="13"/>
  <c r="FM39" i="13"/>
  <c r="FT39" i="13"/>
  <c r="GA39" i="13"/>
  <c r="GH39" i="13"/>
  <c r="GH40" i="13" s="1"/>
  <c r="GO39" i="13"/>
  <c r="GV39" i="13"/>
  <c r="HC39" i="13"/>
  <c r="HJ39" i="13"/>
  <c r="HQ39" i="13"/>
  <c r="HQ40" i="13" s="1"/>
  <c r="HX39" i="13"/>
  <c r="IE39" i="13"/>
  <c r="IL39" i="13"/>
  <c r="IL40" i="13" s="1"/>
  <c r="CC40" i="13"/>
  <c r="CD40" i="13"/>
  <c r="CE40" i="13"/>
  <c r="CF40" i="13"/>
  <c r="CF127" i="13" s="1"/>
  <c r="CH40" i="13"/>
  <c r="CI40" i="13"/>
  <c r="CJ40" i="13"/>
  <c r="CK40" i="13"/>
  <c r="CL40" i="13"/>
  <c r="CM40" i="13"/>
  <c r="CM127" i="13" s="1"/>
  <c r="CO40" i="13"/>
  <c r="CP40" i="13"/>
  <c r="CQ40" i="13"/>
  <c r="CR40" i="13"/>
  <c r="CS40" i="13"/>
  <c r="CT40" i="13"/>
  <c r="CT127" i="13" s="1"/>
  <c r="CV40" i="13"/>
  <c r="CW40" i="13"/>
  <c r="CX40" i="13"/>
  <c r="CY40" i="13"/>
  <c r="CZ40" i="13"/>
  <c r="DA40" i="13"/>
  <c r="DA127" i="13" s="1"/>
  <c r="DC40" i="13"/>
  <c r="DD40" i="13"/>
  <c r="DE40" i="13"/>
  <c r="DF40" i="13"/>
  <c r="DG40" i="13"/>
  <c r="DH40" i="13"/>
  <c r="DJ40" i="13"/>
  <c r="DK40" i="13"/>
  <c r="DL40" i="13"/>
  <c r="DM40" i="13"/>
  <c r="DN40" i="13"/>
  <c r="DO40" i="13"/>
  <c r="DO127" i="13" s="1"/>
  <c r="DQ40" i="13"/>
  <c r="DR40" i="13"/>
  <c r="DS40" i="13"/>
  <c r="DT40" i="13"/>
  <c r="DU40" i="13"/>
  <c r="DV40" i="13"/>
  <c r="DV127" i="13" s="1"/>
  <c r="DX40" i="13"/>
  <c r="DY40" i="13"/>
  <c r="DZ40" i="13"/>
  <c r="EA40" i="13"/>
  <c r="EB40" i="13"/>
  <c r="EC40" i="13"/>
  <c r="EC127" i="13" s="1"/>
  <c r="EE40" i="13"/>
  <c r="EF40" i="13"/>
  <c r="EG40" i="13"/>
  <c r="EH40" i="13"/>
  <c r="EI40" i="13"/>
  <c r="EJ40" i="13"/>
  <c r="EJ127" i="13" s="1"/>
  <c r="EL40" i="13"/>
  <c r="EM40" i="13"/>
  <c r="EN40" i="13"/>
  <c r="EO40" i="13"/>
  <c r="EP40" i="13"/>
  <c r="EQ40" i="13"/>
  <c r="ES40" i="13"/>
  <c r="ET40" i="13"/>
  <c r="EU40" i="13"/>
  <c r="EV40" i="13"/>
  <c r="EW40" i="13"/>
  <c r="EX40" i="13"/>
  <c r="EX127" i="13" s="1"/>
  <c r="EZ40" i="13"/>
  <c r="FA40" i="13"/>
  <c r="FB40" i="13"/>
  <c r="FC40" i="13"/>
  <c r="FD40" i="13"/>
  <c r="FE40" i="13"/>
  <c r="FE127" i="13" s="1"/>
  <c r="FG40" i="13"/>
  <c r="FH40" i="13"/>
  <c r="FI40" i="13"/>
  <c r="FJ40" i="13"/>
  <c r="FK40" i="13"/>
  <c r="FL40" i="13"/>
  <c r="FL127" i="13" s="1"/>
  <c r="FN40" i="13"/>
  <c r="FO40" i="13"/>
  <c r="FP40" i="13"/>
  <c r="FQ40" i="13"/>
  <c r="FR40" i="13"/>
  <c r="FS40" i="13"/>
  <c r="FS127" i="13" s="1"/>
  <c r="FU40" i="13"/>
  <c r="FV40" i="13"/>
  <c r="FW40" i="13"/>
  <c r="FX40" i="13"/>
  <c r="FY40" i="13"/>
  <c r="FZ40" i="13"/>
  <c r="FZ127" i="13" s="1"/>
  <c r="GB40" i="13"/>
  <c r="GC40" i="13"/>
  <c r="GD40" i="13"/>
  <c r="GE40" i="13"/>
  <c r="GF40" i="13"/>
  <c r="GG40" i="13"/>
  <c r="GG127" i="13" s="1"/>
  <c r="GI40" i="13"/>
  <c r="GJ40" i="13"/>
  <c r="GK40" i="13"/>
  <c r="GL40" i="13"/>
  <c r="GM40" i="13"/>
  <c r="GN40" i="13"/>
  <c r="GN127" i="13" s="1"/>
  <c r="GP40" i="13"/>
  <c r="GQ40" i="13"/>
  <c r="GR40" i="13"/>
  <c r="GS40" i="13"/>
  <c r="GT40" i="13"/>
  <c r="GU40" i="13"/>
  <c r="GU127" i="13" s="1"/>
  <c r="GW40" i="13"/>
  <c r="GX40" i="13"/>
  <c r="GY40" i="13"/>
  <c r="GZ40" i="13"/>
  <c r="HA40" i="13"/>
  <c r="HB40" i="13"/>
  <c r="HB127" i="13" s="1"/>
  <c r="HD40" i="13"/>
  <c r="HE40" i="13"/>
  <c r="HF40" i="13"/>
  <c r="HG40" i="13"/>
  <c r="HH40" i="13"/>
  <c r="HI40" i="13"/>
  <c r="HI127" i="13" s="1"/>
  <c r="HK40" i="13"/>
  <c r="HL40" i="13"/>
  <c r="HM40" i="13"/>
  <c r="HN40" i="13"/>
  <c r="HO40" i="13"/>
  <c r="HP40" i="13"/>
  <c r="HP127" i="13" s="1"/>
  <c r="HR40" i="13"/>
  <c r="HS40" i="13"/>
  <c r="HT40" i="13"/>
  <c r="HU40" i="13"/>
  <c r="HV40" i="13"/>
  <c r="HW40" i="13"/>
  <c r="HY40" i="13"/>
  <c r="HZ40" i="13"/>
  <c r="IA40" i="13"/>
  <c r="IB40" i="13"/>
  <c r="IC40" i="13"/>
  <c r="ID40" i="13"/>
  <c r="ID127" i="13" s="1"/>
  <c r="IF40" i="13"/>
  <c r="IG40" i="13"/>
  <c r="IH40" i="13"/>
  <c r="II40" i="13"/>
  <c r="IJ40" i="13"/>
  <c r="IK40" i="13"/>
  <c r="IK127" i="13" s="1"/>
  <c r="IM40" i="13"/>
  <c r="IN40" i="13"/>
  <c r="CG43" i="13"/>
  <c r="CG130" i="13" s="1"/>
  <c r="CN43" i="13"/>
  <c r="CN130" i="13" s="1"/>
  <c r="CU43" i="13"/>
  <c r="CU130" i="13" s="1"/>
  <c r="DB43" i="13"/>
  <c r="DI43" i="13"/>
  <c r="DP43" i="13"/>
  <c r="DW43" i="13"/>
  <c r="ED43" i="13"/>
  <c r="ED130" i="13" s="1"/>
  <c r="EK43" i="13"/>
  <c r="EK130" i="13" s="1"/>
  <c r="ER43" i="13"/>
  <c r="ER130" i="13" s="1"/>
  <c r="EY43" i="13"/>
  <c r="EY130" i="13" s="1"/>
  <c r="FF43" i="13"/>
  <c r="FM43" i="13"/>
  <c r="FM130" i="13" s="1"/>
  <c r="FT43" i="13"/>
  <c r="GA43" i="13"/>
  <c r="GA130" i="13" s="1"/>
  <c r="GH43" i="13"/>
  <c r="GH130" i="13" s="1"/>
  <c r="GO43" i="13"/>
  <c r="GV43" i="13"/>
  <c r="GV130" i="13" s="1"/>
  <c r="HC43" i="13"/>
  <c r="HC130" i="13" s="1"/>
  <c r="HJ43" i="13"/>
  <c r="HQ43" i="13"/>
  <c r="HX43" i="13"/>
  <c r="IE43" i="13"/>
  <c r="IL43" i="13"/>
  <c r="IL130" i="13" s="1"/>
  <c r="CG44" i="13"/>
  <c r="CG131" i="13" s="1"/>
  <c r="CN44" i="13"/>
  <c r="CN131" i="13" s="1"/>
  <c r="CU44" i="13"/>
  <c r="CU131" i="13" s="1"/>
  <c r="DB44" i="13"/>
  <c r="DB131" i="13" s="1"/>
  <c r="DI44" i="13"/>
  <c r="DI131" i="13" s="1"/>
  <c r="DP44" i="13"/>
  <c r="DP131" i="13" s="1"/>
  <c r="DW44" i="13"/>
  <c r="ED44" i="13"/>
  <c r="ED131" i="13" s="1"/>
  <c r="EK44" i="13"/>
  <c r="EK131" i="13" s="1"/>
  <c r="ER44" i="13"/>
  <c r="ER131" i="13" s="1"/>
  <c r="EY44" i="13"/>
  <c r="EY131" i="13" s="1"/>
  <c r="FF44" i="13"/>
  <c r="FF131" i="13" s="1"/>
  <c r="FM44" i="13"/>
  <c r="FT44" i="13"/>
  <c r="FT131" i="13" s="1"/>
  <c r="GA44" i="13"/>
  <c r="GA131" i="13" s="1"/>
  <c r="GH44" i="13"/>
  <c r="GH131" i="13" s="1"/>
  <c r="GO44" i="13"/>
  <c r="GV44" i="13"/>
  <c r="GV131" i="13" s="1"/>
  <c r="HC44" i="13"/>
  <c r="HC131" i="13" s="1"/>
  <c r="HJ44" i="13"/>
  <c r="HJ131" i="13" s="1"/>
  <c r="HQ44" i="13"/>
  <c r="HQ131" i="13" s="1"/>
  <c r="HX44" i="13"/>
  <c r="HX131" i="13" s="1"/>
  <c r="IE44" i="13"/>
  <c r="IL44" i="13"/>
  <c r="IL131" i="13" s="1"/>
  <c r="CG45" i="13"/>
  <c r="CG132" i="13" s="1"/>
  <c r="CN45" i="13"/>
  <c r="CU45" i="13"/>
  <c r="CU132" i="13" s="1"/>
  <c r="DB45" i="13"/>
  <c r="DB132" i="13" s="1"/>
  <c r="DI45" i="13"/>
  <c r="DP45" i="13"/>
  <c r="DP132" i="13" s="1"/>
  <c r="DW45" i="13"/>
  <c r="DW132" i="13" s="1"/>
  <c r="ED45" i="13"/>
  <c r="ED132" i="13" s="1"/>
  <c r="EK45" i="13"/>
  <c r="EK132" i="13" s="1"/>
  <c r="ER45" i="13"/>
  <c r="ER132" i="13" s="1"/>
  <c r="EY45" i="13"/>
  <c r="EY132" i="13" s="1"/>
  <c r="FF45" i="13"/>
  <c r="FM45" i="13"/>
  <c r="FM132" i="13" s="1"/>
  <c r="FT45" i="13"/>
  <c r="GA45" i="13"/>
  <c r="GA132" i="13" s="1"/>
  <c r="GH45" i="13"/>
  <c r="GH132" i="13" s="1"/>
  <c r="GO45" i="13"/>
  <c r="GO132" i="13" s="1"/>
  <c r="GV45" i="13"/>
  <c r="HC45" i="13"/>
  <c r="HC132" i="13" s="1"/>
  <c r="HJ45" i="13"/>
  <c r="HJ132" i="13" s="1"/>
  <c r="HQ45" i="13"/>
  <c r="HQ132" i="13" s="1"/>
  <c r="HX45" i="13"/>
  <c r="HX132" i="13" s="1"/>
  <c r="IE45" i="13"/>
  <c r="IE132" i="13" s="1"/>
  <c r="IL45" i="13"/>
  <c r="IL132" i="13" s="1"/>
  <c r="CG46" i="13"/>
  <c r="CN46" i="13"/>
  <c r="CN133" i="13" s="1"/>
  <c r="CU46" i="13"/>
  <c r="CU133" i="13" s="1"/>
  <c r="DB46" i="13"/>
  <c r="DI46" i="13"/>
  <c r="DP46" i="13"/>
  <c r="DW46" i="13"/>
  <c r="DW133" i="13" s="1"/>
  <c r="ED46" i="13"/>
  <c r="ED133" i="13" s="1"/>
  <c r="EK46" i="13"/>
  <c r="ER46" i="13"/>
  <c r="EY46" i="13"/>
  <c r="EY133" i="13" s="1"/>
  <c r="FF46" i="13"/>
  <c r="FF133" i="13" s="1"/>
  <c r="FM46" i="13"/>
  <c r="FT46" i="13"/>
  <c r="FT133" i="13" s="1"/>
  <c r="GA46" i="13"/>
  <c r="GA133" i="13" s="1"/>
  <c r="GH46" i="13"/>
  <c r="GH133" i="13" s="1"/>
  <c r="GO46" i="13"/>
  <c r="GO133" i="13" s="1"/>
  <c r="GV46" i="13"/>
  <c r="GV133" i="13" s="1"/>
  <c r="HC46" i="13"/>
  <c r="HC133" i="13" s="1"/>
  <c r="HJ46" i="13"/>
  <c r="HQ46" i="13"/>
  <c r="HQ133" i="13" s="1"/>
  <c r="HX46" i="13"/>
  <c r="IE46" i="13"/>
  <c r="IE133" i="13" s="1"/>
  <c r="IL46" i="13"/>
  <c r="IL133" i="13" s="1"/>
  <c r="CC47" i="13"/>
  <c r="CD47" i="13"/>
  <c r="CE47" i="13"/>
  <c r="CF47" i="13"/>
  <c r="CF134" i="13" s="1"/>
  <c r="CG47" i="13"/>
  <c r="CH47" i="13"/>
  <c r="CI47" i="13"/>
  <c r="CI55" i="13" s="1"/>
  <c r="CJ47" i="13"/>
  <c r="CJ55" i="13" s="1"/>
  <c r="CK47" i="13"/>
  <c r="CK55" i="13" s="1"/>
  <c r="CL47" i="13"/>
  <c r="CL55" i="13" s="1"/>
  <c r="CM47" i="13"/>
  <c r="CN47" i="13"/>
  <c r="CO47" i="13"/>
  <c r="CO55" i="13" s="1"/>
  <c r="CP47" i="13"/>
  <c r="CP55" i="13" s="1"/>
  <c r="CQ47" i="13"/>
  <c r="CR47" i="13"/>
  <c r="CR55" i="13" s="1"/>
  <c r="CS47" i="13"/>
  <c r="CS55" i="13" s="1"/>
  <c r="CT47" i="13"/>
  <c r="CT55" i="13" s="1"/>
  <c r="CT142" i="13" s="1"/>
  <c r="CU47" i="13"/>
  <c r="CV47" i="13"/>
  <c r="CV55" i="13" s="1"/>
  <c r="CW47" i="13"/>
  <c r="CW55" i="13" s="1"/>
  <c r="CX47" i="13"/>
  <c r="CX55" i="13" s="1"/>
  <c r="CY47" i="13"/>
  <c r="CY55" i="13" s="1"/>
  <c r="CZ47" i="13"/>
  <c r="CZ55" i="13" s="1"/>
  <c r="DA47" i="13"/>
  <c r="DB47" i="13"/>
  <c r="DC47" i="13"/>
  <c r="DD47" i="13"/>
  <c r="DD55" i="13" s="1"/>
  <c r="DE47" i="13"/>
  <c r="DE55" i="13" s="1"/>
  <c r="DF47" i="13"/>
  <c r="DF55" i="13" s="1"/>
  <c r="DG47" i="13"/>
  <c r="DG55" i="13" s="1"/>
  <c r="DH47" i="13"/>
  <c r="DH55" i="13" s="1"/>
  <c r="DH142" i="13" s="1"/>
  <c r="DI47" i="13"/>
  <c r="DJ47" i="13"/>
  <c r="DJ55" i="13" s="1"/>
  <c r="DK47" i="13"/>
  <c r="DL47" i="13"/>
  <c r="DL55" i="13" s="1"/>
  <c r="DM47" i="13"/>
  <c r="DM55" i="13" s="1"/>
  <c r="DN47" i="13"/>
  <c r="DN55" i="13" s="1"/>
  <c r="DO47" i="13"/>
  <c r="DO55" i="13" s="1"/>
  <c r="DO142" i="13" s="1"/>
  <c r="DP47" i="13"/>
  <c r="DQ47" i="13"/>
  <c r="DQ55" i="13" s="1"/>
  <c r="DR47" i="13"/>
  <c r="DR55" i="13" s="1"/>
  <c r="DS47" i="13"/>
  <c r="DS55" i="13" s="1"/>
  <c r="DT47" i="13"/>
  <c r="DT55" i="13" s="1"/>
  <c r="DU47" i="13"/>
  <c r="DU55" i="13" s="1"/>
  <c r="DV47" i="13"/>
  <c r="DV55" i="13" s="1"/>
  <c r="DW47" i="13"/>
  <c r="DX47" i="13"/>
  <c r="DX55" i="13" s="1"/>
  <c r="DY47" i="13"/>
  <c r="DY55" i="13" s="1"/>
  <c r="DZ47" i="13"/>
  <c r="DZ55" i="13" s="1"/>
  <c r="EA47" i="13"/>
  <c r="EA55" i="13" s="1"/>
  <c r="EA64" i="13" s="1"/>
  <c r="EB47" i="13"/>
  <c r="EB55" i="13" s="1"/>
  <c r="EC47" i="13"/>
  <c r="ED47" i="13"/>
  <c r="EE47" i="13"/>
  <c r="EE55" i="13" s="1"/>
  <c r="EF47" i="13"/>
  <c r="EF55" i="13" s="1"/>
  <c r="EG47" i="13"/>
  <c r="EG55" i="13" s="1"/>
  <c r="EH47" i="13"/>
  <c r="EH55" i="13" s="1"/>
  <c r="EI47" i="13"/>
  <c r="EI55" i="13" s="1"/>
  <c r="EJ47" i="13"/>
  <c r="EJ55" i="13" s="1"/>
  <c r="EK47" i="13"/>
  <c r="EL47" i="13"/>
  <c r="EL55" i="13" s="1"/>
  <c r="EM47" i="13"/>
  <c r="EN47" i="13"/>
  <c r="EN55" i="13" s="1"/>
  <c r="EO47" i="13"/>
  <c r="EO55" i="13" s="1"/>
  <c r="EP47" i="13"/>
  <c r="EP55" i="13" s="1"/>
  <c r="EQ47" i="13"/>
  <c r="ER47" i="13"/>
  <c r="ES47" i="13"/>
  <c r="ES55" i="13" s="1"/>
  <c r="ET47" i="13"/>
  <c r="ET55" i="13" s="1"/>
  <c r="EU47" i="13"/>
  <c r="EU55" i="13" s="1"/>
  <c r="EV47" i="13"/>
  <c r="EV55" i="13" s="1"/>
  <c r="EW47" i="13"/>
  <c r="EW55" i="13" s="1"/>
  <c r="EX47" i="13"/>
  <c r="EX55" i="13" s="1"/>
  <c r="EX142" i="13" s="1"/>
  <c r="EY47" i="13"/>
  <c r="EZ47" i="13"/>
  <c r="EZ55" i="13" s="1"/>
  <c r="FA47" i="13"/>
  <c r="FA55" i="13" s="1"/>
  <c r="FB47" i="13"/>
  <c r="FB55" i="13" s="1"/>
  <c r="FC47" i="13"/>
  <c r="FC55" i="13" s="1"/>
  <c r="FD47" i="13"/>
  <c r="FD55" i="13" s="1"/>
  <c r="FE47" i="13"/>
  <c r="FE134" i="13" s="1"/>
  <c r="FF47" i="13"/>
  <c r="FG47" i="13"/>
  <c r="FH47" i="13"/>
  <c r="FH55" i="13" s="1"/>
  <c r="FI47" i="13"/>
  <c r="FI55" i="13" s="1"/>
  <c r="FJ47" i="13"/>
  <c r="FJ55" i="13" s="1"/>
  <c r="FK47" i="13"/>
  <c r="FK55" i="13" s="1"/>
  <c r="FL47" i="13"/>
  <c r="FL55" i="13" s="1"/>
  <c r="FL142" i="13" s="1"/>
  <c r="FM47" i="13"/>
  <c r="FN47" i="13"/>
  <c r="FN55" i="13" s="1"/>
  <c r="FO47" i="13"/>
  <c r="FP47" i="13"/>
  <c r="FP55" i="13" s="1"/>
  <c r="FQ47" i="13"/>
  <c r="FQ55" i="13" s="1"/>
  <c r="FR47" i="13"/>
  <c r="FR55" i="13" s="1"/>
  <c r="FS47" i="13"/>
  <c r="FS55" i="13" s="1"/>
  <c r="FS142" i="13" s="1"/>
  <c r="FT47" i="13"/>
  <c r="FU47" i="13"/>
  <c r="FU55" i="13" s="1"/>
  <c r="FV47" i="13"/>
  <c r="FV55" i="13" s="1"/>
  <c r="FW47" i="13"/>
  <c r="FW55" i="13" s="1"/>
  <c r="FX47" i="13"/>
  <c r="FX55" i="13" s="1"/>
  <c r="FY47" i="13"/>
  <c r="FY55" i="13" s="1"/>
  <c r="FZ47" i="13"/>
  <c r="FZ55" i="13" s="1"/>
  <c r="GA47" i="13"/>
  <c r="GB47" i="13"/>
  <c r="GB55" i="13" s="1"/>
  <c r="GC47" i="13"/>
  <c r="GC55" i="13" s="1"/>
  <c r="GD47" i="13"/>
  <c r="GD55" i="13" s="1"/>
  <c r="GE47" i="13"/>
  <c r="GE55" i="13" s="1"/>
  <c r="GF47" i="13"/>
  <c r="GF55" i="13" s="1"/>
  <c r="GG47" i="13"/>
  <c r="GH47" i="13"/>
  <c r="GI47" i="13"/>
  <c r="GI55" i="13" s="1"/>
  <c r="GJ47" i="13"/>
  <c r="GJ55" i="13" s="1"/>
  <c r="GK47" i="13"/>
  <c r="GK55" i="13" s="1"/>
  <c r="GL47" i="13"/>
  <c r="GL55" i="13" s="1"/>
  <c r="GM47" i="13"/>
  <c r="GM55" i="13" s="1"/>
  <c r="GN47" i="13"/>
  <c r="GN55" i="13" s="1"/>
  <c r="GN142" i="13" s="1"/>
  <c r="GO47" i="13"/>
  <c r="GP47" i="13"/>
  <c r="GP55" i="13" s="1"/>
  <c r="GQ47" i="13"/>
  <c r="GQ55" i="13" s="1"/>
  <c r="GR47" i="13"/>
  <c r="GR55" i="13" s="1"/>
  <c r="GS47" i="13"/>
  <c r="GS55" i="13" s="1"/>
  <c r="GT47" i="13"/>
  <c r="GT55" i="13" s="1"/>
  <c r="GU47" i="13"/>
  <c r="GV47" i="13"/>
  <c r="GW47" i="13"/>
  <c r="GW55" i="13" s="1"/>
  <c r="GX47" i="13"/>
  <c r="GX55" i="13" s="1"/>
  <c r="GY47" i="13"/>
  <c r="GY55" i="13" s="1"/>
  <c r="GZ47" i="13"/>
  <c r="GZ55" i="13" s="1"/>
  <c r="HA47" i="13"/>
  <c r="HA55" i="13" s="1"/>
  <c r="HB47" i="13"/>
  <c r="HB55" i="13" s="1"/>
  <c r="HB142" i="13" s="1"/>
  <c r="HC47" i="13"/>
  <c r="HD47" i="13"/>
  <c r="HE47" i="13"/>
  <c r="HE55" i="13" s="1"/>
  <c r="HF47" i="13"/>
  <c r="HF55" i="13" s="1"/>
  <c r="HG47" i="13"/>
  <c r="HG55" i="13" s="1"/>
  <c r="HH47" i="13"/>
  <c r="HH55" i="13" s="1"/>
  <c r="HI47" i="13"/>
  <c r="HJ47" i="13"/>
  <c r="HK47" i="13"/>
  <c r="HL47" i="13"/>
  <c r="HM47" i="13"/>
  <c r="HM55" i="13" s="1"/>
  <c r="HN47" i="13"/>
  <c r="HN55" i="13" s="1"/>
  <c r="HO47" i="13"/>
  <c r="HO55" i="13" s="1"/>
  <c r="HP47" i="13"/>
  <c r="HP134" i="13" s="1"/>
  <c r="HQ47" i="13"/>
  <c r="HR47" i="13"/>
  <c r="HS47" i="13"/>
  <c r="HT47" i="13"/>
  <c r="HT55" i="13" s="1"/>
  <c r="HU47" i="13"/>
  <c r="HU55" i="13" s="1"/>
  <c r="HV47" i="13"/>
  <c r="HV55" i="13" s="1"/>
  <c r="HW47" i="13"/>
  <c r="HW55" i="13" s="1"/>
  <c r="HW142" i="13" s="1"/>
  <c r="HX47" i="13"/>
  <c r="HY47" i="13"/>
  <c r="HZ47" i="13"/>
  <c r="HZ55" i="13" s="1"/>
  <c r="IA47" i="13"/>
  <c r="IA55" i="13" s="1"/>
  <c r="IB47" i="13"/>
  <c r="IB55" i="13" s="1"/>
  <c r="IC47" i="13"/>
  <c r="IC55" i="13" s="1"/>
  <c r="ID47" i="13"/>
  <c r="ID55" i="13" s="1"/>
  <c r="ID142" i="13" s="1"/>
  <c r="IE47" i="13"/>
  <c r="IF47" i="13"/>
  <c r="IF55" i="13" s="1"/>
  <c r="IG47" i="13"/>
  <c r="IG55" i="13" s="1"/>
  <c r="IH47" i="13"/>
  <c r="IH55" i="13" s="1"/>
  <c r="II47" i="13"/>
  <c r="II55" i="13" s="1"/>
  <c r="IJ47" i="13"/>
  <c r="IJ55" i="13" s="1"/>
  <c r="IK47" i="13"/>
  <c r="IK55" i="13" s="1"/>
  <c r="IL47" i="13"/>
  <c r="IM47" i="13"/>
  <c r="IN47" i="13"/>
  <c r="IN55" i="13" s="1"/>
  <c r="CC55" i="13"/>
  <c r="CD55" i="13"/>
  <c r="CE55" i="13"/>
  <c r="CF55" i="13"/>
  <c r="CQ55" i="13"/>
  <c r="DW55" i="13"/>
  <c r="EM55" i="13"/>
  <c r="FE55" i="13"/>
  <c r="HD55" i="13"/>
  <c r="HL55" i="13"/>
  <c r="HR55" i="13"/>
  <c r="CG56" i="13"/>
  <c r="CN56" i="13"/>
  <c r="CU56" i="13"/>
  <c r="CU143" i="13" s="1"/>
  <c r="DB56" i="13"/>
  <c r="DB143" i="13" s="1"/>
  <c r="DI56" i="13"/>
  <c r="DP56" i="13"/>
  <c r="DW56" i="13"/>
  <c r="DW143" i="13" s="1"/>
  <c r="ED56" i="13"/>
  <c r="EK56" i="13"/>
  <c r="EK143" i="13" s="1"/>
  <c r="ER56" i="13"/>
  <c r="EY56" i="13"/>
  <c r="EY143" i="13" s="1"/>
  <c r="FF56" i="13"/>
  <c r="FF143" i="13" s="1"/>
  <c r="FM56" i="13"/>
  <c r="FM143" i="13" s="1"/>
  <c r="FT56" i="13"/>
  <c r="GA56" i="13"/>
  <c r="GA143" i="13" s="1"/>
  <c r="GH56" i="13"/>
  <c r="GO56" i="13"/>
  <c r="GV56" i="13"/>
  <c r="HC56" i="13"/>
  <c r="HC143" i="13" s="1"/>
  <c r="HJ56" i="13"/>
  <c r="HJ143" i="13" s="1"/>
  <c r="HQ56" i="13"/>
  <c r="HX56" i="13"/>
  <c r="IE56" i="13"/>
  <c r="IE143" i="13" s="1"/>
  <c r="IL56" i="13"/>
  <c r="CG57" i="13"/>
  <c r="CG144" i="13" s="1"/>
  <c r="CN57" i="13"/>
  <c r="CU57" i="13"/>
  <c r="CU144" i="13" s="1"/>
  <c r="DB57" i="13"/>
  <c r="DB144" i="13" s="1"/>
  <c r="DI57" i="13"/>
  <c r="DI144" i="13" s="1"/>
  <c r="DP57" i="13"/>
  <c r="DW57" i="13"/>
  <c r="DW144" i="13" s="1"/>
  <c r="ED57" i="13"/>
  <c r="EK57" i="13"/>
  <c r="ER57" i="13"/>
  <c r="EY57" i="13"/>
  <c r="EY144" i="13" s="1"/>
  <c r="FF57" i="13"/>
  <c r="FF144" i="13" s="1"/>
  <c r="FM57" i="13"/>
  <c r="FT57" i="13"/>
  <c r="GA57" i="13"/>
  <c r="GA144" i="13" s="1"/>
  <c r="GH57" i="13"/>
  <c r="GO57" i="13"/>
  <c r="GO144" i="13" s="1"/>
  <c r="GV57" i="13"/>
  <c r="HC57" i="13"/>
  <c r="HC144" i="13" s="1"/>
  <c r="HJ57" i="13"/>
  <c r="HJ144" i="13" s="1"/>
  <c r="HQ57" i="13"/>
  <c r="HQ144" i="13" s="1"/>
  <c r="HX57" i="13"/>
  <c r="IE57" i="13"/>
  <c r="IE144" i="13" s="1"/>
  <c r="IL57" i="13"/>
  <c r="CC58" i="13"/>
  <c r="CC63" i="13" s="1"/>
  <c r="CD58" i="13"/>
  <c r="CD63" i="13" s="1"/>
  <c r="CE58" i="13"/>
  <c r="CE63" i="13" s="1"/>
  <c r="CF58" i="13"/>
  <c r="CF63" i="13" s="1"/>
  <c r="CF150" i="13" s="1"/>
  <c r="CG58" i="13"/>
  <c r="CH58" i="13"/>
  <c r="CH63" i="13" s="1"/>
  <c r="CI58" i="13"/>
  <c r="CJ58" i="13"/>
  <c r="CJ63" i="13" s="1"/>
  <c r="CK58" i="13"/>
  <c r="CK63" i="13" s="1"/>
  <c r="CL58" i="13"/>
  <c r="CL63" i="13" s="1"/>
  <c r="CM58" i="13"/>
  <c r="CM63" i="13" s="1"/>
  <c r="CM150" i="13" s="1"/>
  <c r="CN58" i="13"/>
  <c r="CO58" i="13"/>
  <c r="CO63" i="13" s="1"/>
  <c r="CP58" i="13"/>
  <c r="CP63" i="13" s="1"/>
  <c r="CQ58" i="13"/>
  <c r="CQ63" i="13" s="1"/>
  <c r="CR58" i="13"/>
  <c r="CR63" i="13" s="1"/>
  <c r="CS58" i="13"/>
  <c r="CS63" i="13" s="1"/>
  <c r="CT58" i="13"/>
  <c r="CT63" i="13" s="1"/>
  <c r="CU58" i="13"/>
  <c r="CV58" i="13"/>
  <c r="CV63" i="13" s="1"/>
  <c r="CW58" i="13"/>
  <c r="CW63" i="13" s="1"/>
  <c r="CX58" i="13"/>
  <c r="CX63" i="13" s="1"/>
  <c r="CY58" i="13"/>
  <c r="CY63" i="13" s="1"/>
  <c r="CZ58" i="13"/>
  <c r="CZ63" i="13" s="1"/>
  <c r="DA58" i="13"/>
  <c r="DA63" i="13" s="1"/>
  <c r="DB58" i="13"/>
  <c r="DC58" i="13"/>
  <c r="DC63" i="13" s="1"/>
  <c r="DD58" i="13"/>
  <c r="DD63" i="13" s="1"/>
  <c r="DE58" i="13"/>
  <c r="DE63" i="13" s="1"/>
  <c r="DF58" i="13"/>
  <c r="DF63" i="13" s="1"/>
  <c r="DG58" i="13"/>
  <c r="DG63" i="13" s="1"/>
  <c r="DH58" i="13"/>
  <c r="DH63" i="13" s="1"/>
  <c r="DI58" i="13"/>
  <c r="DJ58" i="13"/>
  <c r="DK58" i="13"/>
  <c r="DK63" i="13" s="1"/>
  <c r="DL58" i="13"/>
  <c r="DL63" i="13" s="1"/>
  <c r="DM58" i="13"/>
  <c r="DM63" i="13" s="1"/>
  <c r="DN58" i="13"/>
  <c r="DN63" i="13" s="1"/>
  <c r="DO58" i="13"/>
  <c r="DO63" i="13" s="1"/>
  <c r="DP58" i="13"/>
  <c r="DQ58" i="13"/>
  <c r="DR58" i="13"/>
  <c r="DR63" i="13" s="1"/>
  <c r="DS58" i="13"/>
  <c r="DS63" i="13" s="1"/>
  <c r="DT58" i="13"/>
  <c r="DU58" i="13"/>
  <c r="DU63" i="13" s="1"/>
  <c r="DV58" i="13"/>
  <c r="DW58" i="13"/>
  <c r="DX58" i="13"/>
  <c r="DX63" i="13" s="1"/>
  <c r="DX64" i="13" s="1"/>
  <c r="DY58" i="13"/>
  <c r="DY63" i="13" s="1"/>
  <c r="DZ58" i="13"/>
  <c r="DZ63" i="13" s="1"/>
  <c r="EA58" i="13"/>
  <c r="EB58" i="13"/>
  <c r="EB63" i="13" s="1"/>
  <c r="EC58" i="13"/>
  <c r="ED58" i="13"/>
  <c r="EE58" i="13"/>
  <c r="EE63" i="13" s="1"/>
  <c r="EF58" i="13"/>
  <c r="EF63" i="13" s="1"/>
  <c r="EG58" i="13"/>
  <c r="EG63" i="13" s="1"/>
  <c r="EH58" i="13"/>
  <c r="EH63" i="13" s="1"/>
  <c r="EI58" i="13"/>
  <c r="EI63" i="13" s="1"/>
  <c r="EJ58" i="13"/>
  <c r="EJ63" i="13" s="1"/>
  <c r="EK58" i="13"/>
  <c r="EL58" i="13"/>
  <c r="EM58" i="13"/>
  <c r="EM63" i="13" s="1"/>
  <c r="EN58" i="13"/>
  <c r="EN63" i="13" s="1"/>
  <c r="EO58" i="13"/>
  <c r="EO63" i="13" s="1"/>
  <c r="EP58" i="13"/>
  <c r="EP63" i="13" s="1"/>
  <c r="EQ58" i="13"/>
  <c r="EQ63" i="13" s="1"/>
  <c r="EQ150" i="13" s="1"/>
  <c r="ER58" i="13"/>
  <c r="ES58" i="13"/>
  <c r="ET58" i="13"/>
  <c r="ET63" i="13" s="1"/>
  <c r="EU58" i="13"/>
  <c r="EU63" i="13" s="1"/>
  <c r="EV58" i="13"/>
  <c r="EV63" i="13" s="1"/>
  <c r="EW58" i="13"/>
  <c r="EW63" i="13" s="1"/>
  <c r="EX58" i="13"/>
  <c r="EX63" i="13" s="1"/>
  <c r="EY58" i="13"/>
  <c r="EZ58" i="13"/>
  <c r="FA58" i="13"/>
  <c r="FA63" i="13" s="1"/>
  <c r="FB58" i="13"/>
  <c r="FB63" i="13" s="1"/>
  <c r="FC58" i="13"/>
  <c r="FC63" i="13" s="1"/>
  <c r="FD58" i="13"/>
  <c r="FD63" i="13" s="1"/>
  <c r="FE58" i="13"/>
  <c r="FE63" i="13" s="1"/>
  <c r="FE150" i="13" s="1"/>
  <c r="FF58" i="13"/>
  <c r="FG58" i="13"/>
  <c r="FG63" i="13" s="1"/>
  <c r="FH58" i="13"/>
  <c r="FH63" i="13" s="1"/>
  <c r="FI58" i="13"/>
  <c r="FI63" i="13" s="1"/>
  <c r="FJ58" i="13"/>
  <c r="FJ63" i="13" s="1"/>
  <c r="FK58" i="13"/>
  <c r="FK63" i="13" s="1"/>
  <c r="FL58" i="13"/>
  <c r="FL63" i="13" s="1"/>
  <c r="FM58" i="13"/>
  <c r="FM63" i="13" s="1"/>
  <c r="FN58" i="13"/>
  <c r="FN63" i="13" s="1"/>
  <c r="FO58" i="13"/>
  <c r="FO63" i="13" s="1"/>
  <c r="FP58" i="13"/>
  <c r="FP63" i="13" s="1"/>
  <c r="FQ58" i="13"/>
  <c r="FQ63" i="13" s="1"/>
  <c r="FR58" i="13"/>
  <c r="FR63" i="13" s="1"/>
  <c r="FS58" i="13"/>
  <c r="FS63" i="13" s="1"/>
  <c r="FS150" i="13" s="1"/>
  <c r="FT58" i="13"/>
  <c r="FU58" i="13"/>
  <c r="FU63" i="13" s="1"/>
  <c r="FV58" i="13"/>
  <c r="FV63" i="13" s="1"/>
  <c r="FW58" i="13"/>
  <c r="FW63" i="13" s="1"/>
  <c r="FX58" i="13"/>
  <c r="FX63" i="13" s="1"/>
  <c r="FY58" i="13"/>
  <c r="FY63" i="13" s="1"/>
  <c r="FZ58" i="13"/>
  <c r="FZ63" i="13" s="1"/>
  <c r="FZ150" i="13" s="1"/>
  <c r="GA58" i="13"/>
  <c r="GB58" i="13"/>
  <c r="GB63" i="13" s="1"/>
  <c r="GC58" i="13"/>
  <c r="GC63" i="13" s="1"/>
  <c r="GD58" i="13"/>
  <c r="GD63" i="13" s="1"/>
  <c r="GE58" i="13"/>
  <c r="GE63" i="13" s="1"/>
  <c r="GF58" i="13"/>
  <c r="GF63" i="13" s="1"/>
  <c r="GG58" i="13"/>
  <c r="GH58" i="13"/>
  <c r="GI58" i="13"/>
  <c r="GJ58" i="13"/>
  <c r="GJ63" i="13" s="1"/>
  <c r="GK58" i="13"/>
  <c r="GK63" i="13" s="1"/>
  <c r="GL58" i="13"/>
  <c r="GL63" i="13" s="1"/>
  <c r="GM58" i="13"/>
  <c r="GM63" i="13" s="1"/>
  <c r="GN58" i="13"/>
  <c r="GO58" i="13"/>
  <c r="GP58" i="13"/>
  <c r="GP63" i="13" s="1"/>
  <c r="GQ58" i="13"/>
  <c r="GR58" i="13"/>
  <c r="GR63" i="13" s="1"/>
  <c r="GS58" i="13"/>
  <c r="GS63" i="13" s="1"/>
  <c r="GT58" i="13"/>
  <c r="GT63" i="13" s="1"/>
  <c r="GU58" i="13"/>
  <c r="GU63" i="13" s="1"/>
  <c r="GV58" i="13"/>
  <c r="GW58" i="13"/>
  <c r="GX58" i="13"/>
  <c r="GX63" i="13" s="1"/>
  <c r="GY58" i="13"/>
  <c r="GY63" i="13" s="1"/>
  <c r="GZ58" i="13"/>
  <c r="GZ63" i="13" s="1"/>
  <c r="HA58" i="13"/>
  <c r="HB58" i="13"/>
  <c r="HB63" i="13" s="1"/>
  <c r="HB150" i="13" s="1"/>
  <c r="HC58" i="13"/>
  <c r="HD58" i="13"/>
  <c r="HD63" i="13" s="1"/>
  <c r="HE58" i="13"/>
  <c r="HE63" i="13" s="1"/>
  <c r="HF58" i="13"/>
  <c r="HF63" i="13" s="1"/>
  <c r="HG58" i="13"/>
  <c r="HG63" i="13" s="1"/>
  <c r="HH58" i="13"/>
  <c r="HH63" i="13" s="1"/>
  <c r="HI58" i="13"/>
  <c r="HJ58" i="13"/>
  <c r="HK58" i="13"/>
  <c r="HK63" i="13" s="1"/>
  <c r="HL58" i="13"/>
  <c r="HL63" i="13" s="1"/>
  <c r="HM58" i="13"/>
  <c r="HM63" i="13" s="1"/>
  <c r="HN58" i="13"/>
  <c r="HN63" i="13" s="1"/>
  <c r="HO58" i="13"/>
  <c r="HO63" i="13" s="1"/>
  <c r="HP58" i="13"/>
  <c r="HP63" i="13" s="1"/>
  <c r="HQ58" i="13"/>
  <c r="HR58" i="13"/>
  <c r="HR63" i="13" s="1"/>
  <c r="HS58" i="13"/>
  <c r="HT58" i="13"/>
  <c r="HT63" i="13" s="1"/>
  <c r="HU58" i="13"/>
  <c r="HU63" i="13" s="1"/>
  <c r="HV58" i="13"/>
  <c r="HV63" i="13" s="1"/>
  <c r="HW58" i="13"/>
  <c r="HX58" i="13"/>
  <c r="HY58" i="13"/>
  <c r="HY63" i="13" s="1"/>
  <c r="HZ58" i="13"/>
  <c r="HZ63" i="13" s="1"/>
  <c r="IA58" i="13"/>
  <c r="IA63" i="13" s="1"/>
  <c r="IB58" i="13"/>
  <c r="IB63" i="13" s="1"/>
  <c r="IC58" i="13"/>
  <c r="IC63" i="13" s="1"/>
  <c r="ID58" i="13"/>
  <c r="ID63" i="13" s="1"/>
  <c r="IE58" i="13"/>
  <c r="IF58" i="13"/>
  <c r="IF63" i="13" s="1"/>
  <c r="IG58" i="13"/>
  <c r="IG63" i="13" s="1"/>
  <c r="IH58" i="13"/>
  <c r="IH63" i="13" s="1"/>
  <c r="II58" i="13"/>
  <c r="II63" i="13" s="1"/>
  <c r="IJ58" i="13"/>
  <c r="IJ63" i="13" s="1"/>
  <c r="IK58" i="13"/>
  <c r="IK63" i="13" s="1"/>
  <c r="IL58" i="13"/>
  <c r="IM58" i="13"/>
  <c r="IN58" i="13"/>
  <c r="IN63" i="13" s="1"/>
  <c r="DJ63" i="13"/>
  <c r="DT63" i="13"/>
  <c r="HA63" i="13"/>
  <c r="HS63" i="13"/>
  <c r="CC71" i="13"/>
  <c r="CD71" i="13"/>
  <c r="CE71" i="13"/>
  <c r="CF71" i="13"/>
  <c r="CF158" i="13" s="1"/>
  <c r="CG71" i="13"/>
  <c r="CH71" i="13"/>
  <c r="CI71" i="13"/>
  <c r="CJ71" i="13"/>
  <c r="CK71" i="13"/>
  <c r="CL71" i="13"/>
  <c r="CM71" i="13"/>
  <c r="CN71" i="13"/>
  <c r="CO71" i="13"/>
  <c r="CP71" i="13"/>
  <c r="CQ71" i="13"/>
  <c r="CR71" i="13"/>
  <c r="CS71" i="13"/>
  <c r="CT71" i="13"/>
  <c r="CU71" i="13"/>
  <c r="CV71" i="13"/>
  <c r="CW71" i="13"/>
  <c r="CX71" i="13"/>
  <c r="CY71" i="13"/>
  <c r="CZ71" i="13"/>
  <c r="DA71" i="13"/>
  <c r="DA158" i="13" s="1"/>
  <c r="DB71" i="13"/>
  <c r="DC71" i="13"/>
  <c r="DD71" i="13"/>
  <c r="DE71" i="13"/>
  <c r="DF71" i="13"/>
  <c r="DG71" i="13"/>
  <c r="DH71" i="13"/>
  <c r="DH158" i="13" s="1"/>
  <c r="DI71" i="13"/>
  <c r="DJ71" i="13"/>
  <c r="DK71" i="13"/>
  <c r="DL71" i="13"/>
  <c r="DM71" i="13"/>
  <c r="DN71" i="13"/>
  <c r="DO71" i="13"/>
  <c r="DP71" i="13"/>
  <c r="DQ71" i="13"/>
  <c r="DR71" i="13"/>
  <c r="DS71" i="13"/>
  <c r="DT71" i="13"/>
  <c r="DU71" i="13"/>
  <c r="DV71" i="13"/>
  <c r="DW71" i="13"/>
  <c r="DX71" i="13"/>
  <c r="DY71" i="13"/>
  <c r="DZ71" i="13"/>
  <c r="EA71" i="13"/>
  <c r="EB71" i="13"/>
  <c r="EC71" i="13"/>
  <c r="EC158" i="13" s="1"/>
  <c r="ED71" i="13"/>
  <c r="EE71" i="13"/>
  <c r="EF71" i="13"/>
  <c r="EG71" i="13"/>
  <c r="EH71" i="13"/>
  <c r="EI71" i="13"/>
  <c r="EJ71" i="13"/>
  <c r="EJ158" i="13" s="1"/>
  <c r="EK71" i="13"/>
  <c r="EL71" i="13"/>
  <c r="EM71" i="13"/>
  <c r="EN71" i="13"/>
  <c r="EO71" i="13"/>
  <c r="EP71" i="13"/>
  <c r="EQ71" i="13"/>
  <c r="EQ158" i="13" s="1"/>
  <c r="ER71" i="13"/>
  <c r="ES71" i="13"/>
  <c r="ET71" i="13"/>
  <c r="EU71" i="13"/>
  <c r="EV71" i="13"/>
  <c r="EW71" i="13"/>
  <c r="EX71" i="13"/>
  <c r="EY71" i="13"/>
  <c r="EZ71" i="13"/>
  <c r="FA71" i="13"/>
  <c r="FB71" i="13"/>
  <c r="FC71" i="13"/>
  <c r="FD71" i="13"/>
  <c r="FE71" i="13"/>
  <c r="FE158" i="13" s="1"/>
  <c r="FF71" i="13"/>
  <c r="FG71" i="13"/>
  <c r="FH71" i="13"/>
  <c r="FI71" i="13"/>
  <c r="FJ71" i="13"/>
  <c r="FK71" i="13"/>
  <c r="FL71" i="13"/>
  <c r="FL158" i="13" s="1"/>
  <c r="FM71" i="13"/>
  <c r="FN71" i="13"/>
  <c r="FO71" i="13"/>
  <c r="FP71" i="13"/>
  <c r="FQ71" i="13"/>
  <c r="FR71" i="13"/>
  <c r="FS71" i="13"/>
  <c r="FS158" i="13" s="1"/>
  <c r="FT71" i="13"/>
  <c r="FU71" i="13"/>
  <c r="FV71" i="13"/>
  <c r="FW71" i="13"/>
  <c r="FX71" i="13"/>
  <c r="FY71" i="13"/>
  <c r="FZ71" i="13"/>
  <c r="GA71" i="13"/>
  <c r="GB71" i="13"/>
  <c r="GC71" i="13"/>
  <c r="GD71" i="13"/>
  <c r="GE71" i="13"/>
  <c r="GF71" i="13"/>
  <c r="GG71" i="13"/>
  <c r="GH71" i="13"/>
  <c r="GI71" i="13"/>
  <c r="GJ71" i="13"/>
  <c r="GK71" i="13"/>
  <c r="GL71" i="13"/>
  <c r="GM71" i="13"/>
  <c r="GN71" i="13"/>
  <c r="GN158" i="13" s="1"/>
  <c r="GO71" i="13"/>
  <c r="GP71" i="13"/>
  <c r="GQ71" i="13"/>
  <c r="GR71" i="13"/>
  <c r="GS71" i="13"/>
  <c r="GT71" i="13"/>
  <c r="GU71" i="13"/>
  <c r="GV71" i="13"/>
  <c r="GW71" i="13"/>
  <c r="GX71" i="13"/>
  <c r="GY71" i="13"/>
  <c r="GZ71" i="13"/>
  <c r="HA71" i="13"/>
  <c r="HB71" i="13"/>
  <c r="HC71" i="13"/>
  <c r="HD71" i="13"/>
  <c r="HE71" i="13"/>
  <c r="HF71" i="13"/>
  <c r="HG71" i="13"/>
  <c r="HH71" i="13"/>
  <c r="HI71" i="13"/>
  <c r="HI158" i="13" s="1"/>
  <c r="HJ71" i="13"/>
  <c r="HK71" i="13"/>
  <c r="HL71" i="13"/>
  <c r="HM71" i="13"/>
  <c r="HN71" i="13"/>
  <c r="HO71" i="13"/>
  <c r="HP71" i="13"/>
  <c r="HP158" i="13" s="1"/>
  <c r="HQ71" i="13"/>
  <c r="HR71" i="13"/>
  <c r="HS71" i="13"/>
  <c r="HT71" i="13"/>
  <c r="HU71" i="13"/>
  <c r="HV71" i="13"/>
  <c r="HW71" i="13"/>
  <c r="HX71" i="13"/>
  <c r="HY71" i="13"/>
  <c r="HZ71" i="13"/>
  <c r="IA71" i="13"/>
  <c r="IB71" i="13"/>
  <c r="IC71" i="13"/>
  <c r="ID71" i="13"/>
  <c r="IE71" i="13"/>
  <c r="IF71" i="13"/>
  <c r="IG71" i="13"/>
  <c r="IH71" i="13"/>
  <c r="II71" i="13"/>
  <c r="IJ71" i="13"/>
  <c r="IK71" i="13"/>
  <c r="IK158" i="13" s="1"/>
  <c r="IL71" i="13"/>
  <c r="IM71" i="13"/>
  <c r="IN71" i="13"/>
  <c r="DF74" i="13"/>
  <c r="EA74" i="13"/>
  <c r="EH74" i="13"/>
  <c r="FC74" i="13"/>
  <c r="CC76" i="13"/>
  <c r="CC74" i="13" s="1"/>
  <c r="CD76" i="13"/>
  <c r="CD74" i="13" s="1"/>
  <c r="CE76" i="13"/>
  <c r="CE74" i="13" s="1"/>
  <c r="CF76" i="13"/>
  <c r="CF74" i="13" s="1"/>
  <c r="CJ76" i="13"/>
  <c r="CJ74" i="13" s="1"/>
  <c r="CK76" i="13"/>
  <c r="CK74" i="13" s="1"/>
  <c r="CL76" i="13"/>
  <c r="CL74" i="13" s="1"/>
  <c r="CM76" i="13"/>
  <c r="CM74" i="13" s="1"/>
  <c r="CQ76" i="13"/>
  <c r="CQ74" i="13" s="1"/>
  <c r="CR76" i="13"/>
  <c r="CR74" i="13" s="1"/>
  <c r="CS76" i="13"/>
  <c r="CS74" i="13" s="1"/>
  <c r="CT76" i="13"/>
  <c r="CT74" i="13" s="1"/>
  <c r="CX76" i="13"/>
  <c r="CX74" i="13" s="1"/>
  <c r="CY76" i="13"/>
  <c r="CY74" i="13" s="1"/>
  <c r="CZ76" i="13"/>
  <c r="CZ74" i="13" s="1"/>
  <c r="DA76" i="13"/>
  <c r="DA74" i="13" s="1"/>
  <c r="DE76" i="13"/>
  <c r="DE74" i="13" s="1"/>
  <c r="DG76" i="13"/>
  <c r="DG74" i="13" s="1"/>
  <c r="DH76" i="13"/>
  <c r="DH74" i="13" s="1"/>
  <c r="DL76" i="13"/>
  <c r="DL74" i="13" s="1"/>
  <c r="DM76" i="13"/>
  <c r="DM74" i="13" s="1"/>
  <c r="DN76" i="13"/>
  <c r="DN74" i="13" s="1"/>
  <c r="DO76" i="13"/>
  <c r="DO74" i="13" s="1"/>
  <c r="DS76" i="13"/>
  <c r="DS74" i="13" s="1"/>
  <c r="DT76" i="13"/>
  <c r="DT74" i="13" s="1"/>
  <c r="DU76" i="13"/>
  <c r="DU74" i="13" s="1"/>
  <c r="DV76" i="13"/>
  <c r="DV74" i="13" s="1"/>
  <c r="DZ76" i="13"/>
  <c r="DZ74" i="13" s="1"/>
  <c r="EB76" i="13"/>
  <c r="EB74" i="13" s="1"/>
  <c r="EC76" i="13"/>
  <c r="EC74" i="13" s="1"/>
  <c r="EG76" i="13"/>
  <c r="EG74" i="13" s="1"/>
  <c r="EI76" i="13"/>
  <c r="EI74" i="13" s="1"/>
  <c r="EJ76" i="13"/>
  <c r="EJ74" i="13" s="1"/>
  <c r="EN76" i="13"/>
  <c r="EN74" i="13" s="1"/>
  <c r="EO76" i="13"/>
  <c r="EO74" i="13" s="1"/>
  <c r="EP76" i="13"/>
  <c r="EP74" i="13" s="1"/>
  <c r="EQ76" i="13"/>
  <c r="EQ74" i="13" s="1"/>
  <c r="EU76" i="13"/>
  <c r="EU74" i="13" s="1"/>
  <c r="EV76" i="13"/>
  <c r="EV74" i="13" s="1"/>
  <c r="EW76" i="13"/>
  <c r="EW74" i="13" s="1"/>
  <c r="EX76" i="13"/>
  <c r="EX74" i="13" s="1"/>
  <c r="FB76" i="13"/>
  <c r="FB74" i="13" s="1"/>
  <c r="FD76" i="13"/>
  <c r="FD74" i="13" s="1"/>
  <c r="FE76" i="13"/>
  <c r="FE74" i="13" s="1"/>
  <c r="FI76" i="13"/>
  <c r="FI74" i="13" s="1"/>
  <c r="FJ76" i="13"/>
  <c r="FJ74" i="13" s="1"/>
  <c r="FK76" i="13"/>
  <c r="FK74" i="13" s="1"/>
  <c r="FL76" i="13"/>
  <c r="FL74" i="13" s="1"/>
  <c r="FP76" i="13"/>
  <c r="FP74" i="13" s="1"/>
  <c r="FQ76" i="13"/>
  <c r="FQ74" i="13" s="1"/>
  <c r="FR76" i="13"/>
  <c r="FR74" i="13" s="1"/>
  <c r="FS76" i="13"/>
  <c r="FS74" i="13" s="1"/>
  <c r="FW76" i="13"/>
  <c r="FW74" i="13" s="1"/>
  <c r="FX76" i="13"/>
  <c r="FX74" i="13" s="1"/>
  <c r="FY76" i="13"/>
  <c r="FY74" i="13" s="1"/>
  <c r="FZ76" i="13"/>
  <c r="FZ74" i="13" s="1"/>
  <c r="GD76" i="13"/>
  <c r="GD74" i="13" s="1"/>
  <c r="GE76" i="13"/>
  <c r="GE74" i="13" s="1"/>
  <c r="GF76" i="13"/>
  <c r="GF74" i="13" s="1"/>
  <c r="GG76" i="13"/>
  <c r="GG74" i="13" s="1"/>
  <c r="GK76" i="13"/>
  <c r="GK74" i="13" s="1"/>
  <c r="GL76" i="13"/>
  <c r="GL74" i="13" s="1"/>
  <c r="GM76" i="13"/>
  <c r="GM74" i="13" s="1"/>
  <c r="GN76" i="13"/>
  <c r="GN74" i="13" s="1"/>
  <c r="GR76" i="13"/>
  <c r="GR74" i="13" s="1"/>
  <c r="GS76" i="13"/>
  <c r="GS74" i="13" s="1"/>
  <c r="GT76" i="13"/>
  <c r="GT74" i="13" s="1"/>
  <c r="GU76" i="13"/>
  <c r="GU74" i="13" s="1"/>
  <c r="GY76" i="13"/>
  <c r="GY74" i="13" s="1"/>
  <c r="GZ76" i="13"/>
  <c r="GZ74" i="13" s="1"/>
  <c r="HA76" i="13"/>
  <c r="HA74" i="13" s="1"/>
  <c r="HB76" i="13"/>
  <c r="HB74" i="13" s="1"/>
  <c r="HF76" i="13"/>
  <c r="HF74" i="13" s="1"/>
  <c r="HG76" i="13"/>
  <c r="HG74" i="13" s="1"/>
  <c r="HH76" i="13"/>
  <c r="HH74" i="13" s="1"/>
  <c r="HI76" i="13"/>
  <c r="HI74" i="13" s="1"/>
  <c r="HM76" i="13"/>
  <c r="HM74" i="13" s="1"/>
  <c r="HN76" i="13"/>
  <c r="HN74" i="13" s="1"/>
  <c r="HO76" i="13"/>
  <c r="HO74" i="13" s="1"/>
  <c r="HP76" i="13"/>
  <c r="HP74" i="13" s="1"/>
  <c r="HT76" i="13"/>
  <c r="HT74" i="13" s="1"/>
  <c r="HU76" i="13"/>
  <c r="HU74" i="13" s="1"/>
  <c r="HV76" i="13"/>
  <c r="HV74" i="13" s="1"/>
  <c r="HW76" i="13"/>
  <c r="HW74" i="13" s="1"/>
  <c r="IA76" i="13"/>
  <c r="IA74" i="13" s="1"/>
  <c r="IB76" i="13"/>
  <c r="IB74" i="13" s="1"/>
  <c r="IC76" i="13"/>
  <c r="IC74" i="13" s="1"/>
  <c r="ID76" i="13"/>
  <c r="ID74" i="13" s="1"/>
  <c r="IH76" i="13"/>
  <c r="IH74" i="13" s="1"/>
  <c r="II76" i="13"/>
  <c r="II74" i="13" s="1"/>
  <c r="IJ76" i="13"/>
  <c r="IJ74" i="13" s="1"/>
  <c r="IK76" i="13"/>
  <c r="IK74" i="13" s="1"/>
  <c r="CF97" i="13"/>
  <c r="HB97" i="13"/>
  <c r="HP97" i="13"/>
  <c r="ID97" i="13"/>
  <c r="CF98" i="13"/>
  <c r="CG98" i="13"/>
  <c r="CM98" i="13"/>
  <c r="CN98" i="13"/>
  <c r="CT98" i="13"/>
  <c r="CU98" i="13"/>
  <c r="DA98" i="13"/>
  <c r="DB98" i="13"/>
  <c r="DH98" i="13"/>
  <c r="DI98" i="13"/>
  <c r="DO98" i="13"/>
  <c r="DP98" i="13"/>
  <c r="DV98" i="13"/>
  <c r="DW98" i="13"/>
  <c r="EC98" i="13"/>
  <c r="ED98" i="13"/>
  <c r="EJ98" i="13"/>
  <c r="EK98" i="13"/>
  <c r="EQ98" i="13"/>
  <c r="ER98" i="13"/>
  <c r="EX98" i="13"/>
  <c r="EY98" i="13"/>
  <c r="FE98" i="13"/>
  <c r="FF98" i="13"/>
  <c r="FL98" i="13"/>
  <c r="FM98" i="13"/>
  <c r="FS98" i="13"/>
  <c r="FT98" i="13"/>
  <c r="FZ98" i="13"/>
  <c r="GA98" i="13"/>
  <c r="GG98" i="13"/>
  <c r="GH98" i="13"/>
  <c r="GN98" i="13"/>
  <c r="GO98" i="13"/>
  <c r="GU98" i="13"/>
  <c r="GV98" i="13"/>
  <c r="HB98" i="13"/>
  <c r="HC98" i="13"/>
  <c r="HI98" i="13"/>
  <c r="HJ98" i="13"/>
  <c r="HP98" i="13"/>
  <c r="HQ98" i="13"/>
  <c r="HW98" i="13"/>
  <c r="HX98" i="13"/>
  <c r="ID98" i="13"/>
  <c r="IE98" i="13"/>
  <c r="IK98" i="13"/>
  <c r="IL98" i="13"/>
  <c r="CF99" i="13"/>
  <c r="CG99" i="13"/>
  <c r="CM99" i="13"/>
  <c r="CN99" i="13"/>
  <c r="CT99" i="13"/>
  <c r="CU99" i="13"/>
  <c r="DA99" i="13"/>
  <c r="DB99" i="13"/>
  <c r="DH99" i="13"/>
  <c r="DI99" i="13"/>
  <c r="DO99" i="13"/>
  <c r="DP99" i="13"/>
  <c r="DV99" i="13"/>
  <c r="DW99" i="13"/>
  <c r="EC99" i="13"/>
  <c r="ED99" i="13"/>
  <c r="EJ99" i="13"/>
  <c r="EK99" i="13"/>
  <c r="EQ99" i="13"/>
  <c r="ER99" i="13"/>
  <c r="EX99" i="13"/>
  <c r="EY99" i="13"/>
  <c r="FE99" i="13"/>
  <c r="FF99" i="13"/>
  <c r="FL99" i="13"/>
  <c r="FM99" i="13"/>
  <c r="FS99" i="13"/>
  <c r="FT99" i="13"/>
  <c r="FZ99" i="13"/>
  <c r="GA99" i="13"/>
  <c r="GG99" i="13"/>
  <c r="GH99" i="13"/>
  <c r="GN99" i="13"/>
  <c r="GO99" i="13"/>
  <c r="GU99" i="13"/>
  <c r="GV99" i="13"/>
  <c r="HB99" i="13"/>
  <c r="HC99" i="13"/>
  <c r="HI99" i="13"/>
  <c r="HJ99" i="13"/>
  <c r="HP99" i="13"/>
  <c r="HQ99" i="13"/>
  <c r="HW99" i="13"/>
  <c r="HX99" i="13"/>
  <c r="ID99" i="13"/>
  <c r="IE99" i="13"/>
  <c r="IK99" i="13"/>
  <c r="IL99" i="13"/>
  <c r="CF100" i="13"/>
  <c r="CM100" i="13"/>
  <c r="CT100" i="13"/>
  <c r="DA100" i="13"/>
  <c r="DB100" i="13"/>
  <c r="DH100" i="13"/>
  <c r="DO100" i="13"/>
  <c r="DV100" i="13"/>
  <c r="EC100" i="13"/>
  <c r="ED100" i="13"/>
  <c r="EJ100" i="13"/>
  <c r="EQ100" i="13"/>
  <c r="EX100" i="13"/>
  <c r="FE100" i="13"/>
  <c r="FF100" i="13"/>
  <c r="FL100" i="13"/>
  <c r="FS100" i="13"/>
  <c r="FZ100" i="13"/>
  <c r="GG100" i="13"/>
  <c r="GH100" i="13"/>
  <c r="GN100" i="13"/>
  <c r="GU100" i="13"/>
  <c r="HB100" i="13"/>
  <c r="HI100" i="13"/>
  <c r="HJ100" i="13"/>
  <c r="HP100" i="13"/>
  <c r="HW100" i="13"/>
  <c r="ID100" i="13"/>
  <c r="IK100" i="13"/>
  <c r="CF101" i="13"/>
  <c r="CM101" i="13"/>
  <c r="CT101" i="13"/>
  <c r="DA101" i="13"/>
  <c r="DH101" i="13"/>
  <c r="DO101" i="13"/>
  <c r="DP101" i="13"/>
  <c r="DV101" i="13"/>
  <c r="EC101" i="13"/>
  <c r="EJ101" i="13"/>
  <c r="EQ101" i="13"/>
  <c r="EX101" i="13"/>
  <c r="FE101" i="13"/>
  <c r="FL101" i="13"/>
  <c r="FS101" i="13"/>
  <c r="FZ101" i="13"/>
  <c r="GG101" i="13"/>
  <c r="GN101" i="13"/>
  <c r="GU101" i="13"/>
  <c r="HB101" i="13"/>
  <c r="HI101" i="13"/>
  <c r="HP101" i="13"/>
  <c r="HW101" i="13"/>
  <c r="HX101" i="13"/>
  <c r="ID101" i="13"/>
  <c r="IK101" i="13"/>
  <c r="DA102" i="13"/>
  <c r="EC102" i="13"/>
  <c r="FE102" i="13"/>
  <c r="FZ102" i="13"/>
  <c r="GN102" i="13"/>
  <c r="HI102" i="13"/>
  <c r="ID102" i="13"/>
  <c r="CF103" i="13"/>
  <c r="CG103" i="13"/>
  <c r="CM103" i="13"/>
  <c r="CN103" i="13"/>
  <c r="CT103" i="13"/>
  <c r="CU103" i="13"/>
  <c r="DA103" i="13"/>
  <c r="DB103" i="13"/>
  <c r="DH103" i="13"/>
  <c r="DI103" i="13"/>
  <c r="DO103" i="13"/>
  <c r="DP103" i="13"/>
  <c r="DV103" i="13"/>
  <c r="DW103" i="13"/>
  <c r="EC103" i="13"/>
  <c r="ED103" i="13"/>
  <c r="EJ103" i="13"/>
  <c r="EK103" i="13"/>
  <c r="EQ103" i="13"/>
  <c r="ER103" i="13"/>
  <c r="EX103" i="13"/>
  <c r="EY103" i="13"/>
  <c r="FE103" i="13"/>
  <c r="FF103" i="13"/>
  <c r="FL103" i="13"/>
  <c r="FM103" i="13"/>
  <c r="FS103" i="13"/>
  <c r="FT103" i="13"/>
  <c r="FZ103" i="13"/>
  <c r="GB103" i="13" s="1"/>
  <c r="GA103" i="13"/>
  <c r="GG103" i="13"/>
  <c r="GH103" i="13"/>
  <c r="GN103" i="13"/>
  <c r="GO103" i="13"/>
  <c r="GU103" i="13"/>
  <c r="GV103" i="13"/>
  <c r="HB103" i="13"/>
  <c r="HC103" i="13"/>
  <c r="HI103" i="13"/>
  <c r="HJ103" i="13"/>
  <c r="HP103" i="13"/>
  <c r="HQ103" i="13"/>
  <c r="HW103" i="13"/>
  <c r="HX103" i="13"/>
  <c r="ID103" i="13"/>
  <c r="IE103" i="13"/>
  <c r="IK103" i="13"/>
  <c r="IL103" i="13"/>
  <c r="CF104" i="13"/>
  <c r="CM104" i="13"/>
  <c r="CT104" i="13"/>
  <c r="DA104" i="13"/>
  <c r="DB104" i="13"/>
  <c r="DH104" i="13"/>
  <c r="DO104" i="13"/>
  <c r="DP104" i="13"/>
  <c r="DV104" i="13"/>
  <c r="EC104" i="13"/>
  <c r="EJ104" i="13"/>
  <c r="EQ104" i="13"/>
  <c r="EX104" i="13"/>
  <c r="FE104" i="13"/>
  <c r="FL104" i="13"/>
  <c r="FS104" i="13"/>
  <c r="FZ104" i="13"/>
  <c r="GG104" i="13"/>
  <c r="GN104" i="13"/>
  <c r="GU104" i="13"/>
  <c r="GV104" i="13"/>
  <c r="HB104" i="13"/>
  <c r="HI104" i="13"/>
  <c r="HP104" i="13"/>
  <c r="HW104" i="13"/>
  <c r="ID104" i="13"/>
  <c r="IK104" i="13"/>
  <c r="CF105" i="13"/>
  <c r="CM105" i="13"/>
  <c r="CT105" i="13"/>
  <c r="DA105" i="13"/>
  <c r="DH105" i="13"/>
  <c r="DO105" i="13"/>
  <c r="DV105" i="13"/>
  <c r="EC105" i="13"/>
  <c r="EJ105" i="13"/>
  <c r="EQ105" i="13"/>
  <c r="EX105" i="13"/>
  <c r="FE105" i="13"/>
  <c r="FL105" i="13"/>
  <c r="FS105" i="13"/>
  <c r="FZ105" i="13"/>
  <c r="GG105" i="13"/>
  <c r="GN105" i="13"/>
  <c r="GU105" i="13"/>
  <c r="HB105" i="13"/>
  <c r="HI105" i="13"/>
  <c r="HP105" i="13"/>
  <c r="HW105" i="13"/>
  <c r="ID105" i="13"/>
  <c r="IK105" i="13"/>
  <c r="CT106" i="13"/>
  <c r="EJ106" i="13"/>
  <c r="FL106" i="13"/>
  <c r="GU106" i="13"/>
  <c r="HB106" i="13"/>
  <c r="IK106" i="13"/>
  <c r="CF107" i="13"/>
  <c r="CG107" i="13"/>
  <c r="CM107" i="13"/>
  <c r="CN107" i="13"/>
  <c r="CT107" i="13"/>
  <c r="CU107" i="13"/>
  <c r="DA107" i="13"/>
  <c r="DB107" i="13"/>
  <c r="DH107" i="13"/>
  <c r="DI107" i="13"/>
  <c r="DO107" i="13"/>
  <c r="DP107" i="13"/>
  <c r="DV107" i="13"/>
  <c r="DW107" i="13"/>
  <c r="DX107" i="13" s="1"/>
  <c r="EC107" i="13"/>
  <c r="ED107" i="13"/>
  <c r="EJ107" i="13"/>
  <c r="EK107" i="13"/>
  <c r="EQ107" i="13"/>
  <c r="ER107" i="13"/>
  <c r="ES107" i="13" s="1"/>
  <c r="EX107" i="13"/>
  <c r="EY107" i="13"/>
  <c r="FE107" i="13"/>
  <c r="FF107" i="13"/>
  <c r="FL107" i="13"/>
  <c r="FM107" i="13"/>
  <c r="FS107" i="13"/>
  <c r="FT107" i="13"/>
  <c r="FZ107" i="13"/>
  <c r="GA107" i="13"/>
  <c r="GG107" i="13"/>
  <c r="GH107" i="13"/>
  <c r="GN107" i="13"/>
  <c r="GO107" i="13"/>
  <c r="GU107" i="13"/>
  <c r="GV107" i="13"/>
  <c r="HB107" i="13"/>
  <c r="HC107" i="13"/>
  <c r="HI107" i="13"/>
  <c r="HJ107" i="13"/>
  <c r="HP107" i="13"/>
  <c r="HQ107" i="13"/>
  <c r="HW107" i="13"/>
  <c r="HX107" i="13"/>
  <c r="ID107" i="13"/>
  <c r="IE107" i="13"/>
  <c r="IK107" i="13"/>
  <c r="IL107" i="13"/>
  <c r="IM107" i="13" s="1"/>
  <c r="CF108" i="13"/>
  <c r="CG108" i="13"/>
  <c r="CM108" i="13"/>
  <c r="CN108" i="13"/>
  <c r="CT108" i="13"/>
  <c r="CU108" i="13"/>
  <c r="DA108" i="13"/>
  <c r="DB108" i="13"/>
  <c r="DH108" i="13"/>
  <c r="DI108" i="13"/>
  <c r="DO108" i="13"/>
  <c r="DP108" i="13"/>
  <c r="DV108" i="13"/>
  <c r="DW108" i="13"/>
  <c r="EC108" i="13"/>
  <c r="ED108" i="13"/>
  <c r="EJ108" i="13"/>
  <c r="EK108" i="13"/>
  <c r="EQ108" i="13"/>
  <c r="ER108" i="13"/>
  <c r="EX108" i="13"/>
  <c r="EY108" i="13"/>
  <c r="FE108" i="13"/>
  <c r="FF108" i="13"/>
  <c r="FL108" i="13"/>
  <c r="FM108" i="13"/>
  <c r="FS108" i="13"/>
  <c r="FT108" i="13"/>
  <c r="FZ108" i="13"/>
  <c r="GA108" i="13"/>
  <c r="GB108" i="13" s="1"/>
  <c r="GG108" i="13"/>
  <c r="GH108" i="13"/>
  <c r="GN108" i="13"/>
  <c r="GO108" i="13"/>
  <c r="GU108" i="13"/>
  <c r="GV108" i="13"/>
  <c r="GW108" i="13" s="1"/>
  <c r="HB108" i="13"/>
  <c r="HC108" i="13"/>
  <c r="HI108" i="13"/>
  <c r="HJ108" i="13"/>
  <c r="HP108" i="13"/>
  <c r="HQ108" i="13"/>
  <c r="HW108" i="13"/>
  <c r="HX108" i="13"/>
  <c r="ID108" i="13"/>
  <c r="IE108" i="13"/>
  <c r="IK108" i="13"/>
  <c r="IL108" i="13"/>
  <c r="IM108" i="13" s="1"/>
  <c r="DH110" i="13"/>
  <c r="CF111" i="13"/>
  <c r="CG111" i="13"/>
  <c r="CM111" i="13"/>
  <c r="CN111" i="13"/>
  <c r="CT111" i="13"/>
  <c r="CU111" i="13"/>
  <c r="DA111" i="13"/>
  <c r="DB111" i="13"/>
  <c r="DH111" i="13"/>
  <c r="DI111" i="13"/>
  <c r="DO111" i="13"/>
  <c r="DP111" i="13"/>
  <c r="DV111" i="13"/>
  <c r="DW111" i="13"/>
  <c r="EC111" i="13"/>
  <c r="ED111" i="13"/>
  <c r="EJ111" i="13"/>
  <c r="EK111" i="13"/>
  <c r="EQ111" i="13"/>
  <c r="ER111" i="13"/>
  <c r="ES111" i="13" s="1"/>
  <c r="EX111" i="13"/>
  <c r="EY111" i="13"/>
  <c r="FE111" i="13"/>
  <c r="FF111" i="13"/>
  <c r="FL111" i="13"/>
  <c r="FM111" i="13"/>
  <c r="FS111" i="13"/>
  <c r="FT111" i="13"/>
  <c r="FZ111" i="13"/>
  <c r="GA111" i="13"/>
  <c r="GG111" i="13"/>
  <c r="GH111" i="13"/>
  <c r="GN111" i="13"/>
  <c r="GO111" i="13"/>
  <c r="GU111" i="13"/>
  <c r="GV111" i="13"/>
  <c r="HB111" i="13"/>
  <c r="HC111" i="13"/>
  <c r="HI111" i="13"/>
  <c r="HJ111" i="13"/>
  <c r="HP111" i="13"/>
  <c r="HQ111" i="13"/>
  <c r="HW111" i="13"/>
  <c r="HX111" i="13"/>
  <c r="ID111" i="13"/>
  <c r="IE111" i="13"/>
  <c r="IK111" i="13"/>
  <c r="IL111" i="13"/>
  <c r="CF112" i="13"/>
  <c r="CG112" i="13"/>
  <c r="CH112" i="13" s="1"/>
  <c r="CM112" i="13"/>
  <c r="CN112" i="13"/>
  <c r="CT112" i="13"/>
  <c r="CU112" i="13"/>
  <c r="DA112" i="13"/>
  <c r="DB112" i="13"/>
  <c r="DC112" i="13" s="1"/>
  <c r="DH112" i="13"/>
  <c r="DI112" i="13"/>
  <c r="DO112" i="13"/>
  <c r="DP112" i="13"/>
  <c r="DV112" i="13"/>
  <c r="DW112" i="13"/>
  <c r="EC112" i="13"/>
  <c r="ED112" i="13"/>
  <c r="EJ112" i="13"/>
  <c r="EK112" i="13"/>
  <c r="EQ112" i="13"/>
  <c r="ER112" i="13"/>
  <c r="EX112" i="13"/>
  <c r="EY112" i="13"/>
  <c r="FE112" i="13"/>
  <c r="FF112" i="13"/>
  <c r="FL112" i="13"/>
  <c r="FM112" i="13"/>
  <c r="FS112" i="13"/>
  <c r="FT112" i="13"/>
  <c r="FZ112" i="13"/>
  <c r="GA112" i="13"/>
  <c r="GG112" i="13"/>
  <c r="GH112" i="13"/>
  <c r="GN112" i="13"/>
  <c r="GO112" i="13"/>
  <c r="GU112" i="13"/>
  <c r="GV112" i="13"/>
  <c r="GW112" i="13" s="1"/>
  <c r="HB112" i="13"/>
  <c r="HC112" i="13"/>
  <c r="HI112" i="13"/>
  <c r="HJ112" i="13"/>
  <c r="HP112" i="13"/>
  <c r="HQ112" i="13"/>
  <c r="HW112" i="13"/>
  <c r="HX112" i="13"/>
  <c r="ID112" i="13"/>
  <c r="IE112" i="13"/>
  <c r="IK112" i="13"/>
  <c r="IL112" i="13"/>
  <c r="CF113" i="13"/>
  <c r="CG113" i="13"/>
  <c r="CM113" i="13"/>
  <c r="CN113" i="13"/>
  <c r="CT113" i="13"/>
  <c r="CU113" i="13"/>
  <c r="DA113" i="13"/>
  <c r="DB113" i="13"/>
  <c r="DH113" i="13"/>
  <c r="DI113" i="13"/>
  <c r="DO113" i="13"/>
  <c r="DP113" i="13"/>
  <c r="DV113" i="13"/>
  <c r="DW113" i="13"/>
  <c r="EC113" i="13"/>
  <c r="ED113" i="13"/>
  <c r="EJ113" i="13"/>
  <c r="EK113" i="13"/>
  <c r="EL113" i="13" s="1"/>
  <c r="EQ113" i="13"/>
  <c r="ER113" i="13"/>
  <c r="EX113" i="13"/>
  <c r="EY113" i="13"/>
  <c r="FE113" i="13"/>
  <c r="FF113" i="13"/>
  <c r="FG113" i="13" s="1"/>
  <c r="FL113" i="13"/>
  <c r="FM113" i="13"/>
  <c r="FS113" i="13"/>
  <c r="FT113" i="13"/>
  <c r="FZ113" i="13"/>
  <c r="GA113" i="13"/>
  <c r="GG113" i="13"/>
  <c r="GH113" i="13"/>
  <c r="GN113" i="13"/>
  <c r="GO113" i="13"/>
  <c r="GU113" i="13"/>
  <c r="GV113" i="13"/>
  <c r="HB113" i="13"/>
  <c r="HC113" i="13"/>
  <c r="HI113" i="13"/>
  <c r="HJ113" i="13"/>
  <c r="HP113" i="13"/>
  <c r="HQ113" i="13"/>
  <c r="HW113" i="13"/>
  <c r="HX113" i="13"/>
  <c r="ID113" i="13"/>
  <c r="IE113" i="13"/>
  <c r="IK113" i="13"/>
  <c r="IL113" i="13"/>
  <c r="CF114" i="13"/>
  <c r="CM114" i="13"/>
  <c r="CT114" i="13"/>
  <c r="DA114" i="13"/>
  <c r="DH114" i="13"/>
  <c r="DO114" i="13"/>
  <c r="DP114" i="13"/>
  <c r="DV114" i="13"/>
  <c r="EC114" i="13"/>
  <c r="EJ114" i="13"/>
  <c r="EQ114" i="13"/>
  <c r="ER114" i="13"/>
  <c r="EX114" i="13"/>
  <c r="FE114" i="13"/>
  <c r="FL114" i="13"/>
  <c r="FS114" i="13"/>
  <c r="FT114" i="13"/>
  <c r="FZ114" i="13"/>
  <c r="GG114" i="13"/>
  <c r="GN114" i="13"/>
  <c r="GU114" i="13"/>
  <c r="HB114" i="13"/>
  <c r="HI114" i="13"/>
  <c r="HJ114" i="13"/>
  <c r="HP114" i="13"/>
  <c r="HQ114" i="13"/>
  <c r="HW114" i="13"/>
  <c r="HX114" i="13"/>
  <c r="ID114" i="13"/>
  <c r="IE114" i="13"/>
  <c r="IK114" i="13"/>
  <c r="CF115" i="13"/>
  <c r="DA115" i="13"/>
  <c r="DV115" i="13"/>
  <c r="EX115" i="13"/>
  <c r="GH115" i="13"/>
  <c r="HB115" i="13"/>
  <c r="HI115" i="13"/>
  <c r="ID115" i="13"/>
  <c r="CF116" i="13"/>
  <c r="CG116" i="13"/>
  <c r="CM116" i="13"/>
  <c r="CN116" i="13"/>
  <c r="CT116" i="13"/>
  <c r="CU116" i="13"/>
  <c r="DA116" i="13"/>
  <c r="DB116" i="13"/>
  <c r="DH116" i="13"/>
  <c r="DJ116" i="13" s="1"/>
  <c r="DI116" i="13"/>
  <c r="DO116" i="13"/>
  <c r="DP116" i="13"/>
  <c r="DV116" i="13"/>
  <c r="DW116" i="13"/>
  <c r="EC116" i="13"/>
  <c r="EE116" i="13" s="1"/>
  <c r="ED116" i="13"/>
  <c r="EJ116" i="13"/>
  <c r="EK116" i="13"/>
  <c r="EQ116" i="13"/>
  <c r="ER116" i="13"/>
  <c r="EX116" i="13"/>
  <c r="EY116" i="13"/>
  <c r="FE116" i="13"/>
  <c r="FF116" i="13"/>
  <c r="FL116" i="13"/>
  <c r="FM116" i="13"/>
  <c r="FS116" i="13"/>
  <c r="FT116" i="13"/>
  <c r="FZ116" i="13"/>
  <c r="GA116" i="13"/>
  <c r="GG116" i="13"/>
  <c r="GH116" i="13"/>
  <c r="GN116" i="13"/>
  <c r="GO116" i="13"/>
  <c r="GU116" i="13"/>
  <c r="GV116" i="13"/>
  <c r="HB116" i="13"/>
  <c r="HC116" i="13"/>
  <c r="HI116" i="13"/>
  <c r="HJ116" i="13"/>
  <c r="HP116" i="13"/>
  <c r="HQ116" i="13"/>
  <c r="HW116" i="13"/>
  <c r="HY116" i="13" s="1"/>
  <c r="HX116" i="13"/>
  <c r="ID116" i="13"/>
  <c r="IE116" i="13"/>
  <c r="IK116" i="13"/>
  <c r="IL116" i="13"/>
  <c r="CF117" i="13"/>
  <c r="CG117" i="13"/>
  <c r="CM117" i="13"/>
  <c r="CN117" i="13"/>
  <c r="CT117" i="13"/>
  <c r="CU117" i="13"/>
  <c r="DA117" i="13"/>
  <c r="DB117" i="13"/>
  <c r="DH117" i="13"/>
  <c r="DI117" i="13"/>
  <c r="DO117" i="13"/>
  <c r="DP117" i="13"/>
  <c r="DV117" i="13"/>
  <c r="DW117" i="13"/>
  <c r="EC117" i="13"/>
  <c r="ED117" i="13"/>
  <c r="EJ117" i="13"/>
  <c r="EK117" i="13"/>
  <c r="EQ117" i="13"/>
  <c r="ER117" i="13"/>
  <c r="EX117" i="13"/>
  <c r="EY117" i="13"/>
  <c r="FE117" i="13"/>
  <c r="FF117" i="13"/>
  <c r="FL117" i="13"/>
  <c r="FN117" i="13" s="1"/>
  <c r="FM117" i="13"/>
  <c r="FS117" i="13"/>
  <c r="FT117" i="13"/>
  <c r="FZ117" i="13"/>
  <c r="GA117" i="13"/>
  <c r="GG117" i="13"/>
  <c r="GI117" i="13" s="1"/>
  <c r="GH117" i="13"/>
  <c r="GN117" i="13"/>
  <c r="GO117" i="13"/>
  <c r="GU117" i="13"/>
  <c r="GV117" i="13"/>
  <c r="HB117" i="13"/>
  <c r="HC117" i="13"/>
  <c r="HI117" i="13"/>
  <c r="HJ117" i="13"/>
  <c r="HP117" i="13"/>
  <c r="HQ117" i="13"/>
  <c r="HW117" i="13"/>
  <c r="HX117" i="13"/>
  <c r="ID117" i="13"/>
  <c r="IE117" i="13"/>
  <c r="IK117" i="13"/>
  <c r="IL117" i="13"/>
  <c r="CF120" i="13"/>
  <c r="CG120" i="13"/>
  <c r="CM120" i="13"/>
  <c r="CN120" i="13"/>
  <c r="CT120" i="13"/>
  <c r="CU120" i="13"/>
  <c r="DA120" i="13"/>
  <c r="DB120" i="13"/>
  <c r="DH120" i="13"/>
  <c r="DI120" i="13"/>
  <c r="DO120" i="13"/>
  <c r="DP120" i="13"/>
  <c r="DV120" i="13"/>
  <c r="DW120" i="13"/>
  <c r="EC120" i="13"/>
  <c r="ED120" i="13"/>
  <c r="EJ120" i="13"/>
  <c r="EK120" i="13"/>
  <c r="EQ120" i="13"/>
  <c r="ES120" i="13" s="1"/>
  <c r="ER120" i="13"/>
  <c r="EX120" i="13"/>
  <c r="EY120" i="13"/>
  <c r="FE120" i="13"/>
  <c r="FF120" i="13"/>
  <c r="FL120" i="13"/>
  <c r="FM120" i="13"/>
  <c r="FS120" i="13"/>
  <c r="FT120" i="13"/>
  <c r="FZ120" i="13"/>
  <c r="GA120" i="13"/>
  <c r="GG120" i="13"/>
  <c r="GH120" i="13"/>
  <c r="GN120" i="13"/>
  <c r="GO120" i="13"/>
  <c r="GU120" i="13"/>
  <c r="GV120" i="13"/>
  <c r="HB120" i="13"/>
  <c r="HC120" i="13"/>
  <c r="HI120" i="13"/>
  <c r="HJ120" i="13"/>
  <c r="HP120" i="13"/>
  <c r="HQ120" i="13"/>
  <c r="HW120" i="13"/>
  <c r="HX120" i="13"/>
  <c r="ID120" i="13"/>
  <c r="IE120" i="13"/>
  <c r="IK120" i="13"/>
  <c r="IL120" i="13"/>
  <c r="CF121" i="13"/>
  <c r="CH121" i="13" s="1"/>
  <c r="CG121" i="13"/>
  <c r="CM121" i="13"/>
  <c r="CN121" i="13"/>
  <c r="CT121" i="13"/>
  <c r="CU121" i="13"/>
  <c r="DA121" i="13"/>
  <c r="DC121" i="13" s="1"/>
  <c r="DB121" i="13"/>
  <c r="DH121" i="13"/>
  <c r="DI121" i="13"/>
  <c r="DO121" i="13"/>
  <c r="DP121" i="13"/>
  <c r="DV121" i="13"/>
  <c r="DW121" i="13"/>
  <c r="EC121" i="13"/>
  <c r="ED121" i="13"/>
  <c r="EJ121" i="13"/>
  <c r="EK121" i="13"/>
  <c r="EQ121" i="13"/>
  <c r="ER121" i="13"/>
  <c r="EX121" i="13"/>
  <c r="EY121" i="13"/>
  <c r="FE121" i="13"/>
  <c r="FF121" i="13"/>
  <c r="FL121" i="13"/>
  <c r="FM121" i="13"/>
  <c r="FS121" i="13"/>
  <c r="FT121" i="13"/>
  <c r="FZ121" i="13"/>
  <c r="GA121" i="13"/>
  <c r="GG121" i="13"/>
  <c r="GH121" i="13"/>
  <c r="GN121" i="13"/>
  <c r="GO121" i="13"/>
  <c r="GU121" i="13"/>
  <c r="GW121" i="13" s="1"/>
  <c r="GV121" i="13"/>
  <c r="HB121" i="13"/>
  <c r="HC121" i="13"/>
  <c r="HI121" i="13"/>
  <c r="HJ121" i="13"/>
  <c r="HP121" i="13"/>
  <c r="HQ121" i="13"/>
  <c r="HW121" i="13"/>
  <c r="HX121" i="13"/>
  <c r="ID121" i="13"/>
  <c r="IE121" i="13"/>
  <c r="IK121" i="13"/>
  <c r="IL121" i="13"/>
  <c r="CF122" i="13"/>
  <c r="CG122" i="13"/>
  <c r="CM122" i="13"/>
  <c r="CN122" i="13"/>
  <c r="CT122" i="13"/>
  <c r="CU122" i="13"/>
  <c r="DA122" i="13"/>
  <c r="DB122" i="13"/>
  <c r="DH122" i="13"/>
  <c r="DI122" i="13"/>
  <c r="DO122" i="13"/>
  <c r="DP122" i="13"/>
  <c r="DV122" i="13"/>
  <c r="DW122" i="13"/>
  <c r="EC122" i="13"/>
  <c r="ED122" i="13"/>
  <c r="EJ122" i="13"/>
  <c r="EL122" i="13" s="1"/>
  <c r="EK122" i="13"/>
  <c r="EQ122" i="13"/>
  <c r="ER122" i="13"/>
  <c r="EX122" i="13"/>
  <c r="EY122" i="13"/>
  <c r="FE122" i="13"/>
  <c r="FG122" i="13" s="1"/>
  <c r="FF122" i="13"/>
  <c r="FL122" i="13"/>
  <c r="FM122" i="13"/>
  <c r="FS122" i="13"/>
  <c r="FT122" i="13"/>
  <c r="FZ122" i="13"/>
  <c r="GA122" i="13"/>
  <c r="GG122" i="13"/>
  <c r="GH122" i="13"/>
  <c r="GN122" i="13"/>
  <c r="GO122" i="13"/>
  <c r="GU122" i="13"/>
  <c r="GV122" i="13"/>
  <c r="HB122" i="13"/>
  <c r="HC122" i="13"/>
  <c r="HI122" i="13"/>
  <c r="HJ122" i="13"/>
  <c r="HP122" i="13"/>
  <c r="HQ122" i="13"/>
  <c r="HW122" i="13"/>
  <c r="HX122" i="13"/>
  <c r="ID122" i="13"/>
  <c r="IE122" i="13"/>
  <c r="IK122" i="13"/>
  <c r="IL122" i="13"/>
  <c r="CF123" i="13"/>
  <c r="CG123" i="13"/>
  <c r="CM123" i="13"/>
  <c r="CN123" i="13"/>
  <c r="CT123" i="13"/>
  <c r="CU123" i="13"/>
  <c r="DA123" i="13"/>
  <c r="DC123" i="13" s="1"/>
  <c r="DB123" i="13"/>
  <c r="DH123" i="13"/>
  <c r="DI123" i="13"/>
  <c r="DO123" i="13"/>
  <c r="DP123" i="13"/>
  <c r="DV123" i="13"/>
  <c r="DW123" i="13"/>
  <c r="EC123" i="13"/>
  <c r="ED123" i="13"/>
  <c r="EJ123" i="13"/>
  <c r="EK123" i="13"/>
  <c r="EQ123" i="13"/>
  <c r="ER123" i="13"/>
  <c r="EX123" i="13"/>
  <c r="EY123" i="13"/>
  <c r="FE123" i="13"/>
  <c r="FF123" i="13"/>
  <c r="FL123" i="13"/>
  <c r="FM123" i="13"/>
  <c r="FS123" i="13"/>
  <c r="FT123" i="13"/>
  <c r="FZ123" i="13"/>
  <c r="GA123" i="13"/>
  <c r="GG123" i="13"/>
  <c r="GH123" i="13"/>
  <c r="GN123" i="13"/>
  <c r="GO123" i="13"/>
  <c r="GU123" i="13"/>
  <c r="GV123" i="13"/>
  <c r="HB123" i="13"/>
  <c r="HD123" i="13" s="1"/>
  <c r="HC123" i="13"/>
  <c r="HI123" i="13"/>
  <c r="HJ123" i="13"/>
  <c r="HP123" i="13"/>
  <c r="HQ123" i="13"/>
  <c r="HW123" i="13"/>
  <c r="HY123" i="13" s="1"/>
  <c r="HX123" i="13"/>
  <c r="ID123" i="13"/>
  <c r="IE123" i="13"/>
  <c r="IK123" i="13"/>
  <c r="IL123" i="13"/>
  <c r="CF124" i="13"/>
  <c r="CG124" i="13"/>
  <c r="CM124" i="13"/>
  <c r="CN124" i="13"/>
  <c r="CT124" i="13"/>
  <c r="CU124" i="13"/>
  <c r="DA124" i="13"/>
  <c r="DB124" i="13"/>
  <c r="DC124" i="13"/>
  <c r="DH124" i="13"/>
  <c r="DI124" i="13"/>
  <c r="DO124" i="13"/>
  <c r="DP124" i="13"/>
  <c r="DQ124" i="13" s="1"/>
  <c r="DV124" i="13"/>
  <c r="DW124" i="13"/>
  <c r="EC124" i="13"/>
  <c r="ED124" i="13"/>
  <c r="EJ124" i="13"/>
  <c r="EK124" i="13"/>
  <c r="EQ124" i="13"/>
  <c r="ER124" i="13"/>
  <c r="ES124" i="13" s="1"/>
  <c r="EX124" i="13"/>
  <c r="EY124" i="13"/>
  <c r="FE124" i="13"/>
  <c r="FF124" i="13"/>
  <c r="FG124" i="13" s="1"/>
  <c r="FL124" i="13"/>
  <c r="FM124" i="13"/>
  <c r="FS124" i="13"/>
  <c r="FT124" i="13"/>
  <c r="FZ124" i="13"/>
  <c r="GA124" i="13"/>
  <c r="GG124" i="13"/>
  <c r="GH124" i="13"/>
  <c r="GN124" i="13"/>
  <c r="GO124" i="13"/>
  <c r="GU124" i="13"/>
  <c r="GV124" i="13"/>
  <c r="HB124" i="13"/>
  <c r="HC124" i="13"/>
  <c r="HI124" i="13"/>
  <c r="HJ124" i="13"/>
  <c r="HP124" i="13"/>
  <c r="HQ124" i="13"/>
  <c r="HW124" i="13"/>
  <c r="HX124" i="13"/>
  <c r="ID124" i="13"/>
  <c r="IE124" i="13"/>
  <c r="IK124" i="13"/>
  <c r="IL124" i="13"/>
  <c r="CF125" i="13"/>
  <c r="CG125" i="13"/>
  <c r="CM125" i="13"/>
  <c r="CN125" i="13"/>
  <c r="CT125" i="13"/>
  <c r="CU125" i="13"/>
  <c r="CV125" i="13" s="1"/>
  <c r="DA125" i="13"/>
  <c r="DB125" i="13"/>
  <c r="DH125" i="13"/>
  <c r="DI125" i="13"/>
  <c r="DO125" i="13"/>
  <c r="DP125" i="13"/>
  <c r="DQ125" i="13" s="1"/>
  <c r="DV125" i="13"/>
  <c r="DW125" i="13"/>
  <c r="EC125" i="13"/>
  <c r="ED125" i="13"/>
  <c r="EJ125" i="13"/>
  <c r="EK125" i="13"/>
  <c r="EQ125" i="13"/>
  <c r="ER125" i="13"/>
  <c r="ES125" i="13" s="1"/>
  <c r="EX125" i="13"/>
  <c r="EY125" i="13"/>
  <c r="FE125" i="13"/>
  <c r="FF125" i="13"/>
  <c r="FL125" i="13"/>
  <c r="FM125" i="13"/>
  <c r="FS125" i="13"/>
  <c r="FT125" i="13"/>
  <c r="FZ125" i="13"/>
  <c r="GA125" i="13"/>
  <c r="GG125" i="13"/>
  <c r="GH125" i="13"/>
  <c r="GN125" i="13"/>
  <c r="GO125" i="13"/>
  <c r="GU125" i="13"/>
  <c r="GV125" i="13"/>
  <c r="HB125" i="13"/>
  <c r="HC125" i="13"/>
  <c r="HI125" i="13"/>
  <c r="HJ125" i="13"/>
  <c r="HK125" i="13" s="1"/>
  <c r="HP125" i="13"/>
  <c r="HQ125" i="13"/>
  <c r="HW125" i="13"/>
  <c r="HX125" i="13"/>
  <c r="ID125" i="13"/>
  <c r="IE125" i="13"/>
  <c r="IK125" i="13"/>
  <c r="IL125" i="13"/>
  <c r="CF126" i="13"/>
  <c r="CM126" i="13"/>
  <c r="CT126" i="13"/>
  <c r="DA126" i="13"/>
  <c r="DH126" i="13"/>
  <c r="DI126" i="13"/>
  <c r="DO126" i="13"/>
  <c r="DV126" i="13"/>
  <c r="EC126" i="13"/>
  <c r="EJ126" i="13"/>
  <c r="EQ126" i="13"/>
  <c r="EX126" i="13"/>
  <c r="FE126" i="13"/>
  <c r="FL126" i="13"/>
  <c r="FS126" i="13"/>
  <c r="FZ126" i="13"/>
  <c r="GG126" i="13"/>
  <c r="GN126" i="13"/>
  <c r="GU126" i="13"/>
  <c r="HB126" i="13"/>
  <c r="HI126" i="13"/>
  <c r="HP126" i="13"/>
  <c r="HQ126" i="13"/>
  <c r="HW126" i="13"/>
  <c r="ID126" i="13"/>
  <c r="IK126" i="13"/>
  <c r="IL126" i="13"/>
  <c r="DH127" i="13"/>
  <c r="EQ127" i="13"/>
  <c r="HW127" i="13"/>
  <c r="CF129" i="13"/>
  <c r="CG129" i="13"/>
  <c r="CM129" i="13"/>
  <c r="CN129" i="13"/>
  <c r="CT129" i="13"/>
  <c r="CU129" i="13"/>
  <c r="DA129" i="13"/>
  <c r="DB129" i="13"/>
  <c r="DH129" i="13"/>
  <c r="DI129" i="13"/>
  <c r="DO129" i="13"/>
  <c r="DP129" i="13"/>
  <c r="DV129" i="13"/>
  <c r="DW129" i="13"/>
  <c r="EC129" i="13"/>
  <c r="ED129" i="13"/>
  <c r="EJ129" i="13"/>
  <c r="EK129" i="13"/>
  <c r="EQ129" i="13"/>
  <c r="ER129" i="13"/>
  <c r="EX129" i="13"/>
  <c r="EY129" i="13"/>
  <c r="FE129" i="13"/>
  <c r="FF129" i="13"/>
  <c r="FL129" i="13"/>
  <c r="FM129" i="13"/>
  <c r="FS129" i="13"/>
  <c r="FT129" i="13"/>
  <c r="FZ129" i="13"/>
  <c r="GA129" i="13"/>
  <c r="GG129" i="13"/>
  <c r="GH129" i="13"/>
  <c r="GN129" i="13"/>
  <c r="GO129" i="13"/>
  <c r="GU129" i="13"/>
  <c r="GV129" i="13"/>
  <c r="HB129" i="13"/>
  <c r="HC129" i="13"/>
  <c r="HI129" i="13"/>
  <c r="HJ129" i="13"/>
  <c r="HP129" i="13"/>
  <c r="HQ129" i="13"/>
  <c r="HW129" i="13"/>
  <c r="HX129" i="13"/>
  <c r="ID129" i="13"/>
  <c r="IE129" i="13"/>
  <c r="IK129" i="13"/>
  <c r="IL129" i="13"/>
  <c r="CF130" i="13"/>
  <c r="CH130" i="13" s="1"/>
  <c r="CM130" i="13"/>
  <c r="CT130" i="13"/>
  <c r="DA130" i="13"/>
  <c r="DB130" i="13"/>
  <c r="DC130" i="13" s="1"/>
  <c r="DH130" i="13"/>
  <c r="DI130" i="13"/>
  <c r="DO130" i="13"/>
  <c r="DP130" i="13"/>
  <c r="DV130" i="13"/>
  <c r="DW130" i="13"/>
  <c r="DX130" i="13" s="1"/>
  <c r="EC130" i="13"/>
  <c r="EJ130" i="13"/>
  <c r="EQ130" i="13"/>
  <c r="EX130" i="13"/>
  <c r="FE130" i="13"/>
  <c r="FF130" i="13"/>
  <c r="FL130" i="13"/>
  <c r="FS130" i="13"/>
  <c r="FT130" i="13"/>
  <c r="FZ130" i="13"/>
  <c r="GG130" i="13"/>
  <c r="GN130" i="13"/>
  <c r="GO130" i="13"/>
  <c r="GU130" i="13"/>
  <c r="HB130" i="13"/>
  <c r="HI130" i="13"/>
  <c r="HJ130" i="13"/>
  <c r="HP130" i="13"/>
  <c r="HQ130" i="13"/>
  <c r="HW130" i="13"/>
  <c r="HX130" i="13"/>
  <c r="ID130" i="13"/>
  <c r="IE130" i="13"/>
  <c r="IK130" i="13"/>
  <c r="CF131" i="13"/>
  <c r="CH131" i="13" s="1"/>
  <c r="CM131" i="13"/>
  <c r="CT131" i="13"/>
  <c r="DA131" i="13"/>
  <c r="DH131" i="13"/>
  <c r="DO131" i="13"/>
  <c r="DV131" i="13"/>
  <c r="DW131" i="13"/>
  <c r="EC131" i="13"/>
  <c r="EJ131" i="13"/>
  <c r="EQ131" i="13"/>
  <c r="EX131" i="13"/>
  <c r="FE131" i="13"/>
  <c r="FL131" i="13"/>
  <c r="FM131" i="13"/>
  <c r="FS131" i="13"/>
  <c r="FZ131" i="13"/>
  <c r="GG131" i="13"/>
  <c r="GN131" i="13"/>
  <c r="GO131" i="13"/>
  <c r="GU131" i="13"/>
  <c r="HB131" i="13"/>
  <c r="HI131" i="13"/>
  <c r="HP131" i="13"/>
  <c r="HW131" i="13"/>
  <c r="ID131" i="13"/>
  <c r="IE131" i="13"/>
  <c r="IF131" i="13" s="1"/>
  <c r="IK131" i="13"/>
  <c r="CF132" i="13"/>
  <c r="CH132" i="13" s="1"/>
  <c r="CM132" i="13"/>
  <c r="CN132" i="13"/>
  <c r="CT132" i="13"/>
  <c r="DA132" i="13"/>
  <c r="DC132" i="13" s="1"/>
  <c r="DH132" i="13"/>
  <c r="DI132" i="13"/>
  <c r="DO132" i="13"/>
  <c r="DV132" i="13"/>
  <c r="EC132" i="13"/>
  <c r="EJ132" i="13"/>
  <c r="EQ132" i="13"/>
  <c r="EX132" i="13"/>
  <c r="FE132" i="13"/>
  <c r="FF132" i="13"/>
  <c r="FL132" i="13"/>
  <c r="FS132" i="13"/>
  <c r="FT132" i="13"/>
  <c r="FZ132" i="13"/>
  <c r="GG132" i="13"/>
  <c r="GN132" i="13"/>
  <c r="GU132" i="13"/>
  <c r="GV132" i="13"/>
  <c r="HB132" i="13"/>
  <c r="HI132" i="13"/>
  <c r="HP132" i="13"/>
  <c r="HW132" i="13"/>
  <c r="ID132" i="13"/>
  <c r="IK132" i="13"/>
  <c r="CF133" i="13"/>
  <c r="CG133" i="13"/>
  <c r="CM133" i="13"/>
  <c r="CT133" i="13"/>
  <c r="DA133" i="13"/>
  <c r="DB133" i="13"/>
  <c r="DC133" i="13" s="1"/>
  <c r="DH133" i="13"/>
  <c r="DI133" i="13"/>
  <c r="DO133" i="13"/>
  <c r="DP133" i="13"/>
  <c r="DQ133" i="13" s="1"/>
  <c r="DV133" i="13"/>
  <c r="EC133" i="13"/>
  <c r="EJ133" i="13"/>
  <c r="EK133" i="13"/>
  <c r="EQ133" i="13"/>
  <c r="ER133" i="13"/>
  <c r="EX133" i="13"/>
  <c r="FE133" i="13"/>
  <c r="FL133" i="13"/>
  <c r="FM133" i="13"/>
  <c r="FS133" i="13"/>
  <c r="FZ133" i="13"/>
  <c r="GG133" i="13"/>
  <c r="GN133" i="13"/>
  <c r="GU133" i="13"/>
  <c r="HB133" i="13"/>
  <c r="HI133" i="13"/>
  <c r="HJ133" i="13"/>
  <c r="HP133" i="13"/>
  <c r="HW133" i="13"/>
  <c r="HX133" i="13"/>
  <c r="ID133" i="13"/>
  <c r="IK133" i="13"/>
  <c r="CN134" i="13"/>
  <c r="DO134" i="13"/>
  <c r="ER134" i="13"/>
  <c r="FS134" i="13"/>
  <c r="GO134" i="13"/>
  <c r="HW134" i="13"/>
  <c r="IK134" i="13"/>
  <c r="CF135" i="13"/>
  <c r="CG135" i="13"/>
  <c r="CM135" i="13"/>
  <c r="CN135" i="13"/>
  <c r="CT135" i="13"/>
  <c r="CU135" i="13"/>
  <c r="DA135" i="13"/>
  <c r="DB135" i="13"/>
  <c r="DH135" i="13"/>
  <c r="DI135" i="13"/>
  <c r="DO135" i="13"/>
  <c r="DP135" i="13"/>
  <c r="DV135" i="13"/>
  <c r="DW135" i="13"/>
  <c r="EC135" i="13"/>
  <c r="ED135" i="13"/>
  <c r="EJ135" i="13"/>
  <c r="EK135" i="13"/>
  <c r="EQ135" i="13"/>
  <c r="ER135" i="13"/>
  <c r="EX135" i="13"/>
  <c r="EY135" i="13"/>
  <c r="FE135" i="13"/>
  <c r="FF135" i="13"/>
  <c r="FL135" i="13"/>
  <c r="FM135" i="13"/>
  <c r="FS135" i="13"/>
  <c r="FT135" i="13"/>
  <c r="FZ135" i="13"/>
  <c r="GA135" i="13"/>
  <c r="GG135" i="13"/>
  <c r="GH135" i="13"/>
  <c r="GN135" i="13"/>
  <c r="GO135" i="13"/>
  <c r="GU135" i="13"/>
  <c r="GV135" i="13"/>
  <c r="HB135" i="13"/>
  <c r="HC135" i="13"/>
  <c r="HI135" i="13"/>
  <c r="HJ135" i="13"/>
  <c r="HP135" i="13"/>
  <c r="HQ135" i="13"/>
  <c r="HW135" i="13"/>
  <c r="HX135" i="13"/>
  <c r="ID135" i="13"/>
  <c r="IE135" i="13"/>
  <c r="IK135" i="13"/>
  <c r="IL135" i="13"/>
  <c r="CF136" i="13"/>
  <c r="CG136" i="13"/>
  <c r="CM136" i="13"/>
  <c r="CN136" i="13"/>
  <c r="CT136" i="13"/>
  <c r="CU136" i="13"/>
  <c r="DA136" i="13"/>
  <c r="DB136" i="13"/>
  <c r="DH136" i="13"/>
  <c r="DI136" i="13"/>
  <c r="DO136" i="13"/>
  <c r="DP136" i="13"/>
  <c r="DV136" i="13"/>
  <c r="DW136" i="13"/>
  <c r="EC136" i="13"/>
  <c r="ED136" i="13"/>
  <c r="EJ136" i="13"/>
  <c r="EK136" i="13"/>
  <c r="EQ136" i="13"/>
  <c r="ER136" i="13"/>
  <c r="EX136" i="13"/>
  <c r="EY136" i="13"/>
  <c r="FE136" i="13"/>
  <c r="FF136" i="13"/>
  <c r="FL136" i="13"/>
  <c r="FM136" i="13"/>
  <c r="FS136" i="13"/>
  <c r="FT136" i="13"/>
  <c r="FZ136" i="13"/>
  <c r="GA136" i="13"/>
  <c r="GG136" i="13"/>
  <c r="GH136" i="13"/>
  <c r="GN136" i="13"/>
  <c r="GO136" i="13"/>
  <c r="GU136" i="13"/>
  <c r="GV136" i="13"/>
  <c r="HB136" i="13"/>
  <c r="HC136" i="13"/>
  <c r="HI136" i="13"/>
  <c r="HJ136" i="13"/>
  <c r="HP136" i="13"/>
  <c r="HQ136" i="13"/>
  <c r="HW136" i="13"/>
  <c r="HX136" i="13"/>
  <c r="ID136" i="13"/>
  <c r="IE136" i="13"/>
  <c r="IK136" i="13"/>
  <c r="IL136" i="13"/>
  <c r="CF137" i="13"/>
  <c r="CG137" i="13"/>
  <c r="CM137" i="13"/>
  <c r="CN137" i="13"/>
  <c r="CT137" i="13"/>
  <c r="CU137" i="13"/>
  <c r="DA137" i="13"/>
  <c r="DB137" i="13"/>
  <c r="DH137" i="13"/>
  <c r="DI137" i="13"/>
  <c r="DO137" i="13"/>
  <c r="DP137" i="13"/>
  <c r="DV137" i="13"/>
  <c r="DW137" i="13"/>
  <c r="EC137" i="13"/>
  <c r="ED137" i="13"/>
  <c r="EJ137" i="13"/>
  <c r="EK137" i="13"/>
  <c r="EQ137" i="13"/>
  <c r="ER137" i="13"/>
  <c r="EX137" i="13"/>
  <c r="EY137" i="13"/>
  <c r="FE137" i="13"/>
  <c r="FF137" i="13"/>
  <c r="FL137" i="13"/>
  <c r="FM137" i="13"/>
  <c r="FS137" i="13"/>
  <c r="FT137" i="13"/>
  <c r="FZ137" i="13"/>
  <c r="GA137" i="13"/>
  <c r="GG137" i="13"/>
  <c r="GH137" i="13"/>
  <c r="GN137" i="13"/>
  <c r="GO137" i="13"/>
  <c r="GU137" i="13"/>
  <c r="GV137" i="13"/>
  <c r="HB137" i="13"/>
  <c r="HC137" i="13"/>
  <c r="HI137" i="13"/>
  <c r="HJ137" i="13"/>
  <c r="HP137" i="13"/>
  <c r="HQ137" i="13"/>
  <c r="HW137" i="13"/>
  <c r="HX137" i="13"/>
  <c r="ID137" i="13"/>
  <c r="IE137" i="13"/>
  <c r="IK137" i="13"/>
  <c r="IL137" i="13"/>
  <c r="CF138" i="13"/>
  <c r="CG138" i="13"/>
  <c r="CM138" i="13"/>
  <c r="CN138" i="13"/>
  <c r="CT138" i="13"/>
  <c r="CU138" i="13"/>
  <c r="DA138" i="13"/>
  <c r="DB138" i="13"/>
  <c r="DH138" i="13"/>
  <c r="DI138" i="13"/>
  <c r="DO138" i="13"/>
  <c r="DP138" i="13"/>
  <c r="DV138" i="13"/>
  <c r="DW138" i="13"/>
  <c r="EC138" i="13"/>
  <c r="ED138" i="13"/>
  <c r="EJ138" i="13"/>
  <c r="EL138" i="13" s="1"/>
  <c r="EK138" i="13"/>
  <c r="EQ138" i="13"/>
  <c r="ER138" i="13"/>
  <c r="EX138" i="13"/>
  <c r="EY138" i="13"/>
  <c r="FE138" i="13"/>
  <c r="FF138" i="13"/>
  <c r="FL138" i="13"/>
  <c r="FM138" i="13"/>
  <c r="FS138" i="13"/>
  <c r="FT138" i="13"/>
  <c r="FZ138" i="13"/>
  <c r="GA138" i="13"/>
  <c r="GG138" i="13"/>
  <c r="GH138" i="13"/>
  <c r="GN138" i="13"/>
  <c r="GO138" i="13"/>
  <c r="GU138" i="13"/>
  <c r="GV138" i="13"/>
  <c r="HB138" i="13"/>
  <c r="HC138" i="13"/>
  <c r="HI138" i="13"/>
  <c r="HK138" i="13" s="1"/>
  <c r="HJ138" i="13"/>
  <c r="HP138" i="13"/>
  <c r="HQ138" i="13"/>
  <c r="HW138" i="13"/>
  <c r="HX138" i="13"/>
  <c r="ID138" i="13"/>
  <c r="IE138" i="13"/>
  <c r="IK138" i="13"/>
  <c r="IL138" i="13"/>
  <c r="CF139" i="13"/>
  <c r="CG139" i="13"/>
  <c r="CM139" i="13"/>
  <c r="CN139" i="13"/>
  <c r="CT139" i="13"/>
  <c r="CU139" i="13"/>
  <c r="DA139" i="13"/>
  <c r="DC139" i="13" s="1"/>
  <c r="DB139" i="13"/>
  <c r="DH139" i="13"/>
  <c r="DI139" i="13"/>
  <c r="DO139" i="13"/>
  <c r="DP139" i="13"/>
  <c r="DV139" i="13"/>
  <c r="DW139" i="13"/>
  <c r="EC139" i="13"/>
  <c r="ED139" i="13"/>
  <c r="EJ139" i="13"/>
  <c r="EK139" i="13"/>
  <c r="EQ139" i="13"/>
  <c r="ER139" i="13"/>
  <c r="EX139" i="13"/>
  <c r="EY139" i="13"/>
  <c r="FE139" i="13"/>
  <c r="FF139" i="13"/>
  <c r="FL139" i="13"/>
  <c r="FM139" i="13"/>
  <c r="FS139" i="13"/>
  <c r="FT139" i="13"/>
  <c r="FZ139" i="13"/>
  <c r="GA139" i="13"/>
  <c r="GG139" i="13"/>
  <c r="GI139" i="13" s="1"/>
  <c r="GH139" i="13"/>
  <c r="GN139" i="13"/>
  <c r="GO139" i="13"/>
  <c r="GU139" i="13"/>
  <c r="GV139" i="13"/>
  <c r="HB139" i="13"/>
  <c r="HC139" i="13"/>
  <c r="HI139" i="13"/>
  <c r="HJ139" i="13"/>
  <c r="HP139" i="13"/>
  <c r="HQ139" i="13"/>
  <c r="HW139" i="13"/>
  <c r="HX139" i="13"/>
  <c r="ID139" i="13"/>
  <c r="IF139" i="13" s="1"/>
  <c r="IE139" i="13"/>
  <c r="IK139" i="13"/>
  <c r="IM139" i="13" s="1"/>
  <c r="IL139" i="13"/>
  <c r="CF140" i="13"/>
  <c r="CG140" i="13"/>
  <c r="CM140" i="13"/>
  <c r="CN140" i="13"/>
  <c r="CT140" i="13"/>
  <c r="CU140" i="13"/>
  <c r="DA140" i="13"/>
  <c r="DC140" i="13" s="1"/>
  <c r="DB140" i="13"/>
  <c r="DH140" i="13"/>
  <c r="DI140" i="13"/>
  <c r="DO140" i="13"/>
  <c r="DP140" i="13"/>
  <c r="DV140" i="13"/>
  <c r="DW140" i="13"/>
  <c r="EC140" i="13"/>
  <c r="EE140" i="13" s="1"/>
  <c r="ED140" i="13"/>
  <c r="EJ140" i="13"/>
  <c r="EK140" i="13"/>
  <c r="EQ140" i="13"/>
  <c r="ER140" i="13"/>
  <c r="EX140" i="13"/>
  <c r="EY140" i="13"/>
  <c r="FE140" i="13"/>
  <c r="FF140" i="13"/>
  <c r="FL140" i="13"/>
  <c r="FM140" i="13"/>
  <c r="FS140" i="13"/>
  <c r="FT140" i="13"/>
  <c r="FZ140" i="13"/>
  <c r="GA140" i="13"/>
  <c r="GG140" i="13"/>
  <c r="GH140" i="13"/>
  <c r="GN140" i="13"/>
  <c r="GO140" i="13"/>
  <c r="GU140" i="13"/>
  <c r="GV140" i="13"/>
  <c r="HB140" i="13"/>
  <c r="HC140" i="13"/>
  <c r="HI140" i="13"/>
  <c r="HK140" i="13" s="1"/>
  <c r="HJ140" i="13"/>
  <c r="HP140" i="13"/>
  <c r="HQ140" i="13"/>
  <c r="HW140" i="13"/>
  <c r="HX140" i="13"/>
  <c r="ID140" i="13"/>
  <c r="IE140" i="13"/>
  <c r="IK140" i="13"/>
  <c r="IM140" i="13" s="1"/>
  <c r="IL140" i="13"/>
  <c r="CF141" i="13"/>
  <c r="CG141" i="13"/>
  <c r="CM141" i="13"/>
  <c r="CN141" i="13"/>
  <c r="CT141" i="13"/>
  <c r="CU141" i="13"/>
  <c r="DA141" i="13"/>
  <c r="DB141" i="13"/>
  <c r="DH141" i="13"/>
  <c r="DI141" i="13"/>
  <c r="DO141" i="13"/>
  <c r="DP141" i="13"/>
  <c r="DV141" i="13"/>
  <c r="DW141" i="13"/>
  <c r="EC141" i="13"/>
  <c r="EE141" i="13" s="1"/>
  <c r="ED141" i="13"/>
  <c r="EJ141" i="13"/>
  <c r="EK141" i="13"/>
  <c r="EQ141" i="13"/>
  <c r="ER141" i="13"/>
  <c r="EX141" i="13"/>
  <c r="EY141" i="13"/>
  <c r="FE141" i="13"/>
  <c r="FG141" i="13" s="1"/>
  <c r="FF141" i="13"/>
  <c r="FL141" i="13"/>
  <c r="FM141" i="13"/>
  <c r="FS141" i="13"/>
  <c r="FT141" i="13"/>
  <c r="FZ141" i="13"/>
  <c r="GA141" i="13"/>
  <c r="GG141" i="13"/>
  <c r="GI141" i="13" s="1"/>
  <c r="GH141" i="13"/>
  <c r="GN141" i="13"/>
  <c r="GO141" i="13"/>
  <c r="GU141" i="13"/>
  <c r="GV141" i="13"/>
  <c r="HB141" i="13"/>
  <c r="HC141" i="13"/>
  <c r="HI141" i="13"/>
  <c r="HK141" i="13" s="1"/>
  <c r="HJ141" i="13"/>
  <c r="HP141" i="13"/>
  <c r="HQ141" i="13"/>
  <c r="HW141" i="13"/>
  <c r="HX141" i="13"/>
  <c r="ID141" i="13"/>
  <c r="IE141" i="13"/>
  <c r="IK141" i="13"/>
  <c r="IM141" i="13" s="1"/>
  <c r="IL141" i="13"/>
  <c r="CF142" i="13"/>
  <c r="DV142" i="13"/>
  <c r="EJ142" i="13"/>
  <c r="FE142" i="13"/>
  <c r="FZ142" i="13"/>
  <c r="IK142" i="13"/>
  <c r="CF143" i="13"/>
  <c r="CG143" i="13"/>
  <c r="CM143" i="13"/>
  <c r="CN143" i="13"/>
  <c r="CT143" i="13"/>
  <c r="DA143" i="13"/>
  <c r="DH143" i="13"/>
  <c r="DI143" i="13"/>
  <c r="DO143" i="13"/>
  <c r="DP143" i="13"/>
  <c r="DV143" i="13"/>
  <c r="EC143" i="13"/>
  <c r="ED143" i="13"/>
  <c r="EJ143" i="13"/>
  <c r="EQ143" i="13"/>
  <c r="ER143" i="13"/>
  <c r="EX143" i="13"/>
  <c r="FE143" i="13"/>
  <c r="FL143" i="13"/>
  <c r="FS143" i="13"/>
  <c r="FT143" i="13"/>
  <c r="FZ143" i="13"/>
  <c r="GG143" i="13"/>
  <c r="GH143" i="13"/>
  <c r="GN143" i="13"/>
  <c r="GO143" i="13"/>
  <c r="GU143" i="13"/>
  <c r="GV143" i="13"/>
  <c r="HB143" i="13"/>
  <c r="HI143" i="13"/>
  <c r="HP143" i="13"/>
  <c r="HQ143" i="13"/>
  <c r="HW143" i="13"/>
  <c r="HX143" i="13"/>
  <c r="ID143" i="13"/>
  <c r="IK143" i="13"/>
  <c r="IL143" i="13"/>
  <c r="CF144" i="13"/>
  <c r="CM144" i="13"/>
  <c r="CN144" i="13"/>
  <c r="CT144" i="13"/>
  <c r="DA144" i="13"/>
  <c r="DH144" i="13"/>
  <c r="DO144" i="13"/>
  <c r="DP144" i="13"/>
  <c r="DV144" i="13"/>
  <c r="EC144" i="13"/>
  <c r="ED144" i="13"/>
  <c r="EJ144" i="13"/>
  <c r="EK144" i="13"/>
  <c r="EQ144" i="13"/>
  <c r="ER144" i="13"/>
  <c r="EX144" i="13"/>
  <c r="FE144" i="13"/>
  <c r="FL144" i="13"/>
  <c r="FM144" i="13"/>
  <c r="FS144" i="13"/>
  <c r="FT144" i="13"/>
  <c r="FZ144" i="13"/>
  <c r="GG144" i="13"/>
  <c r="GH144" i="13"/>
  <c r="GN144" i="13"/>
  <c r="GU144" i="13"/>
  <c r="GV144" i="13"/>
  <c r="HB144" i="13"/>
  <c r="HI144" i="13"/>
  <c r="HP144" i="13"/>
  <c r="HW144" i="13"/>
  <c r="HX144" i="13"/>
  <c r="ID144" i="13"/>
  <c r="IK144" i="13"/>
  <c r="IL144" i="13"/>
  <c r="CF145" i="13"/>
  <c r="CN145" i="13"/>
  <c r="CT145" i="13"/>
  <c r="DA145" i="13"/>
  <c r="DH145" i="13"/>
  <c r="DO145" i="13"/>
  <c r="DW145" i="13"/>
  <c r="EJ145" i="13"/>
  <c r="EX145" i="13"/>
  <c r="FE145" i="13"/>
  <c r="FL145" i="13"/>
  <c r="FS145" i="13"/>
  <c r="FZ145" i="13"/>
  <c r="GA145" i="13"/>
  <c r="GU145" i="13"/>
  <c r="HB145" i="13"/>
  <c r="HP145" i="13"/>
  <c r="HX145" i="13"/>
  <c r="ID145" i="13"/>
  <c r="IK145" i="13"/>
  <c r="CF146" i="13"/>
  <c r="CG146" i="13"/>
  <c r="CM146" i="13"/>
  <c r="CN146" i="13"/>
  <c r="CT146" i="13"/>
  <c r="CU146" i="13"/>
  <c r="DA146" i="13"/>
  <c r="DB146" i="13"/>
  <c r="DH146" i="13"/>
  <c r="DI146" i="13"/>
  <c r="DO146" i="13"/>
  <c r="DP146" i="13"/>
  <c r="DV146" i="13"/>
  <c r="DW146" i="13"/>
  <c r="EC146" i="13"/>
  <c r="ED146" i="13"/>
  <c r="EJ146" i="13"/>
  <c r="EK146" i="13"/>
  <c r="EQ146" i="13"/>
  <c r="ER146" i="13"/>
  <c r="EX146" i="13"/>
  <c r="EY146" i="13"/>
  <c r="FE146" i="13"/>
  <c r="FF146" i="13"/>
  <c r="FL146" i="13"/>
  <c r="FM146" i="13"/>
  <c r="FS146" i="13"/>
  <c r="FT146" i="13"/>
  <c r="FZ146" i="13"/>
  <c r="GA146" i="13"/>
  <c r="GG146" i="13"/>
  <c r="GH146" i="13"/>
  <c r="GN146" i="13"/>
  <c r="GO146" i="13"/>
  <c r="GU146" i="13"/>
  <c r="GV146" i="13"/>
  <c r="HB146" i="13"/>
  <c r="HC146" i="13"/>
  <c r="HI146" i="13"/>
  <c r="HJ146" i="13"/>
  <c r="HP146" i="13"/>
  <c r="HQ146" i="13"/>
  <c r="HW146" i="13"/>
  <c r="HX146" i="13"/>
  <c r="ID146" i="13"/>
  <c r="IE146" i="13"/>
  <c r="IK146" i="13"/>
  <c r="IL146" i="13"/>
  <c r="CF147" i="13"/>
  <c r="CG147" i="13"/>
  <c r="CM147" i="13"/>
  <c r="CN147" i="13"/>
  <c r="CT147" i="13"/>
  <c r="CU147" i="13"/>
  <c r="DA147" i="13"/>
  <c r="DB147" i="13"/>
  <c r="DH147" i="13"/>
  <c r="DI147" i="13"/>
  <c r="DO147" i="13"/>
  <c r="DP147" i="13"/>
  <c r="DV147" i="13"/>
  <c r="DW147" i="13"/>
  <c r="EC147" i="13"/>
  <c r="ED147" i="13"/>
  <c r="EJ147" i="13"/>
  <c r="EK147" i="13"/>
  <c r="EQ147" i="13"/>
  <c r="ER147" i="13"/>
  <c r="EX147" i="13"/>
  <c r="EY147" i="13"/>
  <c r="FE147" i="13"/>
  <c r="FF147" i="13"/>
  <c r="FL147" i="13"/>
  <c r="FM147" i="13"/>
  <c r="FS147" i="13"/>
  <c r="FT147" i="13"/>
  <c r="FZ147" i="13"/>
  <c r="GA147" i="13"/>
  <c r="GG147" i="13"/>
  <c r="GH147" i="13"/>
  <c r="GN147" i="13"/>
  <c r="GO147" i="13"/>
  <c r="GU147" i="13"/>
  <c r="GV147" i="13"/>
  <c r="HB147" i="13"/>
  <c r="HC147" i="13"/>
  <c r="HI147" i="13"/>
  <c r="HJ147" i="13"/>
  <c r="HP147" i="13"/>
  <c r="HQ147" i="13"/>
  <c r="HW147" i="13"/>
  <c r="HX147" i="13"/>
  <c r="ID147" i="13"/>
  <c r="IE147" i="13"/>
  <c r="IK147" i="13"/>
  <c r="IL147" i="13"/>
  <c r="CF148" i="13"/>
  <c r="CG148" i="13"/>
  <c r="CM148" i="13"/>
  <c r="CN148" i="13"/>
  <c r="CT148" i="13"/>
  <c r="CU148" i="13"/>
  <c r="DA148" i="13"/>
  <c r="DB148" i="13"/>
  <c r="DH148" i="13"/>
  <c r="DI148" i="13"/>
  <c r="DO148" i="13"/>
  <c r="DP148" i="13"/>
  <c r="DV148" i="13"/>
  <c r="DW148" i="13"/>
  <c r="EC148" i="13"/>
  <c r="ED148" i="13"/>
  <c r="EJ148" i="13"/>
  <c r="EK148" i="13"/>
  <c r="EQ148" i="13"/>
  <c r="ER148" i="13"/>
  <c r="EX148" i="13"/>
  <c r="EY148" i="13"/>
  <c r="FE148" i="13"/>
  <c r="FF148" i="13"/>
  <c r="FL148" i="13"/>
  <c r="FM148" i="13"/>
  <c r="FS148" i="13"/>
  <c r="FT148" i="13"/>
  <c r="FZ148" i="13"/>
  <c r="GA148" i="13"/>
  <c r="GG148" i="13"/>
  <c r="GH148" i="13"/>
  <c r="GN148" i="13"/>
  <c r="GO148" i="13"/>
  <c r="GU148" i="13"/>
  <c r="GV148" i="13"/>
  <c r="HB148" i="13"/>
  <c r="HC148" i="13"/>
  <c r="HI148" i="13"/>
  <c r="HJ148" i="13"/>
  <c r="HP148" i="13"/>
  <c r="HQ148" i="13"/>
  <c r="HW148" i="13"/>
  <c r="HX148" i="13"/>
  <c r="ID148" i="13"/>
  <c r="IE148" i="13"/>
  <c r="IK148" i="13"/>
  <c r="IL148" i="13"/>
  <c r="CF149" i="13"/>
  <c r="CG149" i="13"/>
  <c r="CM149" i="13"/>
  <c r="CN149" i="13"/>
  <c r="CT149" i="13"/>
  <c r="CU149" i="13"/>
  <c r="DA149" i="13"/>
  <c r="DB149" i="13"/>
  <c r="DH149" i="13"/>
  <c r="DI149" i="13"/>
  <c r="DO149" i="13"/>
  <c r="DP149" i="13"/>
  <c r="DV149" i="13"/>
  <c r="DW149" i="13"/>
  <c r="EC149" i="13"/>
  <c r="ED149" i="13"/>
  <c r="EJ149" i="13"/>
  <c r="EK149" i="13"/>
  <c r="EQ149" i="13"/>
  <c r="ER149" i="13"/>
  <c r="EX149" i="13"/>
  <c r="EY149" i="13"/>
  <c r="FE149" i="13"/>
  <c r="FF149" i="13"/>
  <c r="FL149" i="13"/>
  <c r="FM149" i="13"/>
  <c r="FS149" i="13"/>
  <c r="FT149" i="13"/>
  <c r="FZ149" i="13"/>
  <c r="GA149" i="13"/>
  <c r="GG149" i="13"/>
  <c r="GH149" i="13"/>
  <c r="GN149" i="13"/>
  <c r="GO149" i="13"/>
  <c r="GU149" i="13"/>
  <c r="GV149" i="13"/>
  <c r="HB149" i="13"/>
  <c r="HC149" i="13"/>
  <c r="HI149" i="13"/>
  <c r="HJ149" i="13"/>
  <c r="HP149" i="13"/>
  <c r="HQ149" i="13"/>
  <c r="HW149" i="13"/>
  <c r="HX149" i="13"/>
  <c r="ID149" i="13"/>
  <c r="IE149" i="13"/>
  <c r="IK149" i="13"/>
  <c r="IL149" i="13"/>
  <c r="CT150" i="13"/>
  <c r="DA150" i="13"/>
  <c r="DH150" i="13"/>
  <c r="DO150" i="13"/>
  <c r="EJ150" i="13"/>
  <c r="EX150" i="13"/>
  <c r="FL150" i="13"/>
  <c r="GU150" i="13"/>
  <c r="HP150" i="13"/>
  <c r="CF152" i="13"/>
  <c r="CG152" i="13"/>
  <c r="CM152" i="13"/>
  <c r="CN152" i="13"/>
  <c r="CT152" i="13"/>
  <c r="CU152" i="13"/>
  <c r="DA152" i="13"/>
  <c r="DB152" i="13"/>
  <c r="DH152" i="13"/>
  <c r="DI152" i="13"/>
  <c r="DO152" i="13"/>
  <c r="DP152" i="13"/>
  <c r="DV152" i="13"/>
  <c r="DW152" i="13"/>
  <c r="EC152" i="13"/>
  <c r="ED152" i="13"/>
  <c r="EJ152" i="13"/>
  <c r="EK152" i="13"/>
  <c r="EQ152" i="13"/>
  <c r="ER152" i="13"/>
  <c r="EX152" i="13"/>
  <c r="EY152" i="13"/>
  <c r="FE152" i="13"/>
  <c r="FF152" i="13"/>
  <c r="FL152" i="13"/>
  <c r="FM152" i="13"/>
  <c r="FS152" i="13"/>
  <c r="FT152" i="13"/>
  <c r="FZ152" i="13"/>
  <c r="GA152" i="13"/>
  <c r="GG152" i="13"/>
  <c r="GH152" i="13"/>
  <c r="GN152" i="13"/>
  <c r="GO152" i="13"/>
  <c r="GU152" i="13"/>
  <c r="GV152" i="13"/>
  <c r="HB152" i="13"/>
  <c r="HC152" i="13"/>
  <c r="HI152" i="13"/>
  <c r="HJ152" i="13"/>
  <c r="HP152" i="13"/>
  <c r="HQ152" i="13"/>
  <c r="HW152" i="13"/>
  <c r="HX152" i="13"/>
  <c r="ID152" i="13"/>
  <c r="IE152" i="13"/>
  <c r="IK152" i="13"/>
  <c r="IL152" i="13"/>
  <c r="CF153" i="13"/>
  <c r="CG153" i="13"/>
  <c r="CM153" i="13"/>
  <c r="CN153" i="13"/>
  <c r="CT153" i="13"/>
  <c r="CU153" i="13"/>
  <c r="DA153" i="13"/>
  <c r="DB153" i="13"/>
  <c r="DH153" i="13"/>
  <c r="DI153" i="13"/>
  <c r="DO153" i="13"/>
  <c r="DP153" i="13"/>
  <c r="DV153" i="13"/>
  <c r="DW153" i="13"/>
  <c r="EC153" i="13"/>
  <c r="ED153" i="13"/>
  <c r="EJ153" i="13"/>
  <c r="EK153" i="13"/>
  <c r="EQ153" i="13"/>
  <c r="ER153" i="13"/>
  <c r="EX153" i="13"/>
  <c r="EY153" i="13"/>
  <c r="FE153" i="13"/>
  <c r="FF153" i="13"/>
  <c r="FL153" i="13"/>
  <c r="FM153" i="13"/>
  <c r="FS153" i="13"/>
  <c r="FT153" i="13"/>
  <c r="FZ153" i="13"/>
  <c r="GA153" i="13"/>
  <c r="GG153" i="13"/>
  <c r="GH153" i="13"/>
  <c r="GN153" i="13"/>
  <c r="GO153" i="13"/>
  <c r="GU153" i="13"/>
  <c r="GV153" i="13"/>
  <c r="HB153" i="13"/>
  <c r="HC153" i="13"/>
  <c r="HI153" i="13"/>
  <c r="HJ153" i="13"/>
  <c r="HP153" i="13"/>
  <c r="HQ153" i="13"/>
  <c r="HW153" i="13"/>
  <c r="HX153" i="13"/>
  <c r="ID153" i="13"/>
  <c r="IE153" i="13"/>
  <c r="IK153" i="13"/>
  <c r="IL153" i="13"/>
  <c r="CF154" i="13"/>
  <c r="CG154" i="13"/>
  <c r="CM154" i="13"/>
  <c r="CN154" i="13"/>
  <c r="CT154" i="13"/>
  <c r="CU154" i="13"/>
  <c r="DA154" i="13"/>
  <c r="DB154" i="13"/>
  <c r="DH154" i="13"/>
  <c r="DI154" i="13"/>
  <c r="DO154" i="13"/>
  <c r="DP154" i="13"/>
  <c r="DV154" i="13"/>
  <c r="DW154" i="13"/>
  <c r="EC154" i="13"/>
  <c r="ED154" i="13"/>
  <c r="EJ154" i="13"/>
  <c r="EK154" i="13"/>
  <c r="EQ154" i="13"/>
  <c r="ER154" i="13"/>
  <c r="EX154" i="13"/>
  <c r="EY154" i="13"/>
  <c r="FE154" i="13"/>
  <c r="FF154" i="13"/>
  <c r="FL154" i="13"/>
  <c r="FM154" i="13"/>
  <c r="FS154" i="13"/>
  <c r="FT154" i="13"/>
  <c r="FZ154" i="13"/>
  <c r="GA154" i="13"/>
  <c r="GG154" i="13"/>
  <c r="GH154" i="13"/>
  <c r="GN154" i="13"/>
  <c r="GO154" i="13"/>
  <c r="GU154" i="13"/>
  <c r="GV154" i="13"/>
  <c r="HB154" i="13"/>
  <c r="HC154" i="13"/>
  <c r="HI154" i="13"/>
  <c r="HJ154" i="13"/>
  <c r="HP154" i="13"/>
  <c r="HQ154" i="13"/>
  <c r="HW154" i="13"/>
  <c r="HX154" i="13"/>
  <c r="ID154" i="13"/>
  <c r="IE154" i="13"/>
  <c r="IK154" i="13"/>
  <c r="IL154" i="13"/>
  <c r="CF155" i="13"/>
  <c r="CG155" i="13"/>
  <c r="CM155" i="13"/>
  <c r="CN155" i="13"/>
  <c r="CT155" i="13"/>
  <c r="CU155" i="13"/>
  <c r="DA155" i="13"/>
  <c r="DB155" i="13"/>
  <c r="DH155" i="13"/>
  <c r="DI155" i="13"/>
  <c r="DO155" i="13"/>
  <c r="DP155" i="13"/>
  <c r="DV155" i="13"/>
  <c r="DW155" i="13"/>
  <c r="EC155" i="13"/>
  <c r="ED155" i="13"/>
  <c r="EJ155" i="13"/>
  <c r="EK155" i="13"/>
  <c r="EQ155" i="13"/>
  <c r="ER155" i="13"/>
  <c r="EX155" i="13"/>
  <c r="EY155" i="13"/>
  <c r="FE155" i="13"/>
  <c r="FF155" i="13"/>
  <c r="FL155" i="13"/>
  <c r="FM155" i="13"/>
  <c r="FS155" i="13"/>
  <c r="FT155" i="13"/>
  <c r="FZ155" i="13"/>
  <c r="GA155" i="13"/>
  <c r="GG155" i="13"/>
  <c r="GH155" i="13"/>
  <c r="GN155" i="13"/>
  <c r="GO155" i="13"/>
  <c r="GU155" i="13"/>
  <c r="GV155" i="13"/>
  <c r="HB155" i="13"/>
  <c r="HC155" i="13"/>
  <c r="HI155" i="13"/>
  <c r="HJ155" i="13"/>
  <c r="HP155" i="13"/>
  <c r="HQ155" i="13"/>
  <c r="HW155" i="13"/>
  <c r="HX155" i="13"/>
  <c r="ID155" i="13"/>
  <c r="IE155" i="13"/>
  <c r="IK155" i="13"/>
  <c r="IL155" i="13"/>
  <c r="CF156" i="13"/>
  <c r="CG156" i="13"/>
  <c r="CM156" i="13"/>
  <c r="CN156" i="13"/>
  <c r="CT156" i="13"/>
  <c r="CU156" i="13"/>
  <c r="DA156" i="13"/>
  <c r="DB156" i="13"/>
  <c r="DH156" i="13"/>
  <c r="DI156" i="13"/>
  <c r="DO156" i="13"/>
  <c r="DP156" i="13"/>
  <c r="DV156" i="13"/>
  <c r="DW156" i="13"/>
  <c r="EC156" i="13"/>
  <c r="ED156" i="13"/>
  <c r="EJ156" i="13"/>
  <c r="EK156" i="13"/>
  <c r="EQ156" i="13"/>
  <c r="ER156" i="13"/>
  <c r="EX156" i="13"/>
  <c r="EY156" i="13"/>
  <c r="FE156" i="13"/>
  <c r="FF156" i="13"/>
  <c r="FL156" i="13"/>
  <c r="FM156" i="13"/>
  <c r="FS156" i="13"/>
  <c r="FT156" i="13"/>
  <c r="FZ156" i="13"/>
  <c r="GA156" i="13"/>
  <c r="GG156" i="13"/>
  <c r="GH156" i="13"/>
  <c r="GN156" i="13"/>
  <c r="GO156" i="13"/>
  <c r="GU156" i="13"/>
  <c r="GV156" i="13"/>
  <c r="HB156" i="13"/>
  <c r="HC156" i="13"/>
  <c r="HI156" i="13"/>
  <c r="HJ156" i="13"/>
  <c r="HP156" i="13"/>
  <c r="HQ156" i="13"/>
  <c r="HW156" i="13"/>
  <c r="HX156" i="13"/>
  <c r="ID156" i="13"/>
  <c r="IE156" i="13"/>
  <c r="IK156" i="13"/>
  <c r="IL156" i="13"/>
  <c r="CF157" i="13"/>
  <c r="CG157" i="13"/>
  <c r="CM157" i="13"/>
  <c r="CN157" i="13"/>
  <c r="CT157" i="13"/>
  <c r="CU157" i="13"/>
  <c r="DA157" i="13"/>
  <c r="DB157" i="13"/>
  <c r="DH157" i="13"/>
  <c r="DI157" i="13"/>
  <c r="DO157" i="13"/>
  <c r="DP157" i="13"/>
  <c r="DV157" i="13"/>
  <c r="DW157" i="13"/>
  <c r="EC157" i="13"/>
  <c r="ED157" i="13"/>
  <c r="EJ157" i="13"/>
  <c r="EK157" i="13"/>
  <c r="EQ157" i="13"/>
  <c r="ER157" i="13"/>
  <c r="EX157" i="13"/>
  <c r="EY157" i="13"/>
  <c r="FE157" i="13"/>
  <c r="FF157" i="13"/>
  <c r="FL157" i="13"/>
  <c r="FM157" i="13"/>
  <c r="FS157" i="13"/>
  <c r="FT157" i="13"/>
  <c r="FZ157" i="13"/>
  <c r="GA157" i="13"/>
  <c r="GG157" i="13"/>
  <c r="GH157" i="13"/>
  <c r="GN157" i="13"/>
  <c r="GO157" i="13"/>
  <c r="GU157" i="13"/>
  <c r="GV157" i="13"/>
  <c r="HB157" i="13"/>
  <c r="HC157" i="13"/>
  <c r="HI157" i="13"/>
  <c r="HJ157" i="13"/>
  <c r="HP157" i="13"/>
  <c r="HQ157" i="13"/>
  <c r="HW157" i="13"/>
  <c r="HX157" i="13"/>
  <c r="ID157" i="13"/>
  <c r="IE157" i="13"/>
  <c r="IK157" i="13"/>
  <c r="IL157" i="13"/>
  <c r="CM158" i="13"/>
  <c r="CT158" i="13"/>
  <c r="DO158" i="13"/>
  <c r="DV158" i="13"/>
  <c r="DW158" i="13"/>
  <c r="EK158" i="13"/>
  <c r="EX158" i="13"/>
  <c r="FZ158" i="13"/>
  <c r="GG158" i="13"/>
  <c r="GU158" i="13"/>
  <c r="HB158" i="13"/>
  <c r="HW158" i="13"/>
  <c r="ID158" i="13"/>
  <c r="IE158" i="13"/>
  <c r="G11" i="15"/>
  <c r="G12" i="15"/>
  <c r="G13" i="15"/>
  <c r="G14" i="15"/>
  <c r="G103" i="13"/>
  <c r="G104" i="13"/>
  <c r="G107" i="13"/>
  <c r="G25" i="15"/>
  <c r="G26" i="15"/>
  <c r="G116" i="13"/>
  <c r="BR10" i="13"/>
  <c r="BR97" i="13" s="1"/>
  <c r="AU45" i="13"/>
  <c r="E45" i="13" s="1"/>
  <c r="E57" i="15" s="1"/>
  <c r="AU18" i="13"/>
  <c r="E18" i="13" s="1"/>
  <c r="E18" i="15" s="1"/>
  <c r="AC132" i="13"/>
  <c r="AC131" i="13"/>
  <c r="AC130" i="13"/>
  <c r="AC126" i="13"/>
  <c r="AC105" i="13"/>
  <c r="V45" i="13"/>
  <c r="V18" i="13"/>
  <c r="L71" i="13"/>
  <c r="L58" i="13"/>
  <c r="L63" i="13" s="1"/>
  <c r="N58" i="13"/>
  <c r="N145" i="13" s="1"/>
  <c r="L47" i="13"/>
  <c r="O157" i="13"/>
  <c r="N15" i="13"/>
  <c r="N102" i="13" s="1"/>
  <c r="O104" i="13"/>
  <c r="G130" i="13"/>
  <c r="G155" i="13"/>
  <c r="V43" i="13"/>
  <c r="AB10" i="13"/>
  <c r="AB97" i="13" s="1"/>
  <c r="BB76" i="13"/>
  <c r="BB74" i="13" s="1"/>
  <c r="BP76" i="13"/>
  <c r="BP74" i="13" s="1"/>
  <c r="G144" i="13"/>
  <c r="G39" i="15"/>
  <c r="P15" i="13"/>
  <c r="V126" i="13"/>
  <c r="I66" i="15"/>
  <c r="M15" i="13"/>
  <c r="I81" i="15"/>
  <c r="I56" i="13"/>
  <c r="I68" i="15" s="1"/>
  <c r="G143" i="13"/>
  <c r="G56" i="15"/>
  <c r="G58" i="15"/>
  <c r="G139" i="13"/>
  <c r="G147" i="13"/>
  <c r="G74" i="15"/>
  <c r="G152" i="13"/>
  <c r="G78" i="15"/>
  <c r="G154" i="13"/>
  <c r="G121" i="13"/>
  <c r="G35" i="15"/>
  <c r="G36" i="15"/>
  <c r="G37" i="15"/>
  <c r="G38" i="15"/>
  <c r="O149" i="13"/>
  <c r="G129" i="13"/>
  <c r="F56" i="13"/>
  <c r="F68" i="15" s="1"/>
  <c r="F45" i="13"/>
  <c r="F57" i="15" s="1"/>
  <c r="F44" i="13"/>
  <c r="F56" i="15" s="1"/>
  <c r="F18" i="13"/>
  <c r="F18" i="15" s="1"/>
  <c r="BE18" i="13"/>
  <c r="BE105" i="13" s="1"/>
  <c r="AY14" i="13"/>
  <c r="AV14" i="13"/>
  <c r="D33" i="13"/>
  <c r="D42" i="13"/>
  <c r="D65" i="13"/>
  <c r="BV18" i="13"/>
  <c r="AT14" i="13"/>
  <c r="K10" i="13"/>
  <c r="K19" i="13"/>
  <c r="K23" i="13"/>
  <c r="K28" i="13"/>
  <c r="K40" i="13"/>
  <c r="K47" i="13"/>
  <c r="K55" i="13" s="1"/>
  <c r="K58" i="13"/>
  <c r="K63" i="13" s="1"/>
  <c r="K71" i="13"/>
  <c r="I17" i="15"/>
  <c r="I18" i="15"/>
  <c r="I20" i="15"/>
  <c r="I24" i="15"/>
  <c r="I25" i="15"/>
  <c r="I29" i="15"/>
  <c r="I34" i="15"/>
  <c r="I36" i="15"/>
  <c r="F43" i="13"/>
  <c r="F46" i="13"/>
  <c r="F58" i="15" s="1"/>
  <c r="F48" i="13"/>
  <c r="F60" i="15" s="1"/>
  <c r="F50" i="13"/>
  <c r="F62" i="15" s="1"/>
  <c r="F51" i="13"/>
  <c r="F63" i="15" s="1"/>
  <c r="F52" i="13"/>
  <c r="F53" i="13"/>
  <c r="F65" i="15" s="1"/>
  <c r="F54" i="13"/>
  <c r="F66" i="15" s="1"/>
  <c r="F57" i="13"/>
  <c r="F69" i="15" s="1"/>
  <c r="F59" i="13"/>
  <c r="F71" i="15" s="1"/>
  <c r="F60" i="13"/>
  <c r="F61" i="13"/>
  <c r="F73" i="15" s="1"/>
  <c r="F62" i="13"/>
  <c r="F74" i="15" s="1"/>
  <c r="F66" i="13"/>
  <c r="F78" i="15" s="1"/>
  <c r="F67" i="13"/>
  <c r="F68" i="13"/>
  <c r="F80" i="15" s="1"/>
  <c r="F69" i="13"/>
  <c r="F81" i="15" s="1"/>
  <c r="F16" i="13"/>
  <c r="F16" i="15" s="1"/>
  <c r="F17" i="13"/>
  <c r="F17" i="15" s="1"/>
  <c r="F20" i="13"/>
  <c r="F20" i="15" s="1"/>
  <c r="F21" i="13"/>
  <c r="F21" i="15" s="1"/>
  <c r="F24" i="13"/>
  <c r="F24" i="15" s="1"/>
  <c r="F25" i="13"/>
  <c r="F25" i="15" s="1"/>
  <c r="F26" i="13"/>
  <c r="F26" i="15" s="1"/>
  <c r="F27" i="13"/>
  <c r="F27" i="15" s="1"/>
  <c r="F29" i="13"/>
  <c r="F29" i="15" s="1"/>
  <c r="F30" i="13"/>
  <c r="F30" i="15" s="1"/>
  <c r="F33" i="13"/>
  <c r="F34" i="13"/>
  <c r="F35" i="13"/>
  <c r="F35" i="15" s="1"/>
  <c r="F36" i="13"/>
  <c r="F36" i="15" s="1"/>
  <c r="F37" i="13"/>
  <c r="F37" i="15" s="1"/>
  <c r="F38" i="13"/>
  <c r="F38" i="15" s="1"/>
  <c r="F14" i="13"/>
  <c r="F14" i="15" s="1"/>
  <c r="E75" i="13"/>
  <c r="BO76" i="13"/>
  <c r="BA74" i="13"/>
  <c r="P58" i="13"/>
  <c r="P63" i="13" s="1"/>
  <c r="BC76" i="13"/>
  <c r="BC74" i="13" s="1"/>
  <c r="BC40" i="13"/>
  <c r="BS71" i="13"/>
  <c r="BS58" i="13"/>
  <c r="BS57" i="13"/>
  <c r="BS144" i="13" s="1"/>
  <c r="BS56" i="13"/>
  <c r="BS47" i="13"/>
  <c r="BS46" i="13"/>
  <c r="BS45" i="13"/>
  <c r="BS132" i="13" s="1"/>
  <c r="BS44" i="13"/>
  <c r="BS131" i="13" s="1"/>
  <c r="BS43" i="13"/>
  <c r="BS130" i="13" s="1"/>
  <c r="BS126" i="13"/>
  <c r="BS28" i="13"/>
  <c r="BS27" i="13"/>
  <c r="BS114" i="13" s="1"/>
  <c r="BS23" i="13"/>
  <c r="BS19" i="13"/>
  <c r="BS18" i="13"/>
  <c r="BS105" i="13" s="1"/>
  <c r="BS17" i="13"/>
  <c r="BS14" i="13"/>
  <c r="BS101" i="13" s="1"/>
  <c r="BS13" i="13"/>
  <c r="BS100" i="13" s="1"/>
  <c r="BL71" i="13"/>
  <c r="BL58" i="13"/>
  <c r="BL57" i="13"/>
  <c r="BL144" i="13" s="1"/>
  <c r="BL56" i="13"/>
  <c r="BL47" i="13"/>
  <c r="BL46" i="13"/>
  <c r="BL133" i="13" s="1"/>
  <c r="BL45" i="13"/>
  <c r="BL132" i="13" s="1"/>
  <c r="BL44" i="13"/>
  <c r="BL43" i="13"/>
  <c r="BL130" i="13" s="1"/>
  <c r="BL126" i="13"/>
  <c r="BL28" i="13"/>
  <c r="BL27" i="13"/>
  <c r="BL114" i="13" s="1"/>
  <c r="BL23" i="13"/>
  <c r="BL19" i="13"/>
  <c r="BL18" i="13"/>
  <c r="BL105" i="13" s="1"/>
  <c r="BL17" i="13"/>
  <c r="BL14" i="13"/>
  <c r="BL101" i="13" s="1"/>
  <c r="BL13" i="13"/>
  <c r="BL100" i="13" s="1"/>
  <c r="BE71" i="13"/>
  <c r="BE58" i="13"/>
  <c r="BE57" i="13"/>
  <c r="BE56" i="13"/>
  <c r="BE143" i="13" s="1"/>
  <c r="BE47" i="13"/>
  <c r="BE46" i="13"/>
  <c r="BE45" i="13"/>
  <c r="BE132" i="13" s="1"/>
  <c r="BE44" i="13"/>
  <c r="BE131" i="13" s="1"/>
  <c r="BE43" i="13"/>
  <c r="BE130" i="13" s="1"/>
  <c r="BE39" i="13"/>
  <c r="BE126" i="13" s="1"/>
  <c r="BE28" i="13"/>
  <c r="BE27" i="13"/>
  <c r="BE23" i="13"/>
  <c r="BE19" i="13"/>
  <c r="BE17" i="13"/>
  <c r="BE14" i="13"/>
  <c r="BE101" i="13" s="1"/>
  <c r="BE13" i="13"/>
  <c r="AQ71" i="13"/>
  <c r="AQ58" i="13"/>
  <c r="AQ57" i="13"/>
  <c r="AQ144" i="13" s="1"/>
  <c r="AQ56" i="13"/>
  <c r="AQ143" i="13" s="1"/>
  <c r="AQ47" i="13"/>
  <c r="AQ46" i="13"/>
  <c r="AQ133" i="13" s="1"/>
  <c r="AQ45" i="13"/>
  <c r="AQ132" i="13" s="1"/>
  <c r="AQ44" i="13"/>
  <c r="AQ131" i="13" s="1"/>
  <c r="AQ43" i="13"/>
  <c r="AQ130" i="13" s="1"/>
  <c r="AQ39" i="13"/>
  <c r="AQ28" i="13"/>
  <c r="AQ27" i="13"/>
  <c r="AQ114" i="13" s="1"/>
  <c r="AQ23" i="13"/>
  <c r="AQ19" i="13"/>
  <c r="AQ18" i="13"/>
  <c r="AQ105" i="13" s="1"/>
  <c r="AQ17" i="13"/>
  <c r="AQ15" i="13" s="1"/>
  <c r="AQ14" i="13"/>
  <c r="AQ101" i="13" s="1"/>
  <c r="AQ13" i="13"/>
  <c r="AQ100" i="13" s="1"/>
  <c r="AJ71" i="13"/>
  <c r="AJ58" i="13"/>
  <c r="AJ57" i="13"/>
  <c r="AJ144" i="13" s="1"/>
  <c r="AJ56" i="13"/>
  <c r="AJ143" i="13" s="1"/>
  <c r="AJ47" i="13"/>
  <c r="AJ46" i="13"/>
  <c r="AJ133" i="13" s="1"/>
  <c r="AJ45" i="13"/>
  <c r="AJ132" i="13" s="1"/>
  <c r="AJ44" i="13"/>
  <c r="AJ131" i="13" s="1"/>
  <c r="AJ43" i="13"/>
  <c r="AJ39" i="13"/>
  <c r="AJ126" i="13" s="1"/>
  <c r="AJ37" i="13"/>
  <c r="AJ28" i="13"/>
  <c r="AJ27" i="13"/>
  <c r="AJ114" i="13" s="1"/>
  <c r="AJ23" i="13"/>
  <c r="AJ19" i="13"/>
  <c r="AJ18" i="13"/>
  <c r="AJ105" i="13" s="1"/>
  <c r="AJ17" i="13"/>
  <c r="AJ15" i="13" s="1"/>
  <c r="AJ14" i="13"/>
  <c r="AJ101" i="13" s="1"/>
  <c r="AJ13" i="13"/>
  <c r="AC71" i="13"/>
  <c r="AC58" i="13"/>
  <c r="AC57" i="13"/>
  <c r="AC47" i="13"/>
  <c r="AC46" i="13"/>
  <c r="AC133" i="13" s="1"/>
  <c r="AC28" i="13"/>
  <c r="AC27" i="13"/>
  <c r="AC23" i="13"/>
  <c r="AC19" i="13"/>
  <c r="AC17" i="13"/>
  <c r="AC15" i="13" s="1"/>
  <c r="AC13" i="13"/>
  <c r="AC100" i="13" s="1"/>
  <c r="V156" i="13"/>
  <c r="V148" i="13"/>
  <c r="V57" i="13"/>
  <c r="V56" i="13"/>
  <c r="V47" i="13"/>
  <c r="V46" i="13"/>
  <c r="V44" i="13"/>
  <c r="V124" i="13"/>
  <c r="V27" i="13"/>
  <c r="V112" i="13"/>
  <c r="V23" i="13"/>
  <c r="V19" i="13"/>
  <c r="V17" i="13"/>
  <c r="V14" i="13"/>
  <c r="V13" i="13"/>
  <c r="V100" i="13" s="1"/>
  <c r="H81" i="15"/>
  <c r="H78" i="15"/>
  <c r="H73" i="15"/>
  <c r="O147" i="13"/>
  <c r="O140" i="13"/>
  <c r="O139" i="13"/>
  <c r="O133" i="13"/>
  <c r="O131" i="13"/>
  <c r="O124" i="13"/>
  <c r="H29" i="15"/>
  <c r="H25" i="15"/>
  <c r="O24" i="13"/>
  <c r="H24" i="13" s="1"/>
  <c r="O100" i="13"/>
  <c r="O99" i="13"/>
  <c r="AT45" i="13"/>
  <c r="BZ59" i="13"/>
  <c r="CA59" i="13"/>
  <c r="AX11" i="13"/>
  <c r="AY11" i="13"/>
  <c r="AX12" i="13"/>
  <c r="AY12" i="13"/>
  <c r="AY13" i="13"/>
  <c r="AX16" i="13"/>
  <c r="AY16" i="13"/>
  <c r="AY17" i="13"/>
  <c r="AY18" i="13"/>
  <c r="AX20" i="13"/>
  <c r="AY20" i="13"/>
  <c r="AX21" i="13"/>
  <c r="AY21" i="13"/>
  <c r="AX24" i="13"/>
  <c r="AY24" i="13"/>
  <c r="AX25" i="13"/>
  <c r="AY25" i="13"/>
  <c r="AX26" i="13"/>
  <c r="AY26" i="13"/>
  <c r="AY27" i="13"/>
  <c r="AX29" i="13"/>
  <c r="AY29" i="13"/>
  <c r="AX30" i="13"/>
  <c r="AY30" i="13"/>
  <c r="AX34" i="13"/>
  <c r="AY34" i="13"/>
  <c r="AX35" i="13"/>
  <c r="AY35" i="13"/>
  <c r="AX36" i="13"/>
  <c r="AY36" i="13"/>
  <c r="AY37" i="13"/>
  <c r="AX38" i="13"/>
  <c r="AY38" i="13"/>
  <c r="AY45" i="13"/>
  <c r="AY46" i="13"/>
  <c r="AX48" i="13"/>
  <c r="AY48" i="13"/>
  <c r="AX50" i="13"/>
  <c r="AY50" i="13"/>
  <c r="AX51" i="13"/>
  <c r="AY51" i="13"/>
  <c r="AX52" i="13"/>
  <c r="AY52" i="13"/>
  <c r="AX53" i="13"/>
  <c r="AY53" i="13"/>
  <c r="AX54" i="13"/>
  <c r="AY54" i="13"/>
  <c r="AY56" i="13"/>
  <c r="AY57" i="13"/>
  <c r="AX59" i="13"/>
  <c r="AY59" i="13"/>
  <c r="AX60" i="13"/>
  <c r="AY60" i="13"/>
  <c r="AX61" i="13"/>
  <c r="AY61" i="13"/>
  <c r="AX62" i="13"/>
  <c r="AY62" i="13"/>
  <c r="AX66" i="13"/>
  <c r="AY66" i="13"/>
  <c r="AX67" i="13"/>
  <c r="AY67" i="13"/>
  <c r="AX68" i="13"/>
  <c r="AY68" i="13"/>
  <c r="AX69" i="13"/>
  <c r="AY69" i="13"/>
  <c r="AX70" i="13"/>
  <c r="AY70" i="13"/>
  <c r="U98" i="13"/>
  <c r="V98" i="13"/>
  <c r="AB98" i="13"/>
  <c r="AC98" i="13"/>
  <c r="AI98" i="13"/>
  <c r="AJ98" i="13"/>
  <c r="AP98" i="13"/>
  <c r="AQ98" i="13"/>
  <c r="BD98" i="13"/>
  <c r="BE98" i="13"/>
  <c r="BK98" i="13"/>
  <c r="BL98" i="13"/>
  <c r="BR98" i="13"/>
  <c r="BS98" i="13"/>
  <c r="U99" i="13"/>
  <c r="V99" i="13"/>
  <c r="AB99" i="13"/>
  <c r="AC99" i="13"/>
  <c r="AI99" i="13"/>
  <c r="AJ99" i="13"/>
  <c r="AP99" i="13"/>
  <c r="AQ99" i="13"/>
  <c r="BD99" i="13"/>
  <c r="BE99" i="13"/>
  <c r="BK99" i="13"/>
  <c r="BL99" i="13"/>
  <c r="BR99" i="13"/>
  <c r="BS99" i="13"/>
  <c r="U100" i="13"/>
  <c r="AB100" i="13"/>
  <c r="AI100" i="13"/>
  <c r="AP100" i="13"/>
  <c r="BD100" i="13"/>
  <c r="BK100" i="13"/>
  <c r="BR100" i="13"/>
  <c r="U101" i="13"/>
  <c r="AB101" i="13"/>
  <c r="AI101" i="13"/>
  <c r="AP101" i="13"/>
  <c r="BD101" i="13"/>
  <c r="BK101" i="13"/>
  <c r="BR101" i="13"/>
  <c r="U103" i="13"/>
  <c r="V103" i="13"/>
  <c r="AB103" i="13"/>
  <c r="AC103" i="13"/>
  <c r="AI103" i="13"/>
  <c r="AJ103" i="13"/>
  <c r="AP103" i="13"/>
  <c r="AQ103" i="13"/>
  <c r="BD103" i="13"/>
  <c r="BE103" i="13"/>
  <c r="BK103" i="13"/>
  <c r="BL103" i="13"/>
  <c r="BR103" i="13"/>
  <c r="BS103" i="13"/>
  <c r="U104" i="13"/>
  <c r="AB104" i="13"/>
  <c r="AI104" i="13"/>
  <c r="AP104" i="13"/>
  <c r="BD104" i="13"/>
  <c r="BK104" i="13"/>
  <c r="BR104" i="13"/>
  <c r="U105" i="13"/>
  <c r="AB105" i="13"/>
  <c r="AI105" i="13"/>
  <c r="AP105" i="13"/>
  <c r="BD105" i="13"/>
  <c r="BK105" i="13"/>
  <c r="BM105" i="13" s="1"/>
  <c r="BR105" i="13"/>
  <c r="U107" i="13"/>
  <c r="V107" i="13"/>
  <c r="AB107" i="13"/>
  <c r="AC107" i="13"/>
  <c r="AI107" i="13"/>
  <c r="AJ107" i="13"/>
  <c r="AP107" i="13"/>
  <c r="AQ107" i="13"/>
  <c r="BD107" i="13"/>
  <c r="BE107" i="13"/>
  <c r="BK107" i="13"/>
  <c r="BL107" i="13"/>
  <c r="BR107" i="13"/>
  <c r="BS107" i="13"/>
  <c r="U108" i="13"/>
  <c r="V108" i="13"/>
  <c r="AB108" i="13"/>
  <c r="AC108" i="13"/>
  <c r="AI108" i="13"/>
  <c r="AJ108" i="13"/>
  <c r="AP108" i="13"/>
  <c r="AQ108" i="13"/>
  <c r="BD108" i="13"/>
  <c r="BE108" i="13"/>
  <c r="BK108" i="13"/>
  <c r="BL108" i="13"/>
  <c r="BR108" i="13"/>
  <c r="BS108" i="13"/>
  <c r="U111" i="13"/>
  <c r="V111" i="13"/>
  <c r="AB111" i="13"/>
  <c r="AC111" i="13"/>
  <c r="AI111" i="13"/>
  <c r="AJ111" i="13"/>
  <c r="AP111" i="13"/>
  <c r="AQ111" i="13"/>
  <c r="BD111" i="13"/>
  <c r="BE111" i="13"/>
  <c r="BK111" i="13"/>
  <c r="BL111" i="13"/>
  <c r="BR111" i="13"/>
  <c r="BS111" i="13"/>
  <c r="U112" i="13"/>
  <c r="AB112" i="13"/>
  <c r="AC112" i="13"/>
  <c r="AI112" i="13"/>
  <c r="AJ112" i="13"/>
  <c r="AP112" i="13"/>
  <c r="AQ112" i="13"/>
  <c r="BD112" i="13"/>
  <c r="BE112" i="13"/>
  <c r="BK112" i="13"/>
  <c r="BL112" i="13"/>
  <c r="BR112" i="13"/>
  <c r="BS112" i="13"/>
  <c r="U113" i="13"/>
  <c r="V113" i="13"/>
  <c r="AB113" i="13"/>
  <c r="AC113" i="13"/>
  <c r="AI113" i="13"/>
  <c r="AJ113" i="13"/>
  <c r="AP113" i="13"/>
  <c r="AQ113" i="13"/>
  <c r="BD113" i="13"/>
  <c r="BE113" i="13"/>
  <c r="BK113" i="13"/>
  <c r="BL113" i="13"/>
  <c r="BR113" i="13"/>
  <c r="BS113" i="13"/>
  <c r="U114" i="13"/>
  <c r="AB114" i="13"/>
  <c r="AI114" i="13"/>
  <c r="AP114" i="13"/>
  <c r="BD114" i="13"/>
  <c r="BK114" i="13"/>
  <c r="BR114" i="13"/>
  <c r="U116" i="13"/>
  <c r="AB116" i="13"/>
  <c r="AC116" i="13"/>
  <c r="AI116" i="13"/>
  <c r="AJ116" i="13"/>
  <c r="AP116" i="13"/>
  <c r="AQ116" i="13"/>
  <c r="BD116" i="13"/>
  <c r="BE116" i="13"/>
  <c r="BK116" i="13"/>
  <c r="BL116" i="13"/>
  <c r="BR116" i="13"/>
  <c r="BS116" i="13"/>
  <c r="U117" i="13"/>
  <c r="V117" i="13"/>
  <c r="AB117" i="13"/>
  <c r="AC117" i="13"/>
  <c r="AI117" i="13"/>
  <c r="AJ117" i="13"/>
  <c r="AP117" i="13"/>
  <c r="AQ117" i="13"/>
  <c r="BD117" i="13"/>
  <c r="BE117" i="13"/>
  <c r="BK117" i="13"/>
  <c r="BL117" i="13"/>
  <c r="BR117" i="13"/>
  <c r="BS117" i="13"/>
  <c r="U120" i="13"/>
  <c r="V120" i="13"/>
  <c r="AB120" i="13"/>
  <c r="AC120" i="13"/>
  <c r="AI120" i="13"/>
  <c r="AJ120" i="13"/>
  <c r="AP120" i="13"/>
  <c r="AQ120" i="13"/>
  <c r="AW120" i="13"/>
  <c r="AX120" i="13"/>
  <c r="BD120" i="13"/>
  <c r="BE120" i="13"/>
  <c r="BK120" i="13"/>
  <c r="BL120" i="13"/>
  <c r="BR120" i="13"/>
  <c r="BS120" i="13"/>
  <c r="BY120" i="13"/>
  <c r="BZ120" i="13"/>
  <c r="U121" i="13"/>
  <c r="AB121" i="13"/>
  <c r="AC121" i="13"/>
  <c r="AI121" i="13"/>
  <c r="AJ121" i="13"/>
  <c r="AP121" i="13"/>
  <c r="AQ121" i="13"/>
  <c r="BD121" i="13"/>
  <c r="BE121" i="13"/>
  <c r="BK121" i="13"/>
  <c r="BL121" i="13"/>
  <c r="BR121" i="13"/>
  <c r="BS121" i="13"/>
  <c r="U122" i="13"/>
  <c r="V122" i="13"/>
  <c r="AB122" i="13"/>
  <c r="AC122" i="13"/>
  <c r="AI122" i="13"/>
  <c r="AJ122" i="13"/>
  <c r="AP122" i="13"/>
  <c r="AQ122" i="13"/>
  <c r="BD122" i="13"/>
  <c r="BE122" i="13"/>
  <c r="BK122" i="13"/>
  <c r="BL122" i="13"/>
  <c r="BR122" i="13"/>
  <c r="BS122" i="13"/>
  <c r="U123" i="13"/>
  <c r="V123" i="13"/>
  <c r="AB123" i="13"/>
  <c r="AC123" i="13"/>
  <c r="AI123" i="13"/>
  <c r="AJ123" i="13"/>
  <c r="AP123" i="13"/>
  <c r="AQ123" i="13"/>
  <c r="BD123" i="13"/>
  <c r="BE123" i="13"/>
  <c r="BK123" i="13"/>
  <c r="BL123" i="13"/>
  <c r="BR123" i="13"/>
  <c r="BS123" i="13"/>
  <c r="U124" i="13"/>
  <c r="AB124" i="13"/>
  <c r="AI124" i="13"/>
  <c r="AP124" i="13"/>
  <c r="BD124" i="13"/>
  <c r="BK124" i="13"/>
  <c r="BR124" i="13"/>
  <c r="U125" i="13"/>
  <c r="V125" i="13"/>
  <c r="AB125" i="13"/>
  <c r="AC125" i="13"/>
  <c r="AI125" i="13"/>
  <c r="AJ125" i="13"/>
  <c r="AP125" i="13"/>
  <c r="AQ125" i="13"/>
  <c r="BD125" i="13"/>
  <c r="BE125" i="13"/>
  <c r="BK125" i="13"/>
  <c r="BL125" i="13"/>
  <c r="BR125" i="13"/>
  <c r="BS125" i="13"/>
  <c r="AP126" i="13"/>
  <c r="BD126" i="13"/>
  <c r="BK126" i="13"/>
  <c r="BR126" i="13"/>
  <c r="U129" i="13"/>
  <c r="V129" i="13"/>
  <c r="AB129" i="13"/>
  <c r="AC129" i="13"/>
  <c r="AI129" i="13"/>
  <c r="AJ129" i="13"/>
  <c r="AP129" i="13"/>
  <c r="AQ129" i="13"/>
  <c r="AW129" i="13"/>
  <c r="AX129" i="13"/>
  <c r="BD129" i="13"/>
  <c r="BE129" i="13"/>
  <c r="BK129" i="13"/>
  <c r="BL129" i="13"/>
  <c r="BR129" i="13"/>
  <c r="BS129" i="13"/>
  <c r="BY129" i="13"/>
  <c r="BZ129" i="13"/>
  <c r="U130" i="13"/>
  <c r="AI130" i="13"/>
  <c r="BD130" i="13"/>
  <c r="BK130" i="13"/>
  <c r="BR130" i="13"/>
  <c r="U131" i="13"/>
  <c r="BD131" i="13"/>
  <c r="BK131" i="13"/>
  <c r="BR131" i="13"/>
  <c r="U132" i="13"/>
  <c r="BD132" i="13"/>
  <c r="BK132" i="13"/>
  <c r="BR132" i="13"/>
  <c r="U133" i="13"/>
  <c r="AB133" i="13"/>
  <c r="AI133" i="13"/>
  <c r="AP133" i="13"/>
  <c r="BD133" i="13"/>
  <c r="BK133" i="13"/>
  <c r="BR133" i="13"/>
  <c r="U135" i="13"/>
  <c r="V135" i="13"/>
  <c r="AB135" i="13"/>
  <c r="AC135" i="13"/>
  <c r="AI135" i="13"/>
  <c r="AJ135" i="13"/>
  <c r="AP135" i="13"/>
  <c r="AQ135" i="13"/>
  <c r="BD135" i="13"/>
  <c r="BE135" i="13"/>
  <c r="BK135" i="13"/>
  <c r="BL135" i="13"/>
  <c r="BR135" i="13"/>
  <c r="BS135" i="13"/>
  <c r="U136" i="13"/>
  <c r="AB136" i="13"/>
  <c r="AC136" i="13"/>
  <c r="AI136" i="13"/>
  <c r="AJ136" i="13"/>
  <c r="AP136" i="13"/>
  <c r="AQ136" i="13"/>
  <c r="BD136" i="13"/>
  <c r="BE136" i="13"/>
  <c r="BK136" i="13"/>
  <c r="BL136" i="13"/>
  <c r="BR136" i="13"/>
  <c r="BS136" i="13"/>
  <c r="U137" i="13"/>
  <c r="V137" i="13"/>
  <c r="AB137" i="13"/>
  <c r="AC137" i="13"/>
  <c r="AI137" i="13"/>
  <c r="AJ137" i="13"/>
  <c r="AP137" i="13"/>
  <c r="AQ137" i="13"/>
  <c r="BD137" i="13"/>
  <c r="BE137" i="13"/>
  <c r="BK137" i="13"/>
  <c r="BL137" i="13"/>
  <c r="BR137" i="13"/>
  <c r="BS137" i="13"/>
  <c r="U138" i="13"/>
  <c r="V138" i="13"/>
  <c r="AB138" i="13"/>
  <c r="AC138" i="13"/>
  <c r="AI138" i="13"/>
  <c r="AJ138" i="13"/>
  <c r="AP138" i="13"/>
  <c r="AQ138" i="13"/>
  <c r="BD138" i="13"/>
  <c r="BE138" i="13"/>
  <c r="BK138" i="13"/>
  <c r="BL138" i="13"/>
  <c r="BR138" i="13"/>
  <c r="BS138" i="13"/>
  <c r="U139" i="13"/>
  <c r="V139" i="13"/>
  <c r="AB139" i="13"/>
  <c r="AC139" i="13"/>
  <c r="AI139" i="13"/>
  <c r="AJ139" i="13"/>
  <c r="AP139" i="13"/>
  <c r="AQ139" i="13"/>
  <c r="BD139" i="13"/>
  <c r="BE139" i="13"/>
  <c r="BK139" i="13"/>
  <c r="BL139" i="13"/>
  <c r="BR139" i="13"/>
  <c r="BS139" i="13"/>
  <c r="U140" i="13"/>
  <c r="AB140" i="13"/>
  <c r="AC140" i="13"/>
  <c r="AI140" i="13"/>
  <c r="AJ140" i="13"/>
  <c r="AP140" i="13"/>
  <c r="AQ140" i="13"/>
  <c r="BD140" i="13"/>
  <c r="BE140" i="13"/>
  <c r="BK140" i="13"/>
  <c r="BL140" i="13"/>
  <c r="BR140" i="13"/>
  <c r="BS140" i="13"/>
  <c r="U141" i="13"/>
  <c r="V141" i="13"/>
  <c r="AB141" i="13"/>
  <c r="AC141" i="13"/>
  <c r="AI141" i="13"/>
  <c r="AJ141" i="13"/>
  <c r="AP141" i="13"/>
  <c r="AQ141" i="13"/>
  <c r="BD141" i="13"/>
  <c r="BE141" i="13"/>
  <c r="BK141" i="13"/>
  <c r="BL141" i="13"/>
  <c r="BR141" i="13"/>
  <c r="BS141" i="13"/>
  <c r="U143" i="13"/>
  <c r="AP143" i="13"/>
  <c r="BD143" i="13"/>
  <c r="BK143" i="13"/>
  <c r="BR143" i="13"/>
  <c r="U144" i="13"/>
  <c r="AB144" i="13"/>
  <c r="AI144" i="13"/>
  <c r="AP144" i="13"/>
  <c r="BD144" i="13"/>
  <c r="BK144" i="13"/>
  <c r="BR144" i="13"/>
  <c r="U146" i="13"/>
  <c r="V146" i="13"/>
  <c r="AB146" i="13"/>
  <c r="AC146" i="13"/>
  <c r="AI146" i="13"/>
  <c r="AJ146" i="13"/>
  <c r="AP146" i="13"/>
  <c r="AQ146" i="13"/>
  <c r="BD146" i="13"/>
  <c r="BE146" i="13"/>
  <c r="BK146" i="13"/>
  <c r="BL146" i="13"/>
  <c r="BR146" i="13"/>
  <c r="BS146" i="13"/>
  <c r="U147" i="13"/>
  <c r="V147" i="13"/>
  <c r="AB147" i="13"/>
  <c r="AC147" i="13"/>
  <c r="AI147" i="13"/>
  <c r="AJ147" i="13"/>
  <c r="AP147" i="13"/>
  <c r="AQ147" i="13"/>
  <c r="BD147" i="13"/>
  <c r="BE147" i="13"/>
  <c r="BK147" i="13"/>
  <c r="BL147" i="13"/>
  <c r="BR147" i="13"/>
  <c r="BS147" i="13"/>
  <c r="U148" i="13"/>
  <c r="AB148" i="13"/>
  <c r="AC148" i="13"/>
  <c r="AI148" i="13"/>
  <c r="AJ148" i="13"/>
  <c r="AP148" i="13"/>
  <c r="AQ148" i="13"/>
  <c r="BD148" i="13"/>
  <c r="BE148" i="13"/>
  <c r="BK148" i="13"/>
  <c r="BL148" i="13"/>
  <c r="BR148" i="13"/>
  <c r="BS148" i="13"/>
  <c r="U149" i="13"/>
  <c r="V149" i="13"/>
  <c r="AB149" i="13"/>
  <c r="AC149" i="13"/>
  <c r="AI149" i="13"/>
  <c r="AJ149" i="13"/>
  <c r="AP149" i="13"/>
  <c r="AQ149" i="13"/>
  <c r="BD149" i="13"/>
  <c r="BE149" i="13"/>
  <c r="BK149" i="13"/>
  <c r="BL149" i="13"/>
  <c r="BR149" i="13"/>
  <c r="BS149" i="13"/>
  <c r="U152" i="13"/>
  <c r="V152" i="13"/>
  <c r="AB152" i="13"/>
  <c r="AC152" i="13"/>
  <c r="AI152" i="13"/>
  <c r="AJ152" i="13"/>
  <c r="AP152" i="13"/>
  <c r="AQ152" i="13"/>
  <c r="AW152" i="13"/>
  <c r="AX152" i="13"/>
  <c r="BD152" i="13"/>
  <c r="BE152" i="13"/>
  <c r="BK152" i="13"/>
  <c r="BL152" i="13"/>
  <c r="BR152" i="13"/>
  <c r="BS152" i="13"/>
  <c r="BY152" i="13"/>
  <c r="BZ152" i="13"/>
  <c r="U153" i="13"/>
  <c r="AB153" i="13"/>
  <c r="AC153" i="13"/>
  <c r="AI153" i="13"/>
  <c r="AJ153" i="13"/>
  <c r="AP153" i="13"/>
  <c r="AQ153" i="13"/>
  <c r="BD153" i="13"/>
  <c r="BE153" i="13"/>
  <c r="BK153" i="13"/>
  <c r="BL153" i="13"/>
  <c r="BR153" i="13"/>
  <c r="BS153" i="13"/>
  <c r="U154" i="13"/>
  <c r="V154" i="13"/>
  <c r="AB154" i="13"/>
  <c r="AC154" i="13"/>
  <c r="AI154" i="13"/>
  <c r="AJ154" i="13"/>
  <c r="AP154" i="13"/>
  <c r="AQ154" i="13"/>
  <c r="BD154" i="13"/>
  <c r="BE154" i="13"/>
  <c r="BK154" i="13"/>
  <c r="BL154" i="13"/>
  <c r="BR154" i="13"/>
  <c r="BS154" i="13"/>
  <c r="U155" i="13"/>
  <c r="V155" i="13"/>
  <c r="AB155" i="13"/>
  <c r="AC155" i="13"/>
  <c r="AI155" i="13"/>
  <c r="AJ155" i="13"/>
  <c r="AP155" i="13"/>
  <c r="AQ155" i="13"/>
  <c r="BD155" i="13"/>
  <c r="BE155" i="13"/>
  <c r="BK155" i="13"/>
  <c r="BL155" i="13"/>
  <c r="BR155" i="13"/>
  <c r="BS155" i="13"/>
  <c r="U156" i="13"/>
  <c r="W156" i="13" s="1"/>
  <c r="AB156" i="13"/>
  <c r="AC156" i="13"/>
  <c r="AI156" i="13"/>
  <c r="AJ156" i="13"/>
  <c r="AP156" i="13"/>
  <c r="AQ156" i="13"/>
  <c r="BD156" i="13"/>
  <c r="BE156" i="13"/>
  <c r="BK156" i="13"/>
  <c r="BL156" i="13"/>
  <c r="BR156" i="13"/>
  <c r="BS156" i="13"/>
  <c r="U157" i="13"/>
  <c r="V157" i="13"/>
  <c r="AB157" i="13"/>
  <c r="AC157" i="13"/>
  <c r="AI157" i="13"/>
  <c r="AJ157" i="13"/>
  <c r="AP157" i="13"/>
  <c r="AQ157" i="13"/>
  <c r="BD157" i="13"/>
  <c r="BE157" i="13"/>
  <c r="BK157" i="13"/>
  <c r="BL157" i="13"/>
  <c r="BR157" i="13"/>
  <c r="BS157" i="13"/>
  <c r="N157" i="13"/>
  <c r="N156" i="13"/>
  <c r="N155" i="13"/>
  <c r="O154" i="13"/>
  <c r="N154" i="13"/>
  <c r="N153" i="13"/>
  <c r="O152" i="13"/>
  <c r="N152" i="13"/>
  <c r="N149" i="13"/>
  <c r="N148" i="13"/>
  <c r="N147" i="13"/>
  <c r="N146" i="13"/>
  <c r="N144" i="13"/>
  <c r="N143" i="13"/>
  <c r="N141" i="13"/>
  <c r="N140" i="13"/>
  <c r="N139" i="13"/>
  <c r="N138" i="13"/>
  <c r="N137" i="13"/>
  <c r="N136" i="13"/>
  <c r="O135" i="13"/>
  <c r="N135" i="13"/>
  <c r="N133" i="13"/>
  <c r="N131" i="13"/>
  <c r="N130" i="13"/>
  <c r="O129" i="13"/>
  <c r="N129" i="13"/>
  <c r="O126" i="13"/>
  <c r="N126" i="13"/>
  <c r="N125" i="13"/>
  <c r="N124" i="13"/>
  <c r="N123" i="13"/>
  <c r="N122" i="13"/>
  <c r="N121" i="13"/>
  <c r="O120" i="13"/>
  <c r="N120" i="13"/>
  <c r="N116" i="13"/>
  <c r="N113" i="13"/>
  <c r="N112" i="13"/>
  <c r="N111" i="13"/>
  <c r="N108" i="13"/>
  <c r="N107" i="13"/>
  <c r="N101" i="13"/>
  <c r="N100" i="13"/>
  <c r="N99" i="13"/>
  <c r="H129" i="13"/>
  <c r="H152" i="13"/>
  <c r="G157" i="13"/>
  <c r="D75" i="13"/>
  <c r="BR76" i="13"/>
  <c r="BR74" i="13" s="1"/>
  <c r="BQ76" i="13"/>
  <c r="BQ74" i="13" s="1"/>
  <c r="BK76" i="13"/>
  <c r="BK74" i="13" s="1"/>
  <c r="BJ76" i="13"/>
  <c r="BJ74" i="13" s="1"/>
  <c r="BI76" i="13"/>
  <c r="BI74" i="13" s="1"/>
  <c r="AP76" i="13"/>
  <c r="AP74" i="13" s="1"/>
  <c r="AO76" i="13"/>
  <c r="AO74" i="13" s="1"/>
  <c r="AN76" i="13"/>
  <c r="AN74" i="13" s="1"/>
  <c r="AI76" i="13"/>
  <c r="AI74" i="13" s="1"/>
  <c r="AH74" i="13"/>
  <c r="AG74" i="13"/>
  <c r="AB76" i="13"/>
  <c r="AB74" i="13" s="1"/>
  <c r="AA76" i="13"/>
  <c r="Z76" i="13"/>
  <c r="Z74" i="13" s="1"/>
  <c r="S76" i="13"/>
  <c r="BT71" i="13"/>
  <c r="BT58" i="13"/>
  <c r="BT63" i="13" s="1"/>
  <c r="BT47" i="13"/>
  <c r="BT55" i="13" s="1"/>
  <c r="BT40" i="13"/>
  <c r="BT28" i="13"/>
  <c r="BT23" i="13"/>
  <c r="BT19" i="13"/>
  <c r="BT15" i="13"/>
  <c r="BT10" i="13"/>
  <c r="BM71" i="13"/>
  <c r="BM58" i="13"/>
  <c r="BM63" i="13" s="1"/>
  <c r="BM47" i="13"/>
  <c r="BM55" i="13" s="1"/>
  <c r="BM40" i="13"/>
  <c r="BM28" i="13"/>
  <c r="BM23" i="13"/>
  <c r="BM19" i="13"/>
  <c r="BM15" i="13"/>
  <c r="BM10" i="13"/>
  <c r="BF71" i="13"/>
  <c r="BF58" i="13"/>
  <c r="BF63" i="13" s="1"/>
  <c r="BF47" i="13"/>
  <c r="BF55" i="13" s="1"/>
  <c r="BF40" i="13"/>
  <c r="BF28" i="13"/>
  <c r="BF23" i="13"/>
  <c r="BF19" i="13"/>
  <c r="BF15" i="13"/>
  <c r="BF10" i="13"/>
  <c r="AR71" i="13"/>
  <c r="AR58" i="13"/>
  <c r="AR63" i="13" s="1"/>
  <c r="AR47" i="13"/>
  <c r="AR55" i="13" s="1"/>
  <c r="AR40" i="13"/>
  <c r="AR28" i="13"/>
  <c r="AR23" i="13"/>
  <c r="AR19" i="13"/>
  <c r="AR15" i="13"/>
  <c r="AR10" i="13"/>
  <c r="AK71" i="13"/>
  <c r="AK58" i="13"/>
  <c r="AK63" i="13" s="1"/>
  <c r="AK47" i="13"/>
  <c r="AK40" i="13"/>
  <c r="AK28" i="13"/>
  <c r="AK23" i="13"/>
  <c r="AK19" i="13"/>
  <c r="AK15" i="13"/>
  <c r="AK10" i="13"/>
  <c r="AD71" i="13"/>
  <c r="AD58" i="13"/>
  <c r="AD47" i="13"/>
  <c r="AD40" i="13"/>
  <c r="AD28" i="13"/>
  <c r="AD23" i="13"/>
  <c r="AD19" i="13"/>
  <c r="W71" i="13"/>
  <c r="W58" i="13"/>
  <c r="W63" i="13" s="1"/>
  <c r="W47" i="13"/>
  <c r="W40" i="13"/>
  <c r="W28" i="13"/>
  <c r="W23" i="13"/>
  <c r="W19" i="13"/>
  <c r="W15" i="13"/>
  <c r="W10" i="13"/>
  <c r="P10" i="13"/>
  <c r="P19" i="13"/>
  <c r="P23" i="13"/>
  <c r="P40" i="13"/>
  <c r="P71" i="13"/>
  <c r="I11" i="15"/>
  <c r="I13" i="15"/>
  <c r="I55" i="15"/>
  <c r="I56" i="15"/>
  <c r="I57" i="15"/>
  <c r="I58" i="15"/>
  <c r="I60" i="15"/>
  <c r="I61" i="15"/>
  <c r="I62" i="15"/>
  <c r="I64" i="15"/>
  <c r="I65" i="15"/>
  <c r="I69" i="15"/>
  <c r="I72" i="15"/>
  <c r="I71" i="13"/>
  <c r="I79" i="15"/>
  <c r="I80" i="15"/>
  <c r="J11" i="13"/>
  <c r="J11" i="15" s="1"/>
  <c r="J12" i="13"/>
  <c r="J13" i="13"/>
  <c r="J13" i="15" s="1"/>
  <c r="J14" i="13"/>
  <c r="J14" i="15" s="1"/>
  <c r="J16" i="13"/>
  <c r="J16" i="15" s="1"/>
  <c r="J17" i="13"/>
  <c r="J18" i="13"/>
  <c r="J18" i="15" s="1"/>
  <c r="J20" i="13"/>
  <c r="J21" i="13"/>
  <c r="J21" i="15" s="1"/>
  <c r="J24" i="13"/>
  <c r="J24" i="15" s="1"/>
  <c r="J25" i="13"/>
  <c r="J26" i="13"/>
  <c r="J26" i="15" s="1"/>
  <c r="J27" i="13"/>
  <c r="J27" i="15" s="1"/>
  <c r="J29" i="13"/>
  <c r="J30" i="13"/>
  <c r="J30" i="15" s="1"/>
  <c r="J34" i="13"/>
  <c r="J35" i="13"/>
  <c r="J35" i="15" s="1"/>
  <c r="J36" i="13"/>
  <c r="J36" i="15" s="1"/>
  <c r="J37" i="13"/>
  <c r="J38" i="13"/>
  <c r="J43" i="13"/>
  <c r="J55" i="15" s="1"/>
  <c r="J44" i="13"/>
  <c r="J56" i="15" s="1"/>
  <c r="J45" i="13"/>
  <c r="J57" i="15" s="1"/>
  <c r="J46" i="13"/>
  <c r="J58" i="15" s="1"/>
  <c r="J48" i="13"/>
  <c r="J60" i="15" s="1"/>
  <c r="J50" i="13"/>
  <c r="J62" i="15" s="1"/>
  <c r="J51" i="13"/>
  <c r="J52" i="13"/>
  <c r="J53" i="13"/>
  <c r="J65" i="15" s="1"/>
  <c r="J54" i="13"/>
  <c r="J56" i="13"/>
  <c r="J68" i="15" s="1"/>
  <c r="J57" i="13"/>
  <c r="J69" i="15" s="1"/>
  <c r="J59" i="13"/>
  <c r="J71" i="15" s="1"/>
  <c r="J60" i="13"/>
  <c r="J61" i="13"/>
  <c r="J62" i="13"/>
  <c r="J74" i="15" s="1"/>
  <c r="J66" i="13"/>
  <c r="J67" i="13"/>
  <c r="J68" i="13"/>
  <c r="J80" i="15" s="1"/>
  <c r="J69" i="13"/>
  <c r="AZ57" i="13"/>
  <c r="AW57" i="13"/>
  <c r="AW144" i="13" s="1"/>
  <c r="AV57" i="13"/>
  <c r="AU57" i="13"/>
  <c r="E57" i="13" s="1"/>
  <c r="E69" i="15" s="1"/>
  <c r="AT57" i="13"/>
  <c r="AZ56" i="13"/>
  <c r="AW56" i="13"/>
  <c r="AV56" i="13"/>
  <c r="AU56" i="13"/>
  <c r="AT56" i="13"/>
  <c r="AZ70" i="13"/>
  <c r="AW70" i="13"/>
  <c r="AW157" i="13" s="1"/>
  <c r="AV70" i="13"/>
  <c r="AU70" i="13"/>
  <c r="AT70" i="13"/>
  <c r="AZ69" i="13"/>
  <c r="AW69" i="13"/>
  <c r="AW156" i="13" s="1"/>
  <c r="AV69" i="13"/>
  <c r="AU69" i="13"/>
  <c r="AT69" i="13"/>
  <c r="AZ68" i="13"/>
  <c r="AW68" i="13"/>
  <c r="AW155" i="13" s="1"/>
  <c r="AV68" i="13"/>
  <c r="AU68" i="13"/>
  <c r="E68" i="13" s="1"/>
  <c r="E80" i="15" s="1"/>
  <c r="AT68" i="13"/>
  <c r="AZ67" i="13"/>
  <c r="AW67" i="13"/>
  <c r="AW154" i="13" s="1"/>
  <c r="AV67" i="13"/>
  <c r="AU67" i="13"/>
  <c r="AT67" i="13"/>
  <c r="AZ66" i="13"/>
  <c r="AW66" i="13"/>
  <c r="AW153" i="13" s="1"/>
  <c r="AV66" i="13"/>
  <c r="AU66" i="13"/>
  <c r="E66" i="13" s="1"/>
  <c r="E78" i="15" s="1"/>
  <c r="AT66" i="13"/>
  <c r="AZ62" i="13"/>
  <c r="AW62" i="13"/>
  <c r="AW149" i="13" s="1"/>
  <c r="AV62" i="13"/>
  <c r="AU62" i="13"/>
  <c r="E62" i="13" s="1"/>
  <c r="E74" i="15" s="1"/>
  <c r="AT62" i="13"/>
  <c r="AZ61" i="13"/>
  <c r="AW61" i="13"/>
  <c r="AW148" i="13" s="1"/>
  <c r="AV61" i="13"/>
  <c r="AU61" i="13"/>
  <c r="E61" i="13" s="1"/>
  <c r="E73" i="15" s="1"/>
  <c r="AT61" i="13"/>
  <c r="AZ60" i="13"/>
  <c r="AW60" i="13"/>
  <c r="AV60" i="13"/>
  <c r="AU60" i="13"/>
  <c r="E60" i="13" s="1"/>
  <c r="E72" i="15" s="1"/>
  <c r="AT60" i="13"/>
  <c r="AZ59" i="13"/>
  <c r="AW59" i="13"/>
  <c r="AW146" i="13" s="1"/>
  <c r="AV59" i="13"/>
  <c r="AU59" i="13"/>
  <c r="AT59" i="13"/>
  <c r="AZ54" i="13"/>
  <c r="AW54" i="13"/>
  <c r="AW141" i="13" s="1"/>
  <c r="AV54" i="13"/>
  <c r="AU54" i="13"/>
  <c r="E54" i="13" s="1"/>
  <c r="E66" i="15" s="1"/>
  <c r="AT54" i="13"/>
  <c r="AZ53" i="13"/>
  <c r="AW53" i="13"/>
  <c r="AV53" i="13"/>
  <c r="AU53" i="13"/>
  <c r="E53" i="13" s="1"/>
  <c r="E65" i="15" s="1"/>
  <c r="AT53" i="13"/>
  <c r="AZ52" i="13"/>
  <c r="AW52" i="13"/>
  <c r="AW139" i="13" s="1"/>
  <c r="AV52" i="13"/>
  <c r="AU52" i="13"/>
  <c r="E52" i="13" s="1"/>
  <c r="E64" i="15" s="1"/>
  <c r="AT52" i="13"/>
  <c r="AZ51" i="13"/>
  <c r="AW51" i="13"/>
  <c r="AW138" i="13" s="1"/>
  <c r="AV51" i="13"/>
  <c r="AU51" i="13"/>
  <c r="AT51" i="13"/>
  <c r="AZ50" i="13"/>
  <c r="AW50" i="13"/>
  <c r="AW137" i="13" s="1"/>
  <c r="AV50" i="13"/>
  <c r="AU50" i="13"/>
  <c r="E50" i="13" s="1"/>
  <c r="E62" i="15" s="1"/>
  <c r="AT50" i="13"/>
  <c r="AW136" i="13"/>
  <c r="AZ48" i="13"/>
  <c r="AW48" i="13"/>
  <c r="AW135" i="13" s="1"/>
  <c r="AV48" i="13"/>
  <c r="AU48" i="13"/>
  <c r="AT48" i="13"/>
  <c r="AZ39" i="13"/>
  <c r="AV39" i="13"/>
  <c r="AU39" i="13"/>
  <c r="AZ38" i="13"/>
  <c r="AW38" i="13"/>
  <c r="AW125" i="13" s="1"/>
  <c r="AV38" i="13"/>
  <c r="AU38" i="13"/>
  <c r="E38" i="13" s="1"/>
  <c r="E38" i="15" s="1"/>
  <c r="AT38" i="13"/>
  <c r="AZ37" i="13"/>
  <c r="AW37" i="13"/>
  <c r="AW124" i="13" s="1"/>
  <c r="AV37" i="13"/>
  <c r="AU37" i="13"/>
  <c r="E37" i="13" s="1"/>
  <c r="E37" i="15" s="1"/>
  <c r="AT37" i="13"/>
  <c r="AZ36" i="13"/>
  <c r="AW36" i="13"/>
  <c r="AW123" i="13" s="1"/>
  <c r="AV36" i="13"/>
  <c r="AU36" i="13"/>
  <c r="E36" i="13" s="1"/>
  <c r="E36" i="15" s="1"/>
  <c r="AT36" i="13"/>
  <c r="AZ35" i="13"/>
  <c r="AW35" i="13"/>
  <c r="AW122" i="13" s="1"/>
  <c r="AV35" i="13"/>
  <c r="AU35" i="13"/>
  <c r="E35" i="13" s="1"/>
  <c r="E35" i="15" s="1"/>
  <c r="AT35" i="13"/>
  <c r="AZ34" i="13"/>
  <c r="AW34" i="13"/>
  <c r="AV34" i="13"/>
  <c r="AU34" i="13"/>
  <c r="E34" i="13" s="1"/>
  <c r="E34" i="15" s="1"/>
  <c r="AT34" i="13"/>
  <c r="AZ46" i="13"/>
  <c r="AW46" i="13"/>
  <c r="AW133" i="13" s="1"/>
  <c r="AV46" i="13"/>
  <c r="AU46" i="13"/>
  <c r="E46" i="13" s="1"/>
  <c r="E58" i="15" s="1"/>
  <c r="AT46" i="13"/>
  <c r="AZ45" i="13"/>
  <c r="AW45" i="13"/>
  <c r="AW132" i="13" s="1"/>
  <c r="AV45" i="13"/>
  <c r="AZ44" i="13"/>
  <c r="AV44" i="13"/>
  <c r="AU44" i="13"/>
  <c r="E44" i="13" s="1"/>
  <c r="E56" i="15" s="1"/>
  <c r="AT44" i="13"/>
  <c r="AZ43" i="13"/>
  <c r="AV43" i="13"/>
  <c r="AU43" i="13"/>
  <c r="E43" i="13" s="1"/>
  <c r="E55" i="15" s="1"/>
  <c r="AT43" i="13"/>
  <c r="AZ27" i="13"/>
  <c r="AW27" i="13"/>
  <c r="AW114" i="13" s="1"/>
  <c r="AV27" i="13"/>
  <c r="AU27" i="13"/>
  <c r="AT27" i="13"/>
  <c r="AZ18" i="13"/>
  <c r="AW18" i="13"/>
  <c r="AW105" i="13" s="1"/>
  <c r="AV18" i="13"/>
  <c r="AT18" i="13"/>
  <c r="AZ30" i="13"/>
  <c r="AW30" i="13"/>
  <c r="AW117" i="13" s="1"/>
  <c r="AV30" i="13"/>
  <c r="AU30" i="13"/>
  <c r="AT30" i="13"/>
  <c r="AZ29" i="13"/>
  <c r="AW29" i="13"/>
  <c r="AW116" i="13" s="1"/>
  <c r="AV29" i="13"/>
  <c r="AU29" i="13"/>
  <c r="E29" i="13" s="1"/>
  <c r="E29" i="15" s="1"/>
  <c r="AT29" i="13"/>
  <c r="AZ26" i="13"/>
  <c r="AW26" i="13"/>
  <c r="AW113" i="13" s="1"/>
  <c r="AV26" i="13"/>
  <c r="AU26" i="13"/>
  <c r="E26" i="13" s="1"/>
  <c r="E26" i="15" s="1"/>
  <c r="AT26" i="13"/>
  <c r="AZ25" i="13"/>
  <c r="AW25" i="13"/>
  <c r="AW112" i="13" s="1"/>
  <c r="AV25" i="13"/>
  <c r="AU25" i="13"/>
  <c r="AT25" i="13"/>
  <c r="AZ24" i="13"/>
  <c r="AW24" i="13"/>
  <c r="AW111" i="13" s="1"/>
  <c r="AV24" i="13"/>
  <c r="AU24" i="13"/>
  <c r="E24" i="13" s="1"/>
  <c r="E24" i="15" s="1"/>
  <c r="AT24" i="13"/>
  <c r="AZ21" i="13"/>
  <c r="AW21" i="13"/>
  <c r="AW108" i="13" s="1"/>
  <c r="AV21" i="13"/>
  <c r="AU21" i="13"/>
  <c r="E21" i="13" s="1"/>
  <c r="E21" i="15" s="1"/>
  <c r="AT21" i="13"/>
  <c r="AZ20" i="13"/>
  <c r="AW20" i="13"/>
  <c r="AV20" i="13"/>
  <c r="AU20" i="13"/>
  <c r="E20" i="13" s="1"/>
  <c r="E20" i="15" s="1"/>
  <c r="AT20" i="13"/>
  <c r="AZ17" i="13"/>
  <c r="AW17" i="13"/>
  <c r="AW104" i="13" s="1"/>
  <c r="AV17" i="13"/>
  <c r="AU17" i="13"/>
  <c r="AT17" i="13"/>
  <c r="AZ16" i="13"/>
  <c r="AW16" i="13"/>
  <c r="AV16" i="13"/>
  <c r="AU16" i="13"/>
  <c r="AT16" i="13"/>
  <c r="AT12" i="13"/>
  <c r="AU12" i="13"/>
  <c r="E12" i="13" s="1"/>
  <c r="E12" i="15" s="1"/>
  <c r="AV12" i="13"/>
  <c r="AW12" i="13"/>
  <c r="AW99" i="13" s="1"/>
  <c r="AZ12" i="13"/>
  <c r="AT13" i="13"/>
  <c r="AU13" i="13"/>
  <c r="E13" i="13" s="1"/>
  <c r="E13" i="15" s="1"/>
  <c r="AV13" i="13"/>
  <c r="AW13" i="13"/>
  <c r="AW100" i="13" s="1"/>
  <c r="AZ13" i="13"/>
  <c r="AU14" i="13"/>
  <c r="AW14" i="13"/>
  <c r="AW101" i="13" s="1"/>
  <c r="AZ14" i="13"/>
  <c r="AU11" i="13"/>
  <c r="E11" i="13" s="1"/>
  <c r="E11" i="15" s="1"/>
  <c r="AV11" i="13"/>
  <c r="AW11" i="13"/>
  <c r="AZ11" i="13"/>
  <c r="AT11" i="13"/>
  <c r="AP131" i="13"/>
  <c r="AP130" i="13"/>
  <c r="AW44" i="13"/>
  <c r="AW131" i="13" s="1"/>
  <c r="AM74" i="13"/>
  <c r="BH76" i="13"/>
  <c r="BH74" i="13" s="1"/>
  <c r="AF74" i="13"/>
  <c r="Y74" i="13"/>
  <c r="X71" i="13"/>
  <c r="X58" i="13"/>
  <c r="X63" i="13" s="1"/>
  <c r="X47" i="13"/>
  <c r="X40" i="13"/>
  <c r="X28" i="13"/>
  <c r="X23" i="13"/>
  <c r="X19" i="13"/>
  <c r="X15" i="13"/>
  <c r="X10" i="13"/>
  <c r="Q71" i="13"/>
  <c r="Q58" i="13"/>
  <c r="Q63" i="13" s="1"/>
  <c r="Q47" i="13"/>
  <c r="Q40" i="13"/>
  <c r="Q28" i="13"/>
  <c r="Q23" i="13"/>
  <c r="Q19" i="13"/>
  <c r="Q15" i="13"/>
  <c r="Q10" i="13"/>
  <c r="AB126" i="13"/>
  <c r="AP132" i="13"/>
  <c r="AI143" i="13"/>
  <c r="AI132" i="13"/>
  <c r="AI131" i="13"/>
  <c r="AI126" i="13"/>
  <c r="AK126" i="13" s="1"/>
  <c r="AB132" i="13"/>
  <c r="AB130" i="13"/>
  <c r="BK40" i="13"/>
  <c r="BK127" i="13" s="1"/>
  <c r="BY157" i="13"/>
  <c r="BX70" i="13"/>
  <c r="BV70" i="13"/>
  <c r="BY156" i="13"/>
  <c r="BX69" i="13"/>
  <c r="BV69" i="13"/>
  <c r="BY155" i="13"/>
  <c r="BX68" i="13"/>
  <c r="BV68" i="13"/>
  <c r="D68" i="13" s="1"/>
  <c r="D80" i="15" s="1"/>
  <c r="BX67" i="13"/>
  <c r="BV67" i="13"/>
  <c r="BY153" i="13"/>
  <c r="BX66" i="13"/>
  <c r="BX71" i="13" s="1"/>
  <c r="BV66" i="13"/>
  <c r="BX62" i="13"/>
  <c r="BV62" i="13"/>
  <c r="BX61" i="13"/>
  <c r="BV61" i="13"/>
  <c r="BY147" i="13"/>
  <c r="BX60" i="13"/>
  <c r="BV60" i="13"/>
  <c r="CB59" i="13"/>
  <c r="CB58" i="13" s="1"/>
  <c r="CB63" i="13" s="1"/>
  <c r="BY59" i="13"/>
  <c r="G59" i="13" s="1"/>
  <c r="G146" i="13" s="1"/>
  <c r="BX59" i="13"/>
  <c r="BV59" i="13"/>
  <c r="BY141" i="13"/>
  <c r="BX54" i="13"/>
  <c r="BV54" i="13"/>
  <c r="BX53" i="13"/>
  <c r="BV53" i="13"/>
  <c r="BY139" i="13"/>
  <c r="CA139" i="13" s="1"/>
  <c r="BX52" i="13"/>
  <c r="BV52" i="13"/>
  <c r="BY138" i="13"/>
  <c r="BX51" i="13"/>
  <c r="BV51" i="13"/>
  <c r="BY137" i="13"/>
  <c r="BX50" i="13"/>
  <c r="BV50" i="13"/>
  <c r="BY136" i="13"/>
  <c r="BX48" i="13"/>
  <c r="BV48" i="13"/>
  <c r="BX57" i="13"/>
  <c r="BV57" i="13"/>
  <c r="BY143" i="13"/>
  <c r="BX56" i="13"/>
  <c r="BV56" i="13"/>
  <c r="BX46" i="13"/>
  <c r="BV46" i="13"/>
  <c r="BY132" i="13"/>
  <c r="BX45" i="13"/>
  <c r="BV45" i="13"/>
  <c r="BX44" i="13"/>
  <c r="BV44" i="13"/>
  <c r="BX43" i="13"/>
  <c r="BV43" i="13"/>
  <c r="BY114" i="13"/>
  <c r="BX27" i="13"/>
  <c r="BV27" i="13"/>
  <c r="D27" i="13" s="1"/>
  <c r="D27" i="15" s="1"/>
  <c r="BY105" i="13"/>
  <c r="BX18" i="13"/>
  <c r="BX39" i="13"/>
  <c r="BY125" i="13"/>
  <c r="BX38" i="13"/>
  <c r="BV38" i="13"/>
  <c r="BY124" i="13"/>
  <c r="BX37" i="13"/>
  <c r="BV37" i="13"/>
  <c r="BZ123" i="13"/>
  <c r="BX36" i="13"/>
  <c r="BV36" i="13"/>
  <c r="BY122" i="13"/>
  <c r="BX35" i="13"/>
  <c r="BV35" i="13"/>
  <c r="CB40" i="13"/>
  <c r="BX34" i="13"/>
  <c r="BW40" i="13"/>
  <c r="BV34" i="13"/>
  <c r="BX30" i="13"/>
  <c r="BV30" i="13"/>
  <c r="BZ116" i="13"/>
  <c r="BY116" i="13"/>
  <c r="BX29" i="13"/>
  <c r="BV29" i="13"/>
  <c r="BY113" i="13"/>
  <c r="BX26" i="13"/>
  <c r="BV26" i="13"/>
  <c r="BY112" i="13"/>
  <c r="BX25" i="13"/>
  <c r="BV25" i="13"/>
  <c r="BZ111" i="13"/>
  <c r="BY111" i="13"/>
  <c r="BX24" i="13"/>
  <c r="BV24" i="13"/>
  <c r="BX21" i="13"/>
  <c r="BV21" i="13"/>
  <c r="BZ107" i="13"/>
  <c r="BY107" i="13"/>
  <c r="BX20" i="13"/>
  <c r="BV20" i="13"/>
  <c r="BX17" i="13"/>
  <c r="BV17" i="13"/>
  <c r="BX16" i="13"/>
  <c r="BX15" i="13" s="1"/>
  <c r="BV16" i="13"/>
  <c r="BV12" i="13"/>
  <c r="BV10" i="13" s="1"/>
  <c r="BX12" i="13"/>
  <c r="BY99" i="13"/>
  <c r="BV13" i="13"/>
  <c r="BX13" i="13"/>
  <c r="BV14" i="13"/>
  <c r="BX14" i="13"/>
  <c r="BY101" i="13"/>
  <c r="BX11" i="13"/>
  <c r="BY98" i="13"/>
  <c r="CB10" i="13"/>
  <c r="BV11" i="13"/>
  <c r="M58" i="13"/>
  <c r="M63" i="13" s="1"/>
  <c r="M64" i="13" s="1"/>
  <c r="M72" i="13" s="1"/>
  <c r="M71" i="13"/>
  <c r="F12" i="13"/>
  <c r="F13" i="13"/>
  <c r="F13" i="15" s="1"/>
  <c r="G100" i="13"/>
  <c r="F11" i="13"/>
  <c r="F11" i="15" s="1"/>
  <c r="N71" i="13"/>
  <c r="N158" i="13" s="1"/>
  <c r="M47" i="13"/>
  <c r="M55" i="13" s="1"/>
  <c r="N40" i="13"/>
  <c r="N127" i="13" s="1"/>
  <c r="M40" i="13"/>
  <c r="L40" i="13"/>
  <c r="M28" i="13"/>
  <c r="L28" i="13"/>
  <c r="N23" i="13"/>
  <c r="M23" i="13"/>
  <c r="L23" i="13"/>
  <c r="N19" i="13"/>
  <c r="N106" i="13" s="1"/>
  <c r="M19" i="13"/>
  <c r="L19" i="13"/>
  <c r="M10" i="13"/>
  <c r="U71" i="13"/>
  <c r="U158" i="13" s="1"/>
  <c r="T71" i="13"/>
  <c r="S71" i="13"/>
  <c r="R71" i="13"/>
  <c r="U58" i="13"/>
  <c r="U145" i="13" s="1"/>
  <c r="T58" i="13"/>
  <c r="T63" i="13" s="1"/>
  <c r="S58" i="13"/>
  <c r="S63" i="13" s="1"/>
  <c r="R58" i="13"/>
  <c r="R63" i="13" s="1"/>
  <c r="U47" i="13"/>
  <c r="T47" i="13"/>
  <c r="T55" i="13" s="1"/>
  <c r="S47" i="13"/>
  <c r="S55" i="13" s="1"/>
  <c r="R47" i="13"/>
  <c r="R55" i="13" s="1"/>
  <c r="T40" i="13"/>
  <c r="S40" i="13"/>
  <c r="U28" i="13"/>
  <c r="T28" i="13"/>
  <c r="S28" i="13"/>
  <c r="R28" i="13"/>
  <c r="U23" i="13"/>
  <c r="U110" i="13" s="1"/>
  <c r="T23" i="13"/>
  <c r="S23" i="13"/>
  <c r="R23" i="13"/>
  <c r="R31" i="13" s="1"/>
  <c r="U19" i="13"/>
  <c r="U106" i="13" s="1"/>
  <c r="T19" i="13"/>
  <c r="S19" i="13"/>
  <c r="R19" i="13"/>
  <c r="U15" i="13"/>
  <c r="U102" i="13" s="1"/>
  <c r="T15" i="13"/>
  <c r="S15" i="13"/>
  <c r="R15" i="13"/>
  <c r="U10" i="13"/>
  <c r="T10" i="13"/>
  <c r="T22" i="13" s="1"/>
  <c r="S10" i="13"/>
  <c r="S22" i="13" s="1"/>
  <c r="R10" i="13"/>
  <c r="BU71" i="13"/>
  <c r="BR71" i="13"/>
  <c r="BR158" i="13" s="1"/>
  <c r="BQ71" i="13"/>
  <c r="BP71" i="13"/>
  <c r="BO71" i="13"/>
  <c r="BN71" i="13"/>
  <c r="BK71" i="13"/>
  <c r="BK158" i="13" s="1"/>
  <c r="BJ71" i="13"/>
  <c r="BI71" i="13"/>
  <c r="BH71" i="13"/>
  <c r="BG71" i="13"/>
  <c r="BD71" i="13"/>
  <c r="BD158" i="13" s="1"/>
  <c r="BC71" i="13"/>
  <c r="BB71" i="13"/>
  <c r="BA71" i="13"/>
  <c r="AS71" i="13"/>
  <c r="AP71" i="13"/>
  <c r="AP158" i="13" s="1"/>
  <c r="AO71" i="13"/>
  <c r="AN71" i="13"/>
  <c r="AM71" i="13"/>
  <c r="AL71" i="13"/>
  <c r="AI71" i="13"/>
  <c r="AI158" i="13" s="1"/>
  <c r="AH71" i="13"/>
  <c r="AG71" i="13"/>
  <c r="AF71" i="13"/>
  <c r="AE71" i="13"/>
  <c r="AB71" i="13"/>
  <c r="AB158" i="13" s="1"/>
  <c r="AA71" i="13"/>
  <c r="Z71" i="13"/>
  <c r="Y71" i="13"/>
  <c r="BU58" i="13"/>
  <c r="BU63" i="13" s="1"/>
  <c r="BR58" i="13"/>
  <c r="BR63" i="13" s="1"/>
  <c r="BR150" i="13" s="1"/>
  <c r="BQ58" i="13"/>
  <c r="BQ63" i="13" s="1"/>
  <c r="BP58" i="13"/>
  <c r="BP63" i="13" s="1"/>
  <c r="BO58" i="13"/>
  <c r="BO63" i="13" s="1"/>
  <c r="BN58" i="13"/>
  <c r="BK58" i="13"/>
  <c r="BK145" i="13" s="1"/>
  <c r="BJ58" i="13"/>
  <c r="BJ63" i="13" s="1"/>
  <c r="BI58" i="13"/>
  <c r="BI63" i="13" s="1"/>
  <c r="BH58" i="13"/>
  <c r="BH63" i="13" s="1"/>
  <c r="BG58" i="13"/>
  <c r="BG63" i="13" s="1"/>
  <c r="BD58" i="13"/>
  <c r="BD63" i="13" s="1"/>
  <c r="BC58" i="13"/>
  <c r="BC63" i="13" s="1"/>
  <c r="BB58" i="13"/>
  <c r="BB63" i="13" s="1"/>
  <c r="BA58" i="13"/>
  <c r="BA63" i="13" s="1"/>
  <c r="AS58" i="13"/>
  <c r="AS63" i="13" s="1"/>
  <c r="AP58" i="13"/>
  <c r="AP145" i="13" s="1"/>
  <c r="AO58" i="13"/>
  <c r="AO63" i="13" s="1"/>
  <c r="AN58" i="13"/>
  <c r="AN63" i="13" s="1"/>
  <c r="AM58" i="13"/>
  <c r="AL58" i="13"/>
  <c r="AL63" i="13" s="1"/>
  <c r="AI58" i="13"/>
  <c r="AI145" i="13" s="1"/>
  <c r="AH58" i="13"/>
  <c r="AH63" i="13" s="1"/>
  <c r="AG58" i="13"/>
  <c r="AG63" i="13" s="1"/>
  <c r="AF58" i="13"/>
  <c r="AF63" i="13" s="1"/>
  <c r="AE58" i="13"/>
  <c r="AE63" i="13" s="1"/>
  <c r="AB58" i="13"/>
  <c r="AA58" i="13"/>
  <c r="AA63" i="13" s="1"/>
  <c r="Z58" i="13"/>
  <c r="Z63" i="13" s="1"/>
  <c r="Y58" i="13"/>
  <c r="Y63" i="13" s="1"/>
  <c r="BU47" i="13"/>
  <c r="BU55" i="13" s="1"/>
  <c r="BU64" i="13" s="1"/>
  <c r="BU72" i="13" s="1"/>
  <c r="BR47" i="13"/>
  <c r="BR134" i="13" s="1"/>
  <c r="BQ47" i="13"/>
  <c r="BQ55" i="13" s="1"/>
  <c r="BQ64" i="13" s="1"/>
  <c r="BQ72" i="13" s="1"/>
  <c r="BP47" i="13"/>
  <c r="BP55" i="13"/>
  <c r="BO47" i="13"/>
  <c r="BO55" i="13"/>
  <c r="BN47" i="13"/>
  <c r="BN55" i="13"/>
  <c r="BK47" i="13"/>
  <c r="BJ47" i="13"/>
  <c r="BJ55" i="13" s="1"/>
  <c r="BI47" i="13"/>
  <c r="BI55" i="13" s="1"/>
  <c r="BH47" i="13"/>
  <c r="BH55" i="13" s="1"/>
  <c r="BH64" i="13" s="1"/>
  <c r="BH72" i="13" s="1"/>
  <c r="BG47" i="13"/>
  <c r="BG55" i="13" s="1"/>
  <c r="BD47" i="13"/>
  <c r="BC47" i="13"/>
  <c r="BC55" i="13" s="1"/>
  <c r="BB47" i="13"/>
  <c r="BB55" i="13" s="1"/>
  <c r="BB64" i="13" s="1"/>
  <c r="BB72" i="13" s="1"/>
  <c r="BA47" i="13"/>
  <c r="BA55" i="13" s="1"/>
  <c r="AS47" i="13"/>
  <c r="AS55" i="13" s="1"/>
  <c r="AP47" i="13"/>
  <c r="AP55" i="13" s="1"/>
  <c r="AP142" i="13" s="1"/>
  <c r="AO47" i="13"/>
  <c r="AO55" i="13" s="1"/>
  <c r="AO64" i="13" s="1"/>
  <c r="AO72" i="13" s="1"/>
  <c r="AN47" i="13"/>
  <c r="AN55" i="13" s="1"/>
  <c r="AM47" i="13"/>
  <c r="AM55" i="13" s="1"/>
  <c r="AL47" i="13"/>
  <c r="AL55" i="13" s="1"/>
  <c r="AI47" i="13"/>
  <c r="AI134" i="13" s="1"/>
  <c r="AH47" i="13"/>
  <c r="AH55" i="13" s="1"/>
  <c r="AG47" i="13"/>
  <c r="AG55" i="13" s="1"/>
  <c r="AF47" i="13"/>
  <c r="AF55" i="13" s="1"/>
  <c r="AE47" i="13"/>
  <c r="AE55" i="13" s="1"/>
  <c r="AE64" i="13" s="1"/>
  <c r="AE72" i="13" s="1"/>
  <c r="AB47" i="13"/>
  <c r="AB134" i="13" s="1"/>
  <c r="AA47" i="13"/>
  <c r="AA55" i="13" s="1"/>
  <c r="Z47" i="13"/>
  <c r="Y47" i="13"/>
  <c r="Y55" i="13" s="1"/>
  <c r="BU40" i="13"/>
  <c r="BR40" i="13"/>
  <c r="BR127" i="13" s="1"/>
  <c r="BQ40" i="13"/>
  <c r="BP40" i="13"/>
  <c r="BO40" i="13"/>
  <c r="BN40" i="13"/>
  <c r="BJ40" i="13"/>
  <c r="BI40" i="13"/>
  <c r="BH40" i="13"/>
  <c r="BG40" i="13"/>
  <c r="BD40" i="13"/>
  <c r="BD127" i="13" s="1"/>
  <c r="BB40" i="13"/>
  <c r="BA40" i="13"/>
  <c r="AS40" i="13"/>
  <c r="AP40" i="13"/>
  <c r="AP127" i="13" s="1"/>
  <c r="AO40" i="13"/>
  <c r="AN40" i="13"/>
  <c r="AM40" i="13"/>
  <c r="AL40" i="13"/>
  <c r="AI40" i="13"/>
  <c r="AI127" i="13" s="1"/>
  <c r="AH40" i="13"/>
  <c r="AG40" i="13"/>
  <c r="AF40" i="13"/>
  <c r="AE40" i="13"/>
  <c r="AB40" i="13"/>
  <c r="AB127" i="13" s="1"/>
  <c r="AA40" i="13"/>
  <c r="Z40" i="13"/>
  <c r="Y40" i="13"/>
  <c r="BU28" i="13"/>
  <c r="BR28" i="13"/>
  <c r="BR115" i="13" s="1"/>
  <c r="BQ28" i="13"/>
  <c r="BP28" i="13"/>
  <c r="BO28" i="13"/>
  <c r="BN28" i="13"/>
  <c r="BL115" i="13" s="1"/>
  <c r="BK28" i="13"/>
  <c r="BK115" i="13" s="1"/>
  <c r="BJ28" i="13"/>
  <c r="BI28" i="13"/>
  <c r="BH28" i="13"/>
  <c r="BG28" i="13"/>
  <c r="BD28" i="13"/>
  <c r="BD115" i="13" s="1"/>
  <c r="BC28" i="13"/>
  <c r="BB28" i="13"/>
  <c r="BA28" i="13"/>
  <c r="AS28" i="13"/>
  <c r="AQ115" i="13" s="1"/>
  <c r="AR115" i="13" s="1"/>
  <c r="AP28" i="13"/>
  <c r="AP115" i="13" s="1"/>
  <c r="AO28" i="13"/>
  <c r="AN28" i="13"/>
  <c r="AM28" i="13"/>
  <c r="AL28" i="13"/>
  <c r="AI28" i="13"/>
  <c r="AI115" i="13" s="1"/>
  <c r="AH28" i="13"/>
  <c r="AG28" i="13"/>
  <c r="AF28" i="13"/>
  <c r="AE28" i="13"/>
  <c r="AC115" i="13" s="1"/>
  <c r="AB28" i="13"/>
  <c r="AB115" i="13" s="1"/>
  <c r="AA28" i="13"/>
  <c r="Z28" i="13"/>
  <c r="Y28" i="13"/>
  <c r="BU23" i="13"/>
  <c r="BU31" i="13" s="1"/>
  <c r="BR23" i="13"/>
  <c r="BQ23" i="13"/>
  <c r="BP23" i="13"/>
  <c r="BO23" i="13"/>
  <c r="BN23" i="13"/>
  <c r="BN31" i="13" s="1"/>
  <c r="BK23" i="13"/>
  <c r="BK110" i="13" s="1"/>
  <c r="BJ23" i="13"/>
  <c r="BI23" i="13"/>
  <c r="BI31" i="13" s="1"/>
  <c r="BH23" i="13"/>
  <c r="BH31" i="13" s="1"/>
  <c r="BG23" i="13"/>
  <c r="BD23" i="13"/>
  <c r="BC23" i="13"/>
  <c r="BB23" i="13"/>
  <c r="BB31" i="13" s="1"/>
  <c r="BA23" i="13"/>
  <c r="AS23" i="13"/>
  <c r="AS31" i="13" s="1"/>
  <c r="AP23" i="13"/>
  <c r="AO23" i="13"/>
  <c r="AO31" i="13" s="1"/>
  <c r="AN23" i="13"/>
  <c r="AM23" i="13"/>
  <c r="AL23" i="13"/>
  <c r="AI23" i="13"/>
  <c r="AH23" i="13"/>
  <c r="AG23" i="13"/>
  <c r="AF23" i="13"/>
  <c r="AE23" i="13"/>
  <c r="AB23" i="13"/>
  <c r="AA23" i="13"/>
  <c r="Z23" i="13"/>
  <c r="Y23" i="13"/>
  <c r="BU19" i="13"/>
  <c r="BR19" i="13"/>
  <c r="BQ19" i="13"/>
  <c r="BP19" i="13"/>
  <c r="BO19" i="13"/>
  <c r="BN19" i="13"/>
  <c r="BL106" i="13" s="1"/>
  <c r="BK19" i="13"/>
  <c r="BK106" i="13" s="1"/>
  <c r="BJ19" i="13"/>
  <c r="BI19" i="13"/>
  <c r="BH19" i="13"/>
  <c r="BG19" i="13"/>
  <c r="BD19" i="13"/>
  <c r="BD106" i="13" s="1"/>
  <c r="BC19" i="13"/>
  <c r="BB19" i="13"/>
  <c r="BA19" i="13"/>
  <c r="AS19" i="13"/>
  <c r="AQ106" i="13" s="1"/>
  <c r="AP19" i="13"/>
  <c r="AP106" i="13" s="1"/>
  <c r="AO19" i="13"/>
  <c r="AN19" i="13"/>
  <c r="AM19" i="13"/>
  <c r="AL19" i="13"/>
  <c r="AI19" i="13"/>
  <c r="AI106" i="13" s="1"/>
  <c r="AH19" i="13"/>
  <c r="AG19" i="13"/>
  <c r="AF19" i="13"/>
  <c r="AE19" i="13"/>
  <c r="AB19" i="13"/>
  <c r="AB106" i="13" s="1"/>
  <c r="AA19" i="13"/>
  <c r="Z19" i="13"/>
  <c r="Y19" i="13"/>
  <c r="BU15" i="13"/>
  <c r="BR15" i="13"/>
  <c r="BR102" i="13" s="1"/>
  <c r="BQ15" i="13"/>
  <c r="BP15" i="13"/>
  <c r="BO15" i="13"/>
  <c r="BN15" i="13"/>
  <c r="BN22" i="13" s="1"/>
  <c r="BK15" i="13"/>
  <c r="BK102" i="13" s="1"/>
  <c r="BJ15" i="13"/>
  <c r="BI15" i="13"/>
  <c r="BH15" i="13"/>
  <c r="BG15" i="13"/>
  <c r="BD15" i="13"/>
  <c r="BC15" i="13"/>
  <c r="BB15" i="13"/>
  <c r="BB22" i="13" s="1"/>
  <c r="BA15" i="13"/>
  <c r="AS15" i="13"/>
  <c r="AP102" i="13"/>
  <c r="AO15" i="13"/>
  <c r="AO22" i="13" s="1"/>
  <c r="AN15" i="13"/>
  <c r="AM15" i="13"/>
  <c r="AL15" i="13"/>
  <c r="AI15" i="13"/>
  <c r="AI102" i="13" s="1"/>
  <c r="AH15" i="13"/>
  <c r="AG15" i="13"/>
  <c r="AF15" i="13"/>
  <c r="AE15" i="13"/>
  <c r="AB15" i="13"/>
  <c r="AB102" i="13" s="1"/>
  <c r="AA15" i="13"/>
  <c r="Z15" i="13"/>
  <c r="Y15" i="13"/>
  <c r="BU10" i="13"/>
  <c r="BQ10" i="13"/>
  <c r="BQ22" i="13" s="1"/>
  <c r="BP10" i="13"/>
  <c r="BO10" i="13"/>
  <c r="BN10" i="13"/>
  <c r="BK10" i="13"/>
  <c r="BJ10" i="13"/>
  <c r="BI10" i="13"/>
  <c r="BI22" i="13" s="1"/>
  <c r="BH10" i="13"/>
  <c r="BG10" i="13"/>
  <c r="BD10" i="13"/>
  <c r="BD97" i="13" s="1"/>
  <c r="BC10" i="13"/>
  <c r="BC22" i="13" s="1"/>
  <c r="BB10" i="13"/>
  <c r="BA10" i="13"/>
  <c r="AS10" i="13"/>
  <c r="AP10" i="13"/>
  <c r="AO10" i="13"/>
  <c r="AN10" i="13"/>
  <c r="AM10" i="13"/>
  <c r="AL10" i="13"/>
  <c r="AI10" i="13"/>
  <c r="AI97" i="13" s="1"/>
  <c r="AH10" i="13"/>
  <c r="AG10" i="13"/>
  <c r="AF10" i="13"/>
  <c r="AE10" i="13"/>
  <c r="AA10" i="13"/>
  <c r="Z10" i="13"/>
  <c r="Y10" i="13"/>
  <c r="Y22" i="13" s="1"/>
  <c r="AT39" i="13"/>
  <c r="AW43" i="13"/>
  <c r="AW130" i="13" s="1"/>
  <c r="AW39" i="13"/>
  <c r="AW126" i="13" s="1"/>
  <c r="AB143" i="13"/>
  <c r="N103" i="13"/>
  <c r="BY131" i="13"/>
  <c r="BY126" i="13"/>
  <c r="BV39" i="13"/>
  <c r="BV40" i="13" s="1"/>
  <c r="AB131" i="13"/>
  <c r="BY130" i="13"/>
  <c r="R76" i="13"/>
  <c r="R74" i="13" s="1"/>
  <c r="R40" i="13"/>
  <c r="N114" i="13"/>
  <c r="AY44" i="13"/>
  <c r="AY39" i="13"/>
  <c r="AY43" i="13"/>
  <c r="BZ23" i="13"/>
  <c r="AJ104" i="13"/>
  <c r="V121" i="13"/>
  <c r="V58" i="13"/>
  <c r="V145" i="13" s="1"/>
  <c r="W145" i="13" s="1"/>
  <c r="V28" i="13"/>
  <c r="V116" i="13"/>
  <c r="V136" i="13"/>
  <c r="V140" i="13"/>
  <c r="V153" i="13"/>
  <c r="V71" i="13"/>
  <c r="BZ28" i="13"/>
  <c r="CA23" i="13"/>
  <c r="BS15" i="13"/>
  <c r="BS104" i="13"/>
  <c r="T76" i="13"/>
  <c r="T74" i="13" s="1"/>
  <c r="BL124" i="13"/>
  <c r="AQ124" i="13"/>
  <c r="U126" i="13"/>
  <c r="U40" i="13"/>
  <c r="U127" i="13" s="1"/>
  <c r="F75" i="13"/>
  <c r="CA15" i="13"/>
  <c r="G112" i="13"/>
  <c r="BZ19" i="13"/>
  <c r="O112" i="13"/>
  <c r="CA19" i="13"/>
  <c r="F61" i="15"/>
  <c r="O156" i="13"/>
  <c r="P156" i="13" s="1"/>
  <c r="AC124" i="13"/>
  <c r="AX37" i="13"/>
  <c r="BY135" i="13"/>
  <c r="BY108" i="13"/>
  <c r="J78" i="15"/>
  <c r="BY144" i="13"/>
  <c r="BY148" i="13"/>
  <c r="BY154" i="13"/>
  <c r="BY71" i="13"/>
  <c r="BY158" i="13" s="1"/>
  <c r="BS124" i="13"/>
  <c r="BY23" i="13"/>
  <c r="BZ117" i="13"/>
  <c r="CA10" i="13"/>
  <c r="BY103" i="13"/>
  <c r="BY121" i="13"/>
  <c r="BZ122" i="13"/>
  <c r="CA28" i="13"/>
  <c r="BZ115" i="13" s="1"/>
  <c r="CA115" i="13" s="1"/>
  <c r="BZ113" i="13"/>
  <c r="BE124" i="13"/>
  <c r="BZ124" i="13"/>
  <c r="CB28" i="13"/>
  <c r="CB71" i="13"/>
  <c r="BY19" i="13"/>
  <c r="E67" i="13"/>
  <c r="E79" i="15" s="1"/>
  <c r="F12" i="15"/>
  <c r="BZ98" i="13"/>
  <c r="BR145" i="13"/>
  <c r="BY123" i="13"/>
  <c r="J61" i="15"/>
  <c r="AI63" i="13"/>
  <c r="AI150" i="13" s="1"/>
  <c r="BZ137" i="13"/>
  <c r="CB47" i="13"/>
  <c r="CB55" i="13" s="1"/>
  <c r="BY140" i="13"/>
  <c r="BY47" i="13"/>
  <c r="BY149" i="13"/>
  <c r="C81" i="13"/>
  <c r="G126" i="13"/>
  <c r="H157" i="13"/>
  <c r="BW47" i="13"/>
  <c r="BW55" i="13" s="1"/>
  <c r="O136" i="13"/>
  <c r="BW23" i="13"/>
  <c r="I38" i="15"/>
  <c r="H61" i="15"/>
  <c r="BZ154" i="13"/>
  <c r="CA71" i="13"/>
  <c r="BZ147" i="13"/>
  <c r="BZ136" i="13"/>
  <c r="CA47" i="13"/>
  <c r="CA55" i="13" s="1"/>
  <c r="BZ133" i="13"/>
  <c r="BY117" i="13"/>
  <c r="BY28" i="13"/>
  <c r="BY115" i="13" s="1"/>
  <c r="BZ148" i="13"/>
  <c r="CB23" i="13"/>
  <c r="H62" i="15"/>
  <c r="O137" i="13"/>
  <c r="G27" i="15"/>
  <c r="H126" i="13"/>
  <c r="O155" i="13"/>
  <c r="G153" i="13"/>
  <c r="O153" i="13"/>
  <c r="O143" i="13"/>
  <c r="P47" i="13"/>
  <c r="P55" i="13" s="1"/>
  <c r="O121" i="13"/>
  <c r="O108" i="13"/>
  <c r="BZ149" i="13"/>
  <c r="BZ140" i="13"/>
  <c r="BZ138" i="13"/>
  <c r="O148" i="13"/>
  <c r="H72" i="15"/>
  <c r="H64" i="15"/>
  <c r="H63" i="15"/>
  <c r="O138" i="13"/>
  <c r="O125" i="13"/>
  <c r="P125" i="13" s="1"/>
  <c r="O122" i="13"/>
  <c r="H122" i="13"/>
  <c r="O116" i="13"/>
  <c r="O103" i="13"/>
  <c r="H74" i="15"/>
  <c r="BZ156" i="13"/>
  <c r="CA156" i="13" s="1"/>
  <c r="BZ155" i="13"/>
  <c r="BZ141" i="13"/>
  <c r="CA141" i="13" s="1"/>
  <c r="O98" i="13"/>
  <c r="BD76" i="13"/>
  <c r="BD74" i="13" s="1"/>
  <c r="N98" i="13"/>
  <c r="BW58" i="13"/>
  <c r="BW63" i="13" s="1"/>
  <c r="BZ125" i="13"/>
  <c r="O15" i="13"/>
  <c r="O130" i="13"/>
  <c r="O113" i="13"/>
  <c r="P113" i="13" s="1"/>
  <c r="H26" i="15"/>
  <c r="BW15" i="13"/>
  <c r="I35" i="15"/>
  <c r="BZ144" i="13"/>
  <c r="BZ143" i="13"/>
  <c r="BZ153" i="13"/>
  <c r="CA153" i="13" s="1"/>
  <c r="BZ71" i="13"/>
  <c r="BZ135" i="13"/>
  <c r="CA135" i="13" s="1"/>
  <c r="BZ47" i="13"/>
  <c r="BZ55" i="13" s="1"/>
  <c r="AM63" i="13"/>
  <c r="AB55" i="13"/>
  <c r="AB142" i="13" s="1"/>
  <c r="BG31" i="13"/>
  <c r="BZ121" i="13"/>
  <c r="BK134" i="13"/>
  <c r="BK55" i="13"/>
  <c r="BK142" i="13" s="1"/>
  <c r="O107" i="13"/>
  <c r="P107" i="13" s="1"/>
  <c r="O19" i="13"/>
  <c r="O123" i="13"/>
  <c r="P123" i="13" s="1"/>
  <c r="O40" i="13"/>
  <c r="BZ101" i="13"/>
  <c r="BZ10" i="13"/>
  <c r="BR55" i="13"/>
  <c r="BR142" i="13" s="1"/>
  <c r="I27" i="15"/>
  <c r="G75" i="13"/>
  <c r="U76" i="13"/>
  <c r="BZ139" i="13"/>
  <c r="BZ157" i="13"/>
  <c r="G141" i="13"/>
  <c r="BZ100" i="13"/>
  <c r="O101" i="13"/>
  <c r="O10" i="13"/>
  <c r="G101" i="13"/>
  <c r="N104" i="13"/>
  <c r="I16" i="15"/>
  <c r="O144" i="13"/>
  <c r="H66" i="15"/>
  <c r="O141" i="13"/>
  <c r="O114" i="13"/>
  <c r="P28" i="13"/>
  <c r="I30" i="15"/>
  <c r="G117" i="13"/>
  <c r="N117" i="13"/>
  <c r="O105" i="13"/>
  <c r="N105" i="13"/>
  <c r="O117" i="13"/>
  <c r="H30" i="15"/>
  <c r="O28" i="13"/>
  <c r="H60" i="15"/>
  <c r="N132" i="13"/>
  <c r="O132" i="13"/>
  <c r="BS40" i="13"/>
  <c r="BY40" i="13"/>
  <c r="BY127" i="13" s="1"/>
  <c r="BZ132" i="13"/>
  <c r="V40" i="13"/>
  <c r="G30" i="15"/>
  <c r="BW71" i="13"/>
  <c r="CA40" i="13"/>
  <c r="BZ99" i="13"/>
  <c r="H20" i="15"/>
  <c r="Z55" i="13"/>
  <c r="AW140" i="13"/>
  <c r="BZ105" i="13"/>
  <c r="BZ131" i="13"/>
  <c r="BY100" i="13"/>
  <c r="BY10" i="13"/>
  <c r="BY97" i="13" s="1"/>
  <c r="BW10" i="13"/>
  <c r="CB15" i="13"/>
  <c r="BZ103" i="13"/>
  <c r="BY104" i="13"/>
  <c r="BY15" i="13"/>
  <c r="BW19" i="13"/>
  <c r="CB19" i="13"/>
  <c r="BZ108" i="13"/>
  <c r="BW28" i="13"/>
  <c r="BY133" i="13"/>
  <c r="BZ112" i="13"/>
  <c r="AX28" i="13"/>
  <c r="BZ130" i="13"/>
  <c r="BZ114" i="13"/>
  <c r="BZ126" i="13"/>
  <c r="BZ40" i="13"/>
  <c r="H65" i="15"/>
  <c r="E48" i="13"/>
  <c r="E60" i="15" s="1"/>
  <c r="O71" i="13"/>
  <c r="H34" i="15"/>
  <c r="H21" i="15"/>
  <c r="H38" i="15"/>
  <c r="H136" i="13"/>
  <c r="I37" i="15"/>
  <c r="G79" i="15"/>
  <c r="G72" i="15"/>
  <c r="G131" i="13"/>
  <c r="CM22" i="13"/>
  <c r="CM109" i="13" s="1"/>
  <c r="CM97" i="13"/>
  <c r="IE106" i="13"/>
  <c r="IF106" i="13" s="1"/>
  <c r="GG106" i="13"/>
  <c r="EY106" i="13"/>
  <c r="EZ106" i="13" s="1"/>
  <c r="EK106" i="13"/>
  <c r="CU106" i="13"/>
  <c r="CV106" i="13" s="1"/>
  <c r="IE15" i="13"/>
  <c r="IE102" i="13" s="1"/>
  <c r="IF102" i="13" s="1"/>
  <c r="IE104" i="13"/>
  <c r="IF104" i="13" s="1"/>
  <c r="HQ15" i="13"/>
  <c r="HQ104" i="13"/>
  <c r="HR104" i="13" s="1"/>
  <c r="HC15" i="13"/>
  <c r="HC102" i="13" s="1"/>
  <c r="HD102" i="13" s="1"/>
  <c r="HC104" i="13"/>
  <c r="HD104" i="13" s="1"/>
  <c r="GO15" i="13"/>
  <c r="GO104" i="13"/>
  <c r="GP104" i="13" s="1"/>
  <c r="GA15" i="13"/>
  <c r="GA102" i="13" s="1"/>
  <c r="GA104" i="13"/>
  <c r="GB104" i="13" s="1"/>
  <c r="FM15" i="13"/>
  <c r="FM104" i="13"/>
  <c r="FN104" i="13" s="1"/>
  <c r="EY15" i="13"/>
  <c r="EY102" i="13" s="1"/>
  <c r="EZ102" i="13" s="1"/>
  <c r="EY104" i="13"/>
  <c r="EZ104" i="13" s="1"/>
  <c r="DW15" i="13"/>
  <c r="DW104" i="13"/>
  <c r="DI15" i="13"/>
  <c r="CU104" i="13"/>
  <c r="CV104" i="13" s="1"/>
  <c r="CG104" i="13"/>
  <c r="GU22" i="13"/>
  <c r="GU109" i="13" s="1"/>
  <c r="GU97" i="13"/>
  <c r="IL63" i="13"/>
  <c r="HX63" i="13"/>
  <c r="HX150" i="13" s="1"/>
  <c r="HJ63" i="13"/>
  <c r="GV63" i="13"/>
  <c r="GH63" i="13"/>
  <c r="FT63" i="13"/>
  <c r="FF63" i="13"/>
  <c r="FF150" i="13" s="1"/>
  <c r="FG150" i="13" s="1"/>
  <c r="ER63" i="13"/>
  <c r="ED63" i="13"/>
  <c r="ED150" i="13" s="1"/>
  <c r="IN64" i="13"/>
  <c r="IN72" i="13" s="1"/>
  <c r="IJ64" i="13"/>
  <c r="IF64" i="13"/>
  <c r="IF72" i="13" s="1"/>
  <c r="IB64" i="13"/>
  <c r="HZ64" i="13"/>
  <c r="HZ72" i="13" s="1"/>
  <c r="HV64" i="13"/>
  <c r="HV72" i="13" s="1"/>
  <c r="HN64" i="13"/>
  <c r="HN72" i="13" s="1"/>
  <c r="HL64" i="13"/>
  <c r="HH64" i="13"/>
  <c r="HH72" i="13" s="1"/>
  <c r="HD64" i="13"/>
  <c r="HB64" i="13"/>
  <c r="HB72" i="13" s="1"/>
  <c r="HB159" i="13" s="1"/>
  <c r="GZ64" i="13"/>
  <c r="GZ72" i="13" s="1"/>
  <c r="GX64" i="13"/>
  <c r="GX72" i="13" s="1"/>
  <c r="GT64" i="13"/>
  <c r="GT72" i="13" s="1"/>
  <c r="GR64" i="13"/>
  <c r="GR72" i="13" s="1"/>
  <c r="GP64" i="13"/>
  <c r="GP72" i="13" s="1"/>
  <c r="GL64" i="13"/>
  <c r="GL72" i="13" s="1"/>
  <c r="GJ64" i="13"/>
  <c r="GJ72" i="13" s="1"/>
  <c r="GF64" i="13"/>
  <c r="GD64" i="13"/>
  <c r="GD72" i="13" s="1"/>
  <c r="GB64" i="13"/>
  <c r="GB72" i="13" s="1"/>
  <c r="FX64" i="13"/>
  <c r="FV64" i="13"/>
  <c r="FV72" i="13" s="1"/>
  <c r="FR64" i="13"/>
  <c r="FR72" i="13" s="1"/>
  <c r="FP64" i="13"/>
  <c r="FN64" i="13"/>
  <c r="FN72" i="13" s="1"/>
  <c r="FL64" i="13"/>
  <c r="FJ64" i="13"/>
  <c r="FJ72" i="13" s="1"/>
  <c r="FH64" i="13"/>
  <c r="FH72" i="13" s="1"/>
  <c r="FD64" i="13"/>
  <c r="FD72" i="13" s="1"/>
  <c r="EX64" i="13"/>
  <c r="EX72" i="13" s="1"/>
  <c r="EX159" i="13" s="1"/>
  <c r="EV64" i="13"/>
  <c r="EV72" i="13" s="1"/>
  <c r="ET64" i="13"/>
  <c r="ET72" i="13" s="1"/>
  <c r="EP64" i="13"/>
  <c r="EP72" i="13" s="1"/>
  <c r="EJ64" i="13"/>
  <c r="EH64" i="13"/>
  <c r="EH72" i="13" s="1"/>
  <c r="EF64" i="13"/>
  <c r="EF72" i="13" s="1"/>
  <c r="EB64" i="13"/>
  <c r="DZ64" i="13"/>
  <c r="DZ72" i="13" s="1"/>
  <c r="DT64" i="13"/>
  <c r="DR64" i="13"/>
  <c r="DR72" i="13" s="1"/>
  <c r="DN64" i="13"/>
  <c r="DN72" i="13" s="1"/>
  <c r="DL64" i="13"/>
  <c r="DJ64" i="13"/>
  <c r="DJ72" i="13" s="1"/>
  <c r="DH64" i="13"/>
  <c r="DH151" i="13" s="1"/>
  <c r="DF64" i="13"/>
  <c r="DF72" i="13" s="1"/>
  <c r="DD64" i="13"/>
  <c r="CZ64" i="13"/>
  <c r="CZ72" i="13" s="1"/>
  <c r="CX64" i="13"/>
  <c r="CX72" i="13" s="1"/>
  <c r="CV64" i="13"/>
  <c r="CV72" i="13" s="1"/>
  <c r="CT64" i="13"/>
  <c r="CR64" i="13"/>
  <c r="CR72" i="13" s="1"/>
  <c r="CP64" i="13"/>
  <c r="CP72" i="13" s="1"/>
  <c r="CL64" i="13"/>
  <c r="CL72" i="13" s="1"/>
  <c r="CJ64" i="13"/>
  <c r="CJ72" i="13" s="1"/>
  <c r="CF64" i="13"/>
  <c r="CF151" i="13" s="1"/>
  <c r="CD64" i="13"/>
  <c r="CD72" i="13" s="1"/>
  <c r="IE10" i="13"/>
  <c r="CU10" i="13"/>
  <c r="CU22" i="13" s="1"/>
  <c r="EQ22" i="13"/>
  <c r="EQ109" i="13" s="1"/>
  <c r="HU22" i="13"/>
  <c r="HM22" i="13"/>
  <c r="FS22" i="13"/>
  <c r="FS109" i="13" s="1"/>
  <c r="FQ22" i="13"/>
  <c r="DO22" i="13"/>
  <c r="DO109" i="13" s="1"/>
  <c r="DM22" i="13"/>
  <c r="EA22" i="13"/>
  <c r="CY22" i="13"/>
  <c r="CW22" i="13"/>
  <c r="G136" i="13"/>
  <c r="G61" i="15"/>
  <c r="G133" i="13"/>
  <c r="G80" i="15"/>
  <c r="AY47" i="13"/>
  <c r="G20" i="15"/>
  <c r="G55" i="15"/>
  <c r="G140" i="13"/>
  <c r="AX136" i="13"/>
  <c r="G114" i="13"/>
  <c r="G16" i="15"/>
  <c r="G98" i="13"/>
  <c r="BZ15" i="13"/>
  <c r="BZ104" i="13"/>
  <c r="H36" i="15"/>
  <c r="H11" i="15"/>
  <c r="I26" i="15"/>
  <c r="G105" i="13"/>
  <c r="I40" i="13"/>
  <c r="G123" i="13"/>
  <c r="H98" i="13"/>
  <c r="D17" i="13"/>
  <c r="D17" i="15" s="1"/>
  <c r="AC104" i="13"/>
  <c r="AD104" i="13" s="1"/>
  <c r="G135" i="13"/>
  <c r="G60" i="15"/>
  <c r="I157" i="13"/>
  <c r="AN31" i="13"/>
  <c r="BC31" i="13"/>
  <c r="BE110" i="13"/>
  <c r="CA111" i="13"/>
  <c r="W31" i="13"/>
  <c r="AD152" i="13"/>
  <c r="W147" i="13"/>
  <c r="BM137" i="13"/>
  <c r="AD129" i="13"/>
  <c r="AD120" i="13"/>
  <c r="AK112" i="13"/>
  <c r="AD98" i="13"/>
  <c r="BZ146" i="13"/>
  <c r="H120" i="13"/>
  <c r="DJ157" i="13"/>
  <c r="EZ155" i="13"/>
  <c r="FN154" i="13"/>
  <c r="FN153" i="13"/>
  <c r="CH152" i="13"/>
  <c r="HR149" i="13"/>
  <c r="DJ149" i="13"/>
  <c r="HR147" i="13"/>
  <c r="GB147" i="13"/>
  <c r="HR146" i="13"/>
  <c r="GP146" i="13"/>
  <c r="CH146" i="13"/>
  <c r="HD144" i="13"/>
  <c r="DJ144" i="13"/>
  <c r="CV144" i="13"/>
  <c r="EZ143" i="13"/>
  <c r="HR141" i="13"/>
  <c r="GP141" i="13"/>
  <c r="CV141" i="13"/>
  <c r="EZ140" i="13"/>
  <c r="EL140" i="13"/>
  <c r="DJ140" i="13"/>
  <c r="GI114" i="13"/>
  <c r="ES113" i="13"/>
  <c r="HK112" i="13"/>
  <c r="GP112" i="13"/>
  <c r="CO112" i="13"/>
  <c r="FG111" i="13"/>
  <c r="EL111" i="13"/>
  <c r="GI108" i="13"/>
  <c r="CO108" i="13"/>
  <c r="IF107" i="13"/>
  <c r="EE107" i="13"/>
  <c r="GP103" i="13"/>
  <c r="FU103" i="13"/>
  <c r="DJ139" i="13"/>
  <c r="CH139" i="13"/>
  <c r="CV138" i="13"/>
  <c r="IF137" i="13"/>
  <c r="HY137" i="13"/>
  <c r="HD137" i="13"/>
  <c r="CV137" i="13"/>
  <c r="CO137" i="13"/>
  <c r="IF136" i="13"/>
  <c r="EZ136" i="13"/>
  <c r="FU135" i="13"/>
  <c r="EZ135" i="13"/>
  <c r="IM133" i="13"/>
  <c r="IF133" i="13"/>
  <c r="CO133" i="13"/>
  <c r="CH133" i="13"/>
  <c r="EE132" i="13"/>
  <c r="DQ132" i="13"/>
  <c r="DJ132" i="13"/>
  <c r="CO132" i="13"/>
  <c r="DX131" i="13"/>
  <c r="CO131" i="13"/>
  <c r="DJ130" i="13"/>
  <c r="CO130" i="13"/>
  <c r="CH129" i="13"/>
  <c r="HY125" i="13"/>
  <c r="HD125" i="13"/>
  <c r="DC125" i="13"/>
  <c r="FU124" i="13"/>
  <c r="EZ124" i="13"/>
  <c r="HK123" i="13"/>
  <c r="DQ123" i="13"/>
  <c r="CV123" i="13"/>
  <c r="ES122" i="13"/>
  <c r="HK121" i="13"/>
  <c r="GP121" i="13"/>
  <c r="CO121" i="13"/>
  <c r="FG120" i="13"/>
  <c r="EL120" i="13"/>
  <c r="FU117" i="13"/>
  <c r="IM116" i="13"/>
  <c r="HR116" i="13"/>
  <c r="DQ116" i="13"/>
  <c r="DX104" i="13"/>
  <c r="FQ64" i="13"/>
  <c r="FQ72" i="13" s="1"/>
  <c r="IF31" i="13"/>
  <c r="HX31" i="13"/>
  <c r="HP31" i="13"/>
  <c r="HP118" i="13" s="1"/>
  <c r="HH31" i="13"/>
  <c r="GZ31" i="13"/>
  <c r="GR31" i="13"/>
  <c r="GJ31" i="13"/>
  <c r="GB31" i="13"/>
  <c r="FT31" i="13"/>
  <c r="FL31" i="13"/>
  <c r="FL118" i="13" s="1"/>
  <c r="FD31" i="13"/>
  <c r="EV31" i="13"/>
  <c r="EN31" i="13"/>
  <c r="EM32" i="13" s="1"/>
  <c r="EM41" i="13" s="1"/>
  <c r="CG106" i="13"/>
  <c r="CH106" i="13" s="1"/>
  <c r="GI105" i="13"/>
  <c r="DJ104" i="13"/>
  <c r="GV102" i="13"/>
  <c r="GW102" i="13" s="1"/>
  <c r="FR22" i="13"/>
  <c r="FB22" i="13"/>
  <c r="IF101" i="13"/>
  <c r="HD101" i="13"/>
  <c r="GB101" i="13"/>
  <c r="EZ101" i="13"/>
  <c r="DX101" i="13"/>
  <c r="IF100" i="13"/>
  <c r="HD100" i="13"/>
  <c r="GP100" i="13"/>
  <c r="FN100" i="13"/>
  <c r="EL100" i="13"/>
  <c r="DX100" i="13"/>
  <c r="CV100" i="13"/>
  <c r="CH100" i="13"/>
  <c r="IF22" i="13"/>
  <c r="IF32" i="13" s="1"/>
  <c r="IF41" i="13" s="1"/>
  <c r="HO22" i="13"/>
  <c r="GT22" i="13"/>
  <c r="FI22" i="13"/>
  <c r="DE22" i="13"/>
  <c r="DQ103" i="13"/>
  <c r="GW101" i="13"/>
  <c r="ES101" i="13"/>
  <c r="CO101" i="13"/>
  <c r="IF99" i="13"/>
  <c r="HY99" i="13"/>
  <c r="EL99" i="13"/>
  <c r="DX99" i="13"/>
  <c r="DQ99" i="13"/>
  <c r="GP98" i="13"/>
  <c r="GB98" i="13"/>
  <c r="FU98" i="13"/>
  <c r="CH98" i="13"/>
  <c r="IL115" i="13"/>
  <c r="IM115" i="13" s="1"/>
  <c r="GV115" i="13"/>
  <c r="FT115" i="13"/>
  <c r="FU115" i="13" s="1"/>
  <c r="FF115" i="13"/>
  <c r="FG115" i="13" s="1"/>
  <c r="ER115" i="13"/>
  <c r="ED115" i="13"/>
  <c r="CN115" i="13"/>
  <c r="FN114" i="13"/>
  <c r="EL114" i="13"/>
  <c r="CH114" i="13"/>
  <c r="IL110" i="13"/>
  <c r="ED110" i="13"/>
  <c r="EE110" i="13" s="1"/>
  <c r="DP110" i="13"/>
  <c r="DQ110" i="13" s="1"/>
  <c r="N97" i="13"/>
  <c r="I63" i="15"/>
  <c r="W121" i="13"/>
  <c r="AK143" i="13"/>
  <c r="BE133" i="13"/>
  <c r="BF133" i="13" s="1"/>
  <c r="BL15" i="13"/>
  <c r="BL104" i="13"/>
  <c r="BM104" i="13" s="1"/>
  <c r="F34" i="15"/>
  <c r="L15" i="13"/>
  <c r="E17" i="13"/>
  <c r="E17" i="15" s="1"/>
  <c r="HX106" i="13"/>
  <c r="HY106" i="13" s="1"/>
  <c r="GV106" i="13"/>
  <c r="GW106" i="13" s="1"/>
  <c r="GH106" i="13"/>
  <c r="GI106" i="13" s="1"/>
  <c r="GH15" i="13"/>
  <c r="GH102" i="13" s="1"/>
  <c r="GI102" i="13" s="1"/>
  <c r="GH104" i="13"/>
  <c r="GI104" i="13" s="1"/>
  <c r="FT15" i="13"/>
  <c r="FT104" i="13"/>
  <c r="FU104" i="13" s="1"/>
  <c r="ER15" i="13"/>
  <c r="ER102" i="13" s="1"/>
  <c r="ES102" i="13" s="1"/>
  <c r="ER104" i="13"/>
  <c r="ES104" i="13" s="1"/>
  <c r="HY22" i="13"/>
  <c r="GR22" i="13"/>
  <c r="CC22" i="13"/>
  <c r="EK10" i="13"/>
  <c r="EK101" i="13"/>
  <c r="EL101" i="13" s="1"/>
  <c r="HQ100" i="13"/>
  <c r="HR100" i="13" s="1"/>
  <c r="GA100" i="13"/>
  <c r="GB100" i="13" s="1"/>
  <c r="GA10" i="13"/>
  <c r="EY100" i="13"/>
  <c r="EZ100" i="13" s="1"/>
  <c r="EY10" i="13"/>
  <c r="EY22" i="13" s="1"/>
  <c r="DI100" i="13"/>
  <c r="DJ100" i="13" s="1"/>
  <c r="DI10" i="13"/>
  <c r="IH22" i="13"/>
  <c r="HF22" i="13"/>
  <c r="GP22" i="13"/>
  <c r="GM22" i="13"/>
  <c r="GI22" i="13"/>
  <c r="GD22" i="13"/>
  <c r="FP22" i="13"/>
  <c r="FK22" i="13"/>
  <c r="FK32" i="13" s="1"/>
  <c r="FK41" i="13" s="1"/>
  <c r="FG22" i="13"/>
  <c r="EZ22" i="13"/>
  <c r="EI22" i="13"/>
  <c r="EE22" i="13"/>
  <c r="DU22" i="13"/>
  <c r="DN22" i="13"/>
  <c r="DL22" i="13"/>
  <c r="DG22" i="13"/>
  <c r="DC22" i="13"/>
  <c r="CX22" i="13"/>
  <c r="CV22" i="13"/>
  <c r="CO22" i="13"/>
  <c r="HJ150" i="13"/>
  <c r="BW31" i="13"/>
  <c r="AW143" i="13"/>
  <c r="I12" i="15"/>
  <c r="AR22" i="13"/>
  <c r="AA74" i="13"/>
  <c r="AQ10" i="13"/>
  <c r="AQ63" i="13"/>
  <c r="AQ150" i="13" s="1"/>
  <c r="BL131" i="13"/>
  <c r="F55" i="15"/>
  <c r="G24" i="15"/>
  <c r="G111" i="13"/>
  <c r="H113" i="13"/>
  <c r="I78" i="15"/>
  <c r="BY31" i="13"/>
  <c r="H117" i="13"/>
  <c r="V110" i="13"/>
  <c r="AJ63" i="13"/>
  <c r="DW10" i="13"/>
  <c r="HC10" i="13"/>
  <c r="HC97" i="13" s="1"/>
  <c r="HD97" i="13" s="1"/>
  <c r="X55" i="13"/>
  <c r="X64" i="13" s="1"/>
  <c r="X72" i="13" s="1"/>
  <c r="H12" i="15"/>
  <c r="H35" i="15"/>
  <c r="G99" i="13"/>
  <c r="Z31" i="13"/>
  <c r="AF31" i="13"/>
  <c r="AH31" i="13"/>
  <c r="BK63" i="13"/>
  <c r="BK150" i="13" s="1"/>
  <c r="U97" i="13"/>
  <c r="D57" i="13"/>
  <c r="D69" i="15" s="1"/>
  <c r="E30" i="13"/>
  <c r="E30" i="15" s="1"/>
  <c r="AU28" i="13"/>
  <c r="AR133" i="13"/>
  <c r="AY28" i="13"/>
  <c r="AX108" i="13"/>
  <c r="AY108" i="13" s="1"/>
  <c r="D45" i="13"/>
  <c r="D57" i="15" s="1"/>
  <c r="O111" i="13"/>
  <c r="P111" i="13" s="1"/>
  <c r="O23" i="13"/>
  <c r="O58" i="13"/>
  <c r="O63" i="13" s="1"/>
  <c r="O146" i="13"/>
  <c r="P146" i="13" s="1"/>
  <c r="AC114" i="13"/>
  <c r="AJ100" i="13"/>
  <c r="AJ10" i="13"/>
  <c r="BS143" i="13"/>
  <c r="BT143" i="13" s="1"/>
  <c r="I21" i="15"/>
  <c r="H108" i="13"/>
  <c r="G124" i="13"/>
  <c r="G71" i="15"/>
  <c r="GO115" i="13"/>
  <c r="GP115" i="13" s="1"/>
  <c r="GI115" i="13"/>
  <c r="GA115" i="13"/>
  <c r="EK115" i="13"/>
  <c r="CG115" i="13"/>
  <c r="CH115" i="13" s="1"/>
  <c r="GP114" i="13"/>
  <c r="DJ114" i="13"/>
  <c r="IK31" i="13"/>
  <c r="IK118" i="13" s="1"/>
  <c r="IK110" i="13"/>
  <c r="IG31" i="13"/>
  <c r="IE31" i="13"/>
  <c r="IE118" i="13" s="1"/>
  <c r="IE110" i="13"/>
  <c r="IC31" i="13"/>
  <c r="HY31" i="13"/>
  <c r="HX110" i="13"/>
  <c r="HW31" i="13"/>
  <c r="HW118" i="13" s="1"/>
  <c r="HW110" i="13"/>
  <c r="HY110" i="13" s="1"/>
  <c r="HU31" i="13"/>
  <c r="HQ31" i="13"/>
  <c r="HQ110" i="13"/>
  <c r="HR110" i="13" s="1"/>
  <c r="HO31" i="13"/>
  <c r="HM31" i="13"/>
  <c r="HI31" i="13"/>
  <c r="HI118" i="13" s="1"/>
  <c r="HI110" i="13"/>
  <c r="HG31" i="13"/>
  <c r="HE31" i="13"/>
  <c r="HC31" i="13"/>
  <c r="HA31" i="13"/>
  <c r="GY31" i="13"/>
  <c r="GW31" i="13"/>
  <c r="GU110" i="13"/>
  <c r="GS31" i="13"/>
  <c r="GQ31" i="13"/>
  <c r="GO31" i="13"/>
  <c r="GO110" i="13"/>
  <c r="GK31" i="13"/>
  <c r="GI31" i="13"/>
  <c r="GI32" i="13" s="1"/>
  <c r="GI41" i="13" s="1"/>
  <c r="GH110" i="13"/>
  <c r="GG31" i="13"/>
  <c r="GG118" i="13" s="1"/>
  <c r="GG110" i="13"/>
  <c r="GC31" i="13"/>
  <c r="GA31" i="13"/>
  <c r="GA110" i="13"/>
  <c r="GB110" i="13" s="1"/>
  <c r="FY31" i="13"/>
  <c r="FU31" i="13"/>
  <c r="FT110" i="13"/>
  <c r="FS31" i="13"/>
  <c r="FS32" i="13" s="1"/>
  <c r="FS119" i="13" s="1"/>
  <c r="FS110" i="13"/>
  <c r="FU110" i="13" s="1"/>
  <c r="FQ31" i="13"/>
  <c r="FM31" i="13"/>
  <c r="FM110" i="13"/>
  <c r="FN110" i="13" s="1"/>
  <c r="FK31" i="13"/>
  <c r="FI31" i="13"/>
  <c r="FI32" i="13" s="1"/>
  <c r="FI41" i="13" s="1"/>
  <c r="FE31" i="13"/>
  <c r="FE118" i="13" s="1"/>
  <c r="FE110" i="13"/>
  <c r="FC31" i="13"/>
  <c r="FA31" i="13"/>
  <c r="EW31" i="13"/>
  <c r="EU31" i="13"/>
  <c r="ES31" i="13"/>
  <c r="EQ110" i="13"/>
  <c r="EO31" i="13"/>
  <c r="EK110" i="13"/>
  <c r="DW110" i="13"/>
  <c r="DX110" i="13" s="1"/>
  <c r="DI110" i="13"/>
  <c r="DJ110" i="13" s="1"/>
  <c r="CG110" i="13"/>
  <c r="DW102" i="13"/>
  <c r="DX102" i="13" s="1"/>
  <c r="CA149" i="13"/>
  <c r="CA117" i="13"/>
  <c r="CA137" i="13"/>
  <c r="AR124" i="13"/>
  <c r="BS102" i="13"/>
  <c r="BU22" i="13"/>
  <c r="BU32" i="13" s="1"/>
  <c r="BU41" i="13" s="1"/>
  <c r="D25" i="13"/>
  <c r="D25" i="15" s="1"/>
  <c r="D46" i="13"/>
  <c r="D58" i="15" s="1"/>
  <c r="X31" i="13"/>
  <c r="D20" i="13"/>
  <c r="D20" i="15" s="1"/>
  <c r="AZ19" i="13"/>
  <c r="AZ28" i="13"/>
  <c r="E27" i="13"/>
  <c r="E27" i="15" s="1"/>
  <c r="AZ47" i="13"/>
  <c r="E56" i="13"/>
  <c r="E68" i="15" s="1"/>
  <c r="H155" i="13"/>
  <c r="P126" i="13"/>
  <c r="BF146" i="13"/>
  <c r="AD137" i="13"/>
  <c r="BF107" i="13"/>
  <c r="AC31" i="13"/>
  <c r="F28" i="15"/>
  <c r="F15" i="15"/>
  <c r="L10" i="13"/>
  <c r="EL158" i="13"/>
  <c r="GP157" i="13"/>
  <c r="CH157" i="13"/>
  <c r="FN156" i="13"/>
  <c r="CO156" i="13"/>
  <c r="FU155" i="13"/>
  <c r="FU154" i="13"/>
  <c r="GP153" i="13"/>
  <c r="EL153" i="13"/>
  <c r="HY152" i="13"/>
  <c r="FU152" i="13"/>
  <c r="IM149" i="13"/>
  <c r="GP149" i="13"/>
  <c r="GI149" i="13"/>
  <c r="FN148" i="13"/>
  <c r="FG148" i="13"/>
  <c r="ES148" i="13"/>
  <c r="IF147" i="13"/>
  <c r="FN147" i="13"/>
  <c r="DJ147" i="13"/>
  <c r="DC147" i="13"/>
  <c r="CO147" i="13"/>
  <c r="IF146" i="13"/>
  <c r="GB146" i="13"/>
  <c r="DX146" i="13"/>
  <c r="CV146" i="13"/>
  <c r="GP101" i="13"/>
  <c r="CH101" i="13"/>
  <c r="GN63" i="13"/>
  <c r="GN64" i="13" s="1"/>
  <c r="GN145" i="13"/>
  <c r="EZ63" i="13"/>
  <c r="EZ64" i="13" s="1"/>
  <c r="EZ72" i="13" s="1"/>
  <c r="EY145" i="13"/>
  <c r="EZ145" i="13" s="1"/>
  <c r="ES63" i="13"/>
  <c r="ER145" i="13"/>
  <c r="IE40" i="13"/>
  <c r="IE127" i="13" s="1"/>
  <c r="IF127" i="13" s="1"/>
  <c r="IE126" i="13"/>
  <c r="IF126" i="13" s="1"/>
  <c r="HQ127" i="13"/>
  <c r="GO40" i="13"/>
  <c r="GO127" i="13" s="1"/>
  <c r="GP127" i="13" s="1"/>
  <c r="GO126" i="13"/>
  <c r="GP126" i="13" s="1"/>
  <c r="GA40" i="13"/>
  <c r="GA127" i="13" s="1"/>
  <c r="GB127" i="13" s="1"/>
  <c r="GA126" i="13"/>
  <c r="GB126" i="13" s="1"/>
  <c r="EK40" i="13"/>
  <c r="EK127" i="13" s="1"/>
  <c r="EL127" i="13" s="1"/>
  <c r="EK126" i="13"/>
  <c r="EL126" i="13" s="1"/>
  <c r="DW40" i="13"/>
  <c r="DW127" i="13" s="1"/>
  <c r="DX127" i="13" s="1"/>
  <c r="DW126" i="13"/>
  <c r="DX126" i="13" s="1"/>
  <c r="CG40" i="13"/>
  <c r="CG127" i="13" s="1"/>
  <c r="CH127" i="13" s="1"/>
  <c r="CG126" i="13"/>
  <c r="CH126" i="13" s="1"/>
  <c r="IM144" i="13"/>
  <c r="HR144" i="13"/>
  <c r="DX144" i="13"/>
  <c r="DQ144" i="13"/>
  <c r="HR143" i="13"/>
  <c r="HK143" i="13"/>
  <c r="FN143" i="13"/>
  <c r="FG143" i="13"/>
  <c r="EL143" i="13"/>
  <c r="CO143" i="13"/>
  <c r="IF141" i="13"/>
  <c r="HY141" i="13"/>
  <c r="FN141" i="13"/>
  <c r="ES141" i="13"/>
  <c r="CH141" i="13"/>
  <c r="HR140" i="13"/>
  <c r="GB140" i="13"/>
  <c r="FU140" i="13"/>
  <c r="FG140" i="13"/>
  <c r="CV140" i="13"/>
  <c r="CO140" i="13"/>
  <c r="GP139" i="13"/>
  <c r="EL139" i="13"/>
  <c r="DQ139" i="13"/>
  <c r="CV139" i="13"/>
  <c r="HR138" i="13"/>
  <c r="GP138" i="13"/>
  <c r="DX138" i="13"/>
  <c r="DQ138" i="13"/>
  <c r="CH138" i="13"/>
  <c r="GP137" i="13"/>
  <c r="EL137" i="13"/>
  <c r="DQ137" i="13"/>
  <c r="HR136" i="13"/>
  <c r="FN136" i="13"/>
  <c r="DJ136" i="13"/>
  <c r="GW135" i="13"/>
  <c r="GP135" i="13"/>
  <c r="DX135" i="13"/>
  <c r="GP133" i="13"/>
  <c r="EE133" i="13"/>
  <c r="DX133" i="13"/>
  <c r="HY132" i="13"/>
  <c r="HR132" i="13"/>
  <c r="FU132" i="13"/>
  <c r="FG132" i="13"/>
  <c r="HR131" i="13"/>
  <c r="HK131" i="13"/>
  <c r="GW131" i="13"/>
  <c r="EL131" i="13"/>
  <c r="EE131" i="13"/>
  <c r="DJ131" i="13"/>
  <c r="IF130" i="13"/>
  <c r="HY130" i="13"/>
  <c r="HK130" i="13"/>
  <c r="EL130" i="13"/>
  <c r="EE130" i="13"/>
  <c r="HY129" i="13"/>
  <c r="HK129" i="13"/>
  <c r="GW129" i="13"/>
  <c r="CV129" i="13"/>
  <c r="CO129" i="13"/>
  <c r="IM126" i="13"/>
  <c r="IM125" i="13"/>
  <c r="IF125" i="13"/>
  <c r="GI125" i="13"/>
  <c r="GB125" i="13"/>
  <c r="EE125" i="13"/>
  <c r="DX125" i="13"/>
  <c r="IM124" i="13"/>
  <c r="IF124" i="13"/>
  <c r="GI124" i="13"/>
  <c r="GB124" i="13"/>
  <c r="EE124" i="13"/>
  <c r="DX124" i="13"/>
  <c r="IM123" i="13"/>
  <c r="IF123" i="13"/>
  <c r="GI123" i="13"/>
  <c r="GB123" i="13"/>
  <c r="EE123" i="13"/>
  <c r="DX123" i="13"/>
  <c r="IM122" i="13"/>
  <c r="IF122" i="13"/>
  <c r="FU122" i="13"/>
  <c r="FN122" i="13"/>
  <c r="DQ122" i="13"/>
  <c r="DJ122" i="13"/>
  <c r="HY121" i="13"/>
  <c r="HR121" i="13"/>
  <c r="FU121" i="13"/>
  <c r="FN121" i="13"/>
  <c r="DQ121" i="13"/>
  <c r="DJ121" i="13"/>
  <c r="HY120" i="13"/>
  <c r="HR120" i="13"/>
  <c r="FU120" i="13"/>
  <c r="FN120" i="13"/>
  <c r="DQ120" i="13"/>
  <c r="DJ120" i="13"/>
  <c r="GW117" i="13"/>
  <c r="GP117" i="13"/>
  <c r="ES117" i="13"/>
  <c r="EL117" i="13"/>
  <c r="CO117" i="13"/>
  <c r="CH117" i="13"/>
  <c r="GW116" i="13"/>
  <c r="GP116" i="13"/>
  <c r="ES116" i="13"/>
  <c r="EL116" i="13"/>
  <c r="CO116" i="13"/>
  <c r="CH116" i="13"/>
  <c r="GW114" i="13"/>
  <c r="ES114" i="13"/>
  <c r="HM64" i="13"/>
  <c r="HM72" i="13" s="1"/>
  <c r="GK64" i="13"/>
  <c r="GK72" i="13" s="1"/>
  <c r="FY64" i="13"/>
  <c r="FY72" i="13" s="1"/>
  <c r="EO64" i="13"/>
  <c r="EO72" i="13" s="1"/>
  <c r="DQ114" i="13"/>
  <c r="HY113" i="13"/>
  <c r="HR113" i="13"/>
  <c r="FU113" i="13"/>
  <c r="FN113" i="13"/>
  <c r="DQ113" i="13"/>
  <c r="DJ113" i="13"/>
  <c r="HY112" i="13"/>
  <c r="HR112" i="13"/>
  <c r="FU112" i="13"/>
  <c r="FN112" i="13"/>
  <c r="DQ112" i="13"/>
  <c r="DJ112" i="13"/>
  <c r="HY111" i="13"/>
  <c r="HR111" i="13"/>
  <c r="FU111" i="13"/>
  <c r="FN111" i="13"/>
  <c r="DQ111" i="13"/>
  <c r="DJ111" i="13"/>
  <c r="HK108" i="13"/>
  <c r="HD108" i="13"/>
  <c r="FG108" i="13"/>
  <c r="EZ108" i="13"/>
  <c r="DC108" i="13"/>
  <c r="CV108" i="13"/>
  <c r="HK107" i="13"/>
  <c r="HD107" i="13"/>
  <c r="FG107" i="13"/>
  <c r="EZ107" i="13"/>
  <c r="DC107" i="13"/>
  <c r="CV107" i="13"/>
  <c r="HK105" i="13"/>
  <c r="HD105" i="13"/>
  <c r="EE105" i="13"/>
  <c r="GW104" i="13"/>
  <c r="DQ104" i="13"/>
  <c r="HD103" i="13"/>
  <c r="GW103" i="13"/>
  <c r="EZ103" i="13"/>
  <c r="ES103" i="13"/>
  <c r="CV103" i="13"/>
  <c r="CO103" i="13"/>
  <c r="GW100" i="13"/>
  <c r="ES100" i="13"/>
  <c r="CO100" i="13"/>
  <c r="HD99" i="13"/>
  <c r="GW99" i="13"/>
  <c r="EZ99" i="13"/>
  <c r="ES99" i="13"/>
  <c r="CV99" i="13"/>
  <c r="CO99" i="13"/>
  <c r="HD98" i="13"/>
  <c r="GW98" i="13"/>
  <c r="EZ98" i="13"/>
  <c r="ES98" i="13"/>
  <c r="CV98" i="13"/>
  <c r="CO98" i="13"/>
  <c r="FA64" i="13"/>
  <c r="FA72" i="13" s="1"/>
  <c r="GH127" i="13"/>
  <c r="GI127" i="13" s="1"/>
  <c r="DI127" i="13"/>
  <c r="DJ127" i="13" s="1"/>
  <c r="DX22" i="13"/>
  <c r="DB106" i="13"/>
  <c r="CN106" i="13"/>
  <c r="CO106" i="13" s="1"/>
  <c r="CJ22" i="13"/>
  <c r="CD22" i="13"/>
  <c r="IL102" i="13"/>
  <c r="IM102" i="13" s="1"/>
  <c r="DH22" i="13"/>
  <c r="DH109" i="13" s="1"/>
  <c r="CI22" i="13"/>
  <c r="HP22" i="13"/>
  <c r="HP109" i="13" s="1"/>
  <c r="GN22" i="13"/>
  <c r="GN109" i="13" s="1"/>
  <c r="FZ22" i="13"/>
  <c r="FH22" i="13"/>
  <c r="BE114" i="13"/>
  <c r="BF114" i="13" s="1"/>
  <c r="I129" i="13"/>
  <c r="G33" i="15"/>
  <c r="G120" i="13"/>
  <c r="I120" i="13" s="1"/>
  <c r="BZ134" i="13"/>
  <c r="D14" i="13"/>
  <c r="D14" i="15" s="1"/>
  <c r="BE63" i="13"/>
  <c r="AJ40" i="13"/>
  <c r="AJ127" i="13" s="1"/>
  <c r="AK127" i="13" s="1"/>
  <c r="BS10" i="13"/>
  <c r="J19" i="13"/>
  <c r="BJ31" i="13"/>
  <c r="AC143" i="13"/>
  <c r="BL40" i="13"/>
  <c r="BD145" i="13"/>
  <c r="G113" i="13"/>
  <c r="G122" i="13"/>
  <c r="E25" i="13"/>
  <c r="E25" i="15" s="1"/>
  <c r="AT19" i="13"/>
  <c r="I126" i="13"/>
  <c r="G149" i="13"/>
  <c r="AX27" i="13"/>
  <c r="M22" i="13"/>
  <c r="AW103" i="13"/>
  <c r="J23" i="13"/>
  <c r="BM144" i="13"/>
  <c r="AD112" i="13"/>
  <c r="AY23" i="13"/>
  <c r="G108" i="13"/>
  <c r="G21" i="15"/>
  <c r="FN135" i="13"/>
  <c r="CV135" i="13"/>
  <c r="FN133" i="13"/>
  <c r="DX132" i="13"/>
  <c r="CA113" i="13"/>
  <c r="BM100" i="13"/>
  <c r="BM124" i="13"/>
  <c r="BO64" i="13"/>
  <c r="BO72" i="13" s="1"/>
  <c r="D24" i="13"/>
  <c r="D24" i="15" s="1"/>
  <c r="D34" i="13"/>
  <c r="D34" i="15" s="1"/>
  <c r="D53" i="13"/>
  <c r="D65" i="15" s="1"/>
  <c r="BM157" i="13"/>
  <c r="W152" i="13"/>
  <c r="AK139" i="13"/>
  <c r="W135" i="13"/>
  <c r="BF117" i="13"/>
  <c r="BT114" i="13"/>
  <c r="AR112" i="13"/>
  <c r="AR144" i="13"/>
  <c r="BF101" i="13"/>
  <c r="BF132" i="13"/>
  <c r="HY157" i="13"/>
  <c r="FU157" i="13"/>
  <c r="DQ157" i="13"/>
  <c r="HY156" i="13"/>
  <c r="ES156" i="13"/>
  <c r="HR155" i="13"/>
  <c r="FG155" i="13"/>
  <c r="DQ155" i="13"/>
  <c r="HD154" i="13"/>
  <c r="DQ154" i="13"/>
  <c r="HR153" i="13"/>
  <c r="FU153" i="13"/>
  <c r="DQ153" i="13"/>
  <c r="IM152" i="13"/>
  <c r="GI152" i="13"/>
  <c r="ES152" i="13"/>
  <c r="CO152" i="13"/>
  <c r="ES149" i="13"/>
  <c r="EE149" i="13"/>
  <c r="DC149" i="13"/>
  <c r="IM148" i="13"/>
  <c r="HK148" i="13"/>
  <c r="GI148" i="13"/>
  <c r="EZ148" i="13"/>
  <c r="EE148" i="13"/>
  <c r="DJ148" i="13"/>
  <c r="CO148" i="13"/>
  <c r="IM147" i="13"/>
  <c r="HK147" i="13"/>
  <c r="GI147" i="13"/>
  <c r="ES147" i="13"/>
  <c r="DQ147" i="13"/>
  <c r="CV147" i="13"/>
  <c r="IM146" i="13"/>
  <c r="HY146" i="13"/>
  <c r="GW146" i="13"/>
  <c r="GI146" i="13"/>
  <c r="FG146" i="13"/>
  <c r="EE146" i="13"/>
  <c r="DC146" i="13"/>
  <c r="HK144" i="13"/>
  <c r="GI144" i="13"/>
  <c r="FG144" i="13"/>
  <c r="EE144" i="13"/>
  <c r="DC144" i="13"/>
  <c r="IM143" i="13"/>
  <c r="HY143" i="13"/>
  <c r="GW143" i="13"/>
  <c r="FU143" i="13"/>
  <c r="ES143" i="13"/>
  <c r="EE143" i="13"/>
  <c r="DC143" i="13"/>
  <c r="GW141" i="13"/>
  <c r="FU141" i="13"/>
  <c r="EZ141" i="13"/>
  <c r="DJ141" i="13"/>
  <c r="CO141" i="13"/>
  <c r="HY140" i="13"/>
  <c r="GI140" i="13"/>
  <c r="FN140" i="13"/>
  <c r="ES140" i="13"/>
  <c r="DQ140" i="13"/>
  <c r="HR139" i="13"/>
  <c r="GW139" i="13"/>
  <c r="FU139" i="13"/>
  <c r="ES139" i="13"/>
  <c r="DX139" i="13"/>
  <c r="CO139" i="13"/>
  <c r="HY138" i="13"/>
  <c r="GW138" i="13"/>
  <c r="GI138" i="13"/>
  <c r="FN138" i="13"/>
  <c r="ES138" i="13"/>
  <c r="DJ138" i="13"/>
  <c r="CO138" i="13"/>
  <c r="GW137" i="13"/>
  <c r="FU137" i="13"/>
  <c r="ES137" i="13"/>
  <c r="DX137" i="13"/>
  <c r="DC137" i="13"/>
  <c r="HY136" i="13"/>
  <c r="GW136" i="13"/>
  <c r="FU136" i="13"/>
  <c r="ES136" i="13"/>
  <c r="DQ136" i="13"/>
  <c r="CO136" i="13"/>
  <c r="CH136" i="13"/>
  <c r="HD135" i="13"/>
  <c r="GB135" i="13"/>
  <c r="EL135" i="13"/>
  <c r="DJ135" i="13"/>
  <c r="GB133" i="13"/>
  <c r="EL133" i="13"/>
  <c r="DJ133" i="13"/>
  <c r="IF132" i="13"/>
  <c r="GB132" i="13"/>
  <c r="EL132" i="13"/>
  <c r="IM131" i="13"/>
  <c r="HY131" i="13"/>
  <c r="GI131" i="13"/>
  <c r="ES131" i="13"/>
  <c r="DQ131" i="13"/>
  <c r="DC131" i="13"/>
  <c r="IM130" i="13"/>
  <c r="GW130" i="13"/>
  <c r="FG130" i="13"/>
  <c r="ES130" i="13"/>
  <c r="DQ130" i="13"/>
  <c r="IM129" i="13"/>
  <c r="GI129" i="13"/>
  <c r="ES129" i="13"/>
  <c r="EE129" i="13"/>
  <c r="DQ129" i="13"/>
  <c r="DC129" i="13"/>
  <c r="HR127" i="13"/>
  <c r="HR126" i="13"/>
  <c r="DJ126" i="13"/>
  <c r="HR125" i="13"/>
  <c r="GP125" i="13"/>
  <c r="FN125" i="13"/>
  <c r="EL125" i="13"/>
  <c r="DJ125" i="13"/>
  <c r="CH125" i="13"/>
  <c r="HR124" i="13"/>
  <c r="GP124" i="13"/>
  <c r="FN124" i="13"/>
  <c r="EL124" i="13"/>
  <c r="DJ124" i="13"/>
  <c r="CH124" i="13"/>
  <c r="HR123" i="13"/>
  <c r="GP123" i="13"/>
  <c r="FN123" i="13"/>
  <c r="EL123" i="13"/>
  <c r="DJ123" i="13"/>
  <c r="CH123" i="13"/>
  <c r="HR122" i="13"/>
  <c r="HY105" i="13"/>
  <c r="DQ105" i="13"/>
  <c r="IM101" i="13"/>
  <c r="HK101" i="13"/>
  <c r="GI101" i="13"/>
  <c r="FG101" i="13"/>
  <c r="ED10" i="13"/>
  <c r="ED97" i="13" s="1"/>
  <c r="ED101" i="13"/>
  <c r="EE101" i="13" s="1"/>
  <c r="IL10" i="13"/>
  <c r="IL100" i="13"/>
  <c r="IM100" i="13" s="1"/>
  <c r="HD122" i="13"/>
  <c r="GB122" i="13"/>
  <c r="EZ122" i="13"/>
  <c r="DX122" i="13"/>
  <c r="CV122" i="13"/>
  <c r="IF121" i="13"/>
  <c r="HD121" i="13"/>
  <c r="GB121" i="13"/>
  <c r="EZ121" i="13"/>
  <c r="DX121" i="13"/>
  <c r="CV121" i="13"/>
  <c r="IF120" i="13"/>
  <c r="HD120" i="13"/>
  <c r="GB120" i="13"/>
  <c r="EZ120" i="13"/>
  <c r="DX120" i="13"/>
  <c r="CV120" i="13"/>
  <c r="IF117" i="13"/>
  <c r="HD117" i="13"/>
  <c r="GB117" i="13"/>
  <c r="EZ117" i="13"/>
  <c r="DX117" i="13"/>
  <c r="CV117" i="13"/>
  <c r="IF116" i="13"/>
  <c r="HD116" i="13"/>
  <c r="GB116" i="13"/>
  <c r="EZ116" i="13"/>
  <c r="DX116" i="13"/>
  <c r="CV116" i="13"/>
  <c r="IF115" i="13"/>
  <c r="IF114" i="13"/>
  <c r="GB114" i="13"/>
  <c r="DX114" i="13"/>
  <c r="IF113" i="13"/>
  <c r="HD113" i="13"/>
  <c r="GB113" i="13"/>
  <c r="EZ113" i="13"/>
  <c r="DX113" i="13"/>
  <c r="CV113" i="13"/>
  <c r="IF112" i="13"/>
  <c r="HD112" i="13"/>
  <c r="GB112" i="13"/>
  <c r="EZ112" i="13"/>
  <c r="DX112" i="13"/>
  <c r="CV112" i="13"/>
  <c r="IF111" i="13"/>
  <c r="HD111" i="13"/>
  <c r="GB111" i="13"/>
  <c r="EZ111" i="13"/>
  <c r="DX111" i="13"/>
  <c r="CV111" i="13"/>
  <c r="IF110" i="13"/>
  <c r="HR108" i="13"/>
  <c r="GP108" i="13"/>
  <c r="FN108" i="13"/>
  <c r="EL108" i="13"/>
  <c r="DJ108" i="13"/>
  <c r="CH108" i="13"/>
  <c r="HR107" i="13"/>
  <c r="GP107" i="13"/>
  <c r="FN107" i="13"/>
  <c r="EL107" i="13"/>
  <c r="DJ107" i="13"/>
  <c r="CH107" i="13"/>
  <c r="GW105" i="13"/>
  <c r="FU105" i="13"/>
  <c r="ES105" i="13"/>
  <c r="CO105" i="13"/>
  <c r="DC104" i="13"/>
  <c r="IM103" i="13"/>
  <c r="HK103" i="13"/>
  <c r="GI103" i="13"/>
  <c r="FG103" i="13"/>
  <c r="EE103" i="13"/>
  <c r="DC103" i="13"/>
  <c r="HK100" i="13"/>
  <c r="GI100" i="13"/>
  <c r="FG100" i="13"/>
  <c r="EE100" i="13"/>
  <c r="DC100" i="13"/>
  <c r="IM99" i="13"/>
  <c r="HK99" i="13"/>
  <c r="GI99" i="13"/>
  <c r="FG99" i="13"/>
  <c r="EE99" i="13"/>
  <c r="DC99" i="13"/>
  <c r="IM98" i="13"/>
  <c r="HK98" i="13"/>
  <c r="GI98" i="13"/>
  <c r="FG98" i="13"/>
  <c r="EE98" i="13"/>
  <c r="DC98" i="13"/>
  <c r="HQ63" i="13"/>
  <c r="GO63" i="13"/>
  <c r="EK63" i="13"/>
  <c r="DW63" i="13"/>
  <c r="DW150" i="13" s="1"/>
  <c r="DI63" i="13"/>
  <c r="DI150" i="13" s="1"/>
  <c r="DJ150" i="13" s="1"/>
  <c r="CU63" i="13"/>
  <c r="CU150" i="13" s="1"/>
  <c r="CV150" i="13" s="1"/>
  <c r="CG63" i="13"/>
  <c r="IG64" i="13"/>
  <c r="IG72" i="13" s="1"/>
  <c r="IC64" i="13"/>
  <c r="IC72" i="13" s="1"/>
  <c r="HO64" i="13"/>
  <c r="HO72" i="13" s="1"/>
  <c r="GS64" i="13"/>
  <c r="GS72" i="13" s="1"/>
  <c r="GC64" i="13"/>
  <c r="GC72" i="13" s="1"/>
  <c r="FU64" i="13"/>
  <c r="FU72" i="13" s="1"/>
  <c r="FS64" i="13"/>
  <c r="FK64" i="13"/>
  <c r="FK72" i="13" s="1"/>
  <c r="FI64" i="13"/>
  <c r="FI72" i="13" s="1"/>
  <c r="FE64" i="13"/>
  <c r="FE72" i="13" s="1"/>
  <c r="FE159" i="13" s="1"/>
  <c r="EW64" i="13"/>
  <c r="EW72" i="13" s="1"/>
  <c r="EM64" i="13"/>
  <c r="EM72" i="13" s="1"/>
  <c r="EG64" i="13"/>
  <c r="EG72" i="13" s="1"/>
  <c r="ER10" i="13"/>
  <c r="ER22" i="13" s="1"/>
  <c r="EH22" i="13"/>
  <c r="EF22" i="13"/>
  <c r="EF32" i="13" s="1"/>
  <c r="EF41" i="13" s="1"/>
  <c r="GW22" i="13"/>
  <c r="GW32" i="13" s="1"/>
  <c r="ES22" i="13"/>
  <c r="ES32" i="13" s="1"/>
  <c r="GV10" i="13"/>
  <c r="GV22" i="13" s="1"/>
  <c r="GH10" i="13"/>
  <c r="DB10" i="13"/>
  <c r="DB22" i="13" s="1"/>
  <c r="CN10" i="13"/>
  <c r="CN97" i="13" s="1"/>
  <c r="CO97" i="13" s="1"/>
  <c r="ID22" i="13"/>
  <c r="ID109" i="13" s="1"/>
  <c r="GX22" i="13"/>
  <c r="DR22" i="13"/>
  <c r="CT22" i="13"/>
  <c r="CP22" i="13"/>
  <c r="CK22" i="13"/>
  <c r="GB22" i="13"/>
  <c r="DF22" i="13"/>
  <c r="DD22" i="13"/>
  <c r="IG22" i="13"/>
  <c r="IG32" i="13" s="1"/>
  <c r="IG41" i="13" s="1"/>
  <c r="HW22" i="13"/>
  <c r="HW32" i="13" s="1"/>
  <c r="HN22" i="13"/>
  <c r="HG22" i="13"/>
  <c r="GL22" i="13"/>
  <c r="GE22" i="13"/>
  <c r="FJ22" i="13"/>
  <c r="EX22" i="13"/>
  <c r="EX109" i="13" s="1"/>
  <c r="ET22" i="13"/>
  <c r="HJ10" i="13"/>
  <c r="HJ22" i="13" s="1"/>
  <c r="GO10" i="13"/>
  <c r="FF10" i="13"/>
  <c r="FF97" i="13" s="1"/>
  <c r="CG10" i="13"/>
  <c r="CG97" i="13" s="1"/>
  <c r="CH97" i="13" s="1"/>
  <c r="H24" i="15"/>
  <c r="AJ22" i="13"/>
  <c r="AJ102" i="13"/>
  <c r="BP64" i="13"/>
  <c r="BP72" i="13" s="1"/>
  <c r="BD150" i="13"/>
  <c r="FN131" i="13"/>
  <c r="HR130" i="13"/>
  <c r="GB130" i="13"/>
  <c r="HR129" i="13"/>
  <c r="HD129" i="13"/>
  <c r="FN129" i="13"/>
  <c r="DY64" i="13"/>
  <c r="DY72" i="13" s="1"/>
  <c r="CS64" i="13"/>
  <c r="CS72" i="13" s="1"/>
  <c r="CK64" i="13"/>
  <c r="CK72" i="13" s="1"/>
  <c r="CC64" i="13"/>
  <c r="CC72" i="13" s="1"/>
  <c r="IE63" i="13"/>
  <c r="IE150" i="13" s="1"/>
  <c r="HC63" i="13"/>
  <c r="HC150" i="13" s="1"/>
  <c r="HD150" i="13" s="1"/>
  <c r="GA63" i="13"/>
  <c r="GA150" i="13" s="1"/>
  <c r="EY63" i="13"/>
  <c r="HG64" i="13"/>
  <c r="HG72" i="13" s="1"/>
  <c r="GY64" i="13"/>
  <c r="GY72" i="13" s="1"/>
  <c r="FC64" i="13"/>
  <c r="FC72" i="13" s="1"/>
  <c r="EU64" i="13"/>
  <c r="EU72" i="13" s="1"/>
  <c r="DO64" i="13"/>
  <c r="DO72" i="13" s="1"/>
  <c r="DO159" i="13" s="1"/>
  <c r="CY64" i="13"/>
  <c r="CY72" i="13" s="1"/>
  <c r="CQ64" i="13"/>
  <c r="CQ72" i="13" s="1"/>
  <c r="FC22" i="13"/>
  <c r="FC32" i="13" s="1"/>
  <c r="FC41" i="13" s="1"/>
  <c r="FA22" i="13"/>
  <c r="EN22" i="13"/>
  <c r="EK15" i="13"/>
  <c r="EK104" i="13"/>
  <c r="EL104" i="13" s="1"/>
  <c r="EJ22" i="13"/>
  <c r="EJ109" i="13" s="1"/>
  <c r="IN22" i="13"/>
  <c r="HZ22" i="13"/>
  <c r="HE22" i="13"/>
  <c r="HE32" i="13" s="1"/>
  <c r="HE41" i="13" s="1"/>
  <c r="FY22" i="13"/>
  <c r="EP22" i="13"/>
  <c r="DZ22" i="13"/>
  <c r="FZ109" i="13"/>
  <c r="GN150" i="13"/>
  <c r="AQ97" i="13"/>
  <c r="FS118" i="13"/>
  <c r="FT102" i="13"/>
  <c r="FU102" i="13" s="1"/>
  <c r="BS97" i="13"/>
  <c r="BT97" i="13" s="1"/>
  <c r="GO22" i="13"/>
  <c r="AX114" i="13"/>
  <c r="DG32" i="13" l="1"/>
  <c r="Z64" i="13"/>
  <c r="Z72" i="13" s="1"/>
  <c r="ER97" i="13"/>
  <c r="ES97" i="13" s="1"/>
  <c r="FA32" i="13"/>
  <c r="HG32" i="13"/>
  <c r="HG41" i="13" s="1"/>
  <c r="GB32" i="13"/>
  <c r="GB41" i="13" s="1"/>
  <c r="AJ145" i="13"/>
  <c r="AK145" i="13" s="1"/>
  <c r="BS145" i="13"/>
  <c r="BE150" i="13"/>
  <c r="BF150" i="13" s="1"/>
  <c r="AI22" i="13"/>
  <c r="AI109" i="13" s="1"/>
  <c r="CU97" i="13"/>
  <c r="CV97" i="13" s="1"/>
  <c r="CA114" i="13"/>
  <c r="BW22" i="13"/>
  <c r="CA154" i="13"/>
  <c r="CA98" i="13"/>
  <c r="BX10" i="13"/>
  <c r="CA107" i="13"/>
  <c r="CA116" i="13"/>
  <c r="CA124" i="13"/>
  <c r="BV47" i="13"/>
  <c r="D44" i="13"/>
  <c r="D56" i="15" s="1"/>
  <c r="D36" i="13"/>
  <c r="D36" i="15" s="1"/>
  <c r="D38" i="13"/>
  <c r="D38" i="15" s="1"/>
  <c r="D52" i="13"/>
  <c r="D64" i="15" s="1"/>
  <c r="D54" i="13"/>
  <c r="D66" i="15" s="1"/>
  <c r="D67" i="13"/>
  <c r="D79" i="15" s="1"/>
  <c r="D69" i="13"/>
  <c r="D81" i="15" s="1"/>
  <c r="D56" i="13"/>
  <c r="D68" i="15" s="1"/>
  <c r="AK132" i="13"/>
  <c r="Q31" i="13"/>
  <c r="X22" i="13"/>
  <c r="X32" i="13" s="1"/>
  <c r="X41" i="13" s="1"/>
  <c r="D12" i="13"/>
  <c r="D12" i="15" s="1"/>
  <c r="AT15" i="13"/>
  <c r="E23" i="15"/>
  <c r="W22" i="13"/>
  <c r="V106" i="13"/>
  <c r="V115" i="13"/>
  <c r="AK22" i="13"/>
  <c r="AJ106" i="13"/>
  <c r="AK31" i="13"/>
  <c r="BF64" i="13"/>
  <c r="BF72" i="13" s="1"/>
  <c r="BM22" i="13"/>
  <c r="BM31" i="13"/>
  <c r="BT64" i="13"/>
  <c r="P99" i="13"/>
  <c r="P120" i="13"/>
  <c r="P129" i="13"/>
  <c r="BF157" i="13"/>
  <c r="AR157" i="13"/>
  <c r="AK157" i="13"/>
  <c r="AD157" i="13"/>
  <c r="W157" i="13"/>
  <c r="BT156" i="13"/>
  <c r="BM156" i="13"/>
  <c r="AR156" i="13"/>
  <c r="AK156" i="13"/>
  <c r="AD156" i="13"/>
  <c r="BT155" i="13"/>
  <c r="BM155" i="13"/>
  <c r="BF155" i="13"/>
  <c r="AR155" i="13"/>
  <c r="AD155" i="13"/>
  <c r="BT154" i="13"/>
  <c r="AR154" i="13"/>
  <c r="W154" i="13"/>
  <c r="BT153" i="13"/>
  <c r="AK153" i="13"/>
  <c r="AD153" i="13"/>
  <c r="CA152" i="13"/>
  <c r="BM152" i="13"/>
  <c r="AR152" i="13"/>
  <c r="AK152" i="13"/>
  <c r="BT149" i="13"/>
  <c r="BM149" i="13"/>
  <c r="BF149" i="13"/>
  <c r="AR149" i="13"/>
  <c r="AK149" i="13"/>
  <c r="BM148" i="13"/>
  <c r="BF148" i="13"/>
  <c r="AR148" i="13"/>
  <c r="AK148" i="13"/>
  <c r="AD148" i="13"/>
  <c r="BM147" i="13"/>
  <c r="BF147" i="13"/>
  <c r="AR147" i="13"/>
  <c r="AK147" i="13"/>
  <c r="AD147" i="13"/>
  <c r="BT146" i="13"/>
  <c r="BM146" i="13"/>
  <c r="AR146" i="13"/>
  <c r="AK146" i="13"/>
  <c r="W146" i="13"/>
  <c r="AK144" i="13"/>
  <c r="BT141" i="13"/>
  <c r="BM141" i="13"/>
  <c r="BF141" i="13"/>
  <c r="AR141" i="13"/>
  <c r="AD141" i="13"/>
  <c r="W141" i="13"/>
  <c r="BM140" i="13"/>
  <c r="BF140" i="13"/>
  <c r="AK140" i="13"/>
  <c r="AD140" i="13"/>
  <c r="BM139" i="13"/>
  <c r="BT138" i="13"/>
  <c r="BM138" i="13"/>
  <c r="BF138" i="13"/>
  <c r="AD138" i="13"/>
  <c r="BT137" i="13"/>
  <c r="AR137" i="13"/>
  <c r="AK137" i="13"/>
  <c r="W137" i="13"/>
  <c r="BM136" i="13"/>
  <c r="BF136" i="13"/>
  <c r="AR136" i="13"/>
  <c r="AD136" i="13"/>
  <c r="BT135" i="13"/>
  <c r="BF135" i="13"/>
  <c r="AR135" i="13"/>
  <c r="CA129" i="13"/>
  <c r="BT129" i="13"/>
  <c r="BM129" i="13"/>
  <c r="AK129" i="13"/>
  <c r="BT125" i="13"/>
  <c r="BF125" i="13"/>
  <c r="AR125" i="13"/>
  <c r="AK125" i="13"/>
  <c r="BF124" i="13"/>
  <c r="BT123" i="13"/>
  <c r="BM123" i="13"/>
  <c r="BF123" i="13"/>
  <c r="AK123" i="13"/>
  <c r="BM122" i="13"/>
  <c r="BF121" i="13"/>
  <c r="AD121" i="13"/>
  <c r="CA120" i="13"/>
  <c r="BT120" i="13"/>
  <c r="BM120" i="13"/>
  <c r="BF120" i="13"/>
  <c r="AY120" i="13"/>
  <c r="AR120" i="13"/>
  <c r="BT117" i="13"/>
  <c r="AR117" i="13"/>
  <c r="BT116" i="13"/>
  <c r="BM116" i="13"/>
  <c r="AK116" i="13"/>
  <c r="AD116" i="13"/>
  <c r="BM114" i="13"/>
  <c r="BM113" i="13"/>
  <c r="BF113" i="13"/>
  <c r="AR113" i="13"/>
  <c r="AD113" i="13"/>
  <c r="W113" i="13"/>
  <c r="BT112" i="13"/>
  <c r="BM112" i="13"/>
  <c r="BF112" i="13"/>
  <c r="BT111" i="13"/>
  <c r="BM111" i="13"/>
  <c r="AR111" i="13"/>
  <c r="AK111" i="13"/>
  <c r="AD111" i="13"/>
  <c r="W111" i="13"/>
  <c r="AD108" i="13"/>
  <c r="BT107" i="13"/>
  <c r="BM107" i="13"/>
  <c r="AK107" i="13"/>
  <c r="AD107" i="13"/>
  <c r="W107" i="13"/>
  <c r="AK104" i="13"/>
  <c r="BT103" i="13"/>
  <c r="AR103" i="13"/>
  <c r="AK103" i="13"/>
  <c r="W103" i="13"/>
  <c r="AR101" i="13"/>
  <c r="BT100" i="13"/>
  <c r="BM99" i="13"/>
  <c r="AD99" i="13"/>
  <c r="W99" i="13"/>
  <c r="BM98" i="13"/>
  <c r="AR98" i="13"/>
  <c r="AK98" i="13"/>
  <c r="W98" i="13"/>
  <c r="AX155" i="13"/>
  <c r="AX154" i="13"/>
  <c r="AX116" i="13"/>
  <c r="AY116" i="13" s="1"/>
  <c r="AX113" i="13"/>
  <c r="AY113" i="13" s="1"/>
  <c r="AX99" i="13"/>
  <c r="AY99" i="13" s="1"/>
  <c r="AX98" i="13"/>
  <c r="AD100" i="13"/>
  <c r="AD133" i="13"/>
  <c r="AC158" i="13"/>
  <c r="AD158" i="13" s="1"/>
  <c r="GO158" i="13"/>
  <c r="GP158" i="13" s="1"/>
  <c r="GA158" i="13"/>
  <c r="CG158" i="13"/>
  <c r="CH158" i="13" s="1"/>
  <c r="AK105" i="13"/>
  <c r="AJ110" i="13"/>
  <c r="AK131" i="13"/>
  <c r="AR100" i="13"/>
  <c r="AX13" i="13"/>
  <c r="AX100" i="13" s="1"/>
  <c r="AY100" i="13" s="1"/>
  <c r="BL31" i="13"/>
  <c r="BL118" i="13" s="1"/>
  <c r="BL134" i="13"/>
  <c r="BT101" i="13"/>
  <c r="F40" i="13"/>
  <c r="F19" i="15"/>
  <c r="K31" i="13"/>
  <c r="K22" i="13"/>
  <c r="AV10" i="13"/>
  <c r="DX158" i="13"/>
  <c r="GW157" i="13"/>
  <c r="ES157" i="13"/>
  <c r="EL157" i="13"/>
  <c r="CO157" i="13"/>
  <c r="HR156" i="13"/>
  <c r="FU156" i="13"/>
  <c r="EL156" i="13"/>
  <c r="DQ156" i="13"/>
  <c r="DJ156" i="13"/>
  <c r="CV156" i="13"/>
  <c r="GW155" i="13"/>
  <c r="GP155" i="13"/>
  <c r="FN155" i="13"/>
  <c r="ES155" i="13"/>
  <c r="EL155" i="13"/>
  <c r="EE155" i="13"/>
  <c r="DJ155" i="13"/>
  <c r="CO155" i="13"/>
  <c r="HY154" i="13"/>
  <c r="FG154" i="13"/>
  <c r="ES154" i="13"/>
  <c r="DX154" i="13"/>
  <c r="DJ154" i="13"/>
  <c r="CO154" i="13"/>
  <c r="GW153" i="13"/>
  <c r="GI153" i="13"/>
  <c r="GB153" i="13"/>
  <c r="FG153" i="13"/>
  <c r="ES153" i="13"/>
  <c r="EE153" i="13"/>
  <c r="CV153" i="13"/>
  <c r="HR152" i="13"/>
  <c r="HK152" i="13"/>
  <c r="GW152" i="13"/>
  <c r="GB152" i="13"/>
  <c r="FN152" i="13"/>
  <c r="DQ152" i="13"/>
  <c r="DJ152" i="13"/>
  <c r="IF149" i="13"/>
  <c r="HY149" i="13"/>
  <c r="HK149" i="13"/>
  <c r="GW149" i="13"/>
  <c r="FU149" i="13"/>
  <c r="DQ149" i="13"/>
  <c r="CO149" i="13"/>
  <c r="HY148" i="13"/>
  <c r="HR148" i="13"/>
  <c r="GW148" i="13"/>
  <c r="FU148" i="13"/>
  <c r="HY147" i="13"/>
  <c r="HD147" i="13"/>
  <c r="GW147" i="13"/>
  <c r="FU147" i="13"/>
  <c r="CH147" i="13"/>
  <c r="HK146" i="13"/>
  <c r="FU146" i="13"/>
  <c r="DQ146" i="13"/>
  <c r="DJ146" i="13"/>
  <c r="CO146" i="13"/>
  <c r="DQ143" i="13"/>
  <c r="IM55" i="13"/>
  <c r="IL134" i="13"/>
  <c r="IM134" i="13" s="1"/>
  <c r="HY55" i="13"/>
  <c r="HY64" i="13" s="1"/>
  <c r="HY72" i="13" s="1"/>
  <c r="HX134" i="13"/>
  <c r="HI55" i="13"/>
  <c r="HI142" i="13" s="1"/>
  <c r="HI134" i="13"/>
  <c r="GG55" i="13"/>
  <c r="GG142" i="13" s="1"/>
  <c r="GG134" i="13"/>
  <c r="GI134" i="13" s="1"/>
  <c r="EC55" i="13"/>
  <c r="EC142" i="13" s="1"/>
  <c r="EC134" i="13"/>
  <c r="DA55" i="13"/>
  <c r="DA134" i="13"/>
  <c r="FM40" i="13"/>
  <c r="FM127" i="13" s="1"/>
  <c r="FN127" i="13" s="1"/>
  <c r="FM126" i="13"/>
  <c r="FN126" i="13" s="1"/>
  <c r="FZ31" i="13"/>
  <c r="FZ115" i="13"/>
  <c r="GB115" i="13" s="1"/>
  <c r="DP115" i="13"/>
  <c r="DQ115" i="13" s="1"/>
  <c r="EZ138" i="13"/>
  <c r="EE138" i="13"/>
  <c r="DC138" i="13"/>
  <c r="IM137" i="13"/>
  <c r="HR137" i="13"/>
  <c r="HK137" i="13"/>
  <c r="GI137" i="13"/>
  <c r="EE137" i="13"/>
  <c r="DJ137" i="13"/>
  <c r="IM136" i="13"/>
  <c r="HK136" i="13"/>
  <c r="FG136" i="13"/>
  <c r="EL136" i="13"/>
  <c r="EE136" i="13"/>
  <c r="DC136" i="13"/>
  <c r="GI135" i="13"/>
  <c r="FG135" i="13"/>
  <c r="EE135" i="13"/>
  <c r="CH135" i="13"/>
  <c r="HK133" i="13"/>
  <c r="GW132" i="13"/>
  <c r="HR105" i="13"/>
  <c r="GB105" i="13"/>
  <c r="FN105" i="13"/>
  <c r="EZ105" i="13"/>
  <c r="DX105" i="13"/>
  <c r="DJ105" i="13"/>
  <c r="CV101" i="13"/>
  <c r="IL158" i="13"/>
  <c r="HJ158" i="13"/>
  <c r="HK158" i="13" s="1"/>
  <c r="HC158" i="13"/>
  <c r="HD158" i="13" s="1"/>
  <c r="GH158" i="13"/>
  <c r="FF158" i="13"/>
  <c r="EY158" i="13"/>
  <c r="ED158" i="13"/>
  <c r="EE158" i="13" s="1"/>
  <c r="DB158" i="13"/>
  <c r="CU158" i="13"/>
  <c r="HQ145" i="13"/>
  <c r="HR145" i="13" s="1"/>
  <c r="DG64" i="13"/>
  <c r="DG72" i="13" s="1"/>
  <c r="GB144" i="13"/>
  <c r="GI133" i="13"/>
  <c r="DG31" i="13"/>
  <c r="DB102" i="13"/>
  <c r="DC102" i="13" s="1"/>
  <c r="CA126" i="13"/>
  <c r="BE40" i="13"/>
  <c r="AR131" i="13"/>
  <c r="AB22" i="13"/>
  <c r="AB109" i="13" s="1"/>
  <c r="P148" i="13"/>
  <c r="G83" i="15"/>
  <c r="H59" i="15"/>
  <c r="P147" i="13"/>
  <c r="P135" i="13"/>
  <c r="E71" i="13"/>
  <c r="N115" i="13"/>
  <c r="N31" i="13"/>
  <c r="N118" i="13" s="1"/>
  <c r="E59" i="13"/>
  <c r="E71" i="15" s="1"/>
  <c r="E70" i="15" s="1"/>
  <c r="E75" i="15" s="1"/>
  <c r="AU58" i="13"/>
  <c r="J81" i="15"/>
  <c r="H156" i="13"/>
  <c r="J79" i="15"/>
  <c r="J83" i="15" s="1"/>
  <c r="J71" i="13"/>
  <c r="J72" i="15"/>
  <c r="H147" i="13"/>
  <c r="I147" i="13" s="1"/>
  <c r="J66" i="15"/>
  <c r="H141" i="13"/>
  <c r="J64" i="15"/>
  <c r="H139" i="13"/>
  <c r="I139" i="13" s="1"/>
  <c r="H125" i="13"/>
  <c r="J38" i="15"/>
  <c r="H121" i="13"/>
  <c r="I121" i="13" s="1"/>
  <c r="J34" i="15"/>
  <c r="J29" i="15"/>
  <c r="J28" i="15" s="1"/>
  <c r="J28" i="13"/>
  <c r="J17" i="15"/>
  <c r="J15" i="15" s="1"/>
  <c r="J15" i="13"/>
  <c r="J12" i="15"/>
  <c r="J10" i="15" s="1"/>
  <c r="J22" i="15" s="1"/>
  <c r="H99" i="13"/>
  <c r="AC110" i="13"/>
  <c r="AD31" i="13"/>
  <c r="AY155" i="13"/>
  <c r="AX149" i="13"/>
  <c r="AY149" i="13" s="1"/>
  <c r="AX147" i="13"/>
  <c r="AX58" i="13"/>
  <c r="AX146" i="13"/>
  <c r="AY146" i="13" s="1"/>
  <c r="AX141" i="13"/>
  <c r="AY141" i="13" s="1"/>
  <c r="AX139" i="13"/>
  <c r="AX125" i="13"/>
  <c r="AJ115" i="13"/>
  <c r="AK115" i="13" s="1"/>
  <c r="AQ145" i="13"/>
  <c r="AR145" i="13" s="1"/>
  <c r="BE134" i="13"/>
  <c r="BE158" i="13"/>
  <c r="BF158" i="13" s="1"/>
  <c r="BM101" i="13"/>
  <c r="AY114" i="13"/>
  <c r="EY97" i="13"/>
  <c r="EZ97" i="13" s="1"/>
  <c r="BS134" i="13"/>
  <c r="BT134" i="13" s="1"/>
  <c r="H111" i="13"/>
  <c r="I111" i="13" s="1"/>
  <c r="DB109" i="13"/>
  <c r="FS151" i="13"/>
  <c r="FS72" i="13"/>
  <c r="FS159" i="13" s="1"/>
  <c r="IL22" i="13"/>
  <c r="IL97" i="13"/>
  <c r="IM97" i="13" s="1"/>
  <c r="J58" i="13"/>
  <c r="J63" i="13" s="1"/>
  <c r="AD114" i="13"/>
  <c r="V158" i="13"/>
  <c r="W158" i="13" s="1"/>
  <c r="W140" i="13"/>
  <c r="BK97" i="13"/>
  <c r="BK22" i="13"/>
  <c r="BK109" i="13" s="1"/>
  <c r="BD102" i="13"/>
  <c r="BD22" i="13"/>
  <c r="BD109" i="13" s="1"/>
  <c r="BD110" i="13"/>
  <c r="BD31" i="13"/>
  <c r="BD118" i="13" s="1"/>
  <c r="BR110" i="13"/>
  <c r="BR31" i="13"/>
  <c r="BR118" i="13" s="1"/>
  <c r="BP31" i="13"/>
  <c r="AX137" i="13"/>
  <c r="AY137" i="13" s="1"/>
  <c r="AX123" i="13"/>
  <c r="AY123" i="13" s="1"/>
  <c r="AX121" i="13"/>
  <c r="BE104" i="13"/>
  <c r="BF104" i="13" s="1"/>
  <c r="BE15" i="13"/>
  <c r="BE31" i="13"/>
  <c r="EN32" i="13"/>
  <c r="EN41" i="13" s="1"/>
  <c r="H23" i="15"/>
  <c r="AX14" i="13"/>
  <c r="AX101" i="13" s="1"/>
  <c r="AY101" i="13" s="1"/>
  <c r="AD143" i="13"/>
  <c r="BT145" i="13"/>
  <c r="AX17" i="13"/>
  <c r="AX104" i="13" s="1"/>
  <c r="AY104" i="13" s="1"/>
  <c r="I19" i="15"/>
  <c r="BS63" i="13"/>
  <c r="BS150" i="13" s="1"/>
  <c r="BT150" i="13" s="1"/>
  <c r="BM131" i="13"/>
  <c r="HY32" i="13"/>
  <c r="HY41" i="13" s="1"/>
  <c r="HY82" i="13" s="1"/>
  <c r="HJ64" i="13"/>
  <c r="HJ72" i="13" s="1"/>
  <c r="AW98" i="13"/>
  <c r="AY98" i="13" s="1"/>
  <c r="AW10" i="13"/>
  <c r="AW97" i="13" s="1"/>
  <c r="GA118" i="13"/>
  <c r="CH104" i="13"/>
  <c r="GB102" i="13"/>
  <c r="EL106" i="13"/>
  <c r="G76" i="13"/>
  <c r="CA138" i="13"/>
  <c r="P137" i="13"/>
  <c r="BT104" i="13"/>
  <c r="AY40" i="13"/>
  <c r="BS115" i="13"/>
  <c r="BT115" i="13" s="1"/>
  <c r="AJ158" i="13"/>
  <c r="D26" i="13"/>
  <c r="D26" i="15" s="1"/>
  <c r="AX122" i="13"/>
  <c r="AY125" i="13"/>
  <c r="D51" i="13"/>
  <c r="D63" i="15" s="1"/>
  <c r="AZ58" i="13"/>
  <c r="AZ63" i="13" s="1"/>
  <c r="AT71" i="13"/>
  <c r="BT31" i="13"/>
  <c r="S74" i="13"/>
  <c r="E76" i="13"/>
  <c r="E74" i="13" s="1"/>
  <c r="W149" i="13"/>
  <c r="AK138" i="13"/>
  <c r="AD123" i="13"/>
  <c r="HD157" i="13"/>
  <c r="DX157" i="13"/>
  <c r="EZ156" i="13"/>
  <c r="GB155" i="13"/>
  <c r="CV155" i="13"/>
  <c r="IF154" i="13"/>
  <c r="GB154" i="13"/>
  <c r="EZ154" i="13"/>
  <c r="IF153" i="13"/>
  <c r="IF152" i="13"/>
  <c r="HD152" i="13"/>
  <c r="CV152" i="13"/>
  <c r="HX158" i="13"/>
  <c r="HY158" i="13" s="1"/>
  <c r="GV158" i="13"/>
  <c r="FT158" i="13"/>
  <c r="FU158" i="13" s="1"/>
  <c r="EZ158" i="13"/>
  <c r="ER158" i="13"/>
  <c r="ES158" i="13" s="1"/>
  <c r="DP158" i="13"/>
  <c r="DQ158" i="13" s="1"/>
  <c r="CN158" i="13"/>
  <c r="CO158" i="13" s="1"/>
  <c r="DX72" i="13"/>
  <c r="IE145" i="13"/>
  <c r="IF145" i="13" s="1"/>
  <c r="HI63" i="13"/>
  <c r="HI145" i="13"/>
  <c r="HC145" i="13"/>
  <c r="HD145" i="13" s="1"/>
  <c r="GW63" i="13"/>
  <c r="GW64" i="13" s="1"/>
  <c r="GW72" i="13" s="1"/>
  <c r="GV145" i="13"/>
  <c r="GW145" i="13" s="1"/>
  <c r="GG63" i="13"/>
  <c r="GG145" i="13"/>
  <c r="EC63" i="13"/>
  <c r="EC145" i="13"/>
  <c r="DQ63" i="13"/>
  <c r="DQ64" i="13" s="1"/>
  <c r="DP145" i="13"/>
  <c r="CU145" i="13"/>
  <c r="CV145" i="13" s="1"/>
  <c r="IF144" i="13"/>
  <c r="GV134" i="13"/>
  <c r="FT134" i="13"/>
  <c r="ED134" i="13"/>
  <c r="DP134" i="13"/>
  <c r="DQ134" i="13" s="1"/>
  <c r="CH55" i="13"/>
  <c r="CH64" i="13" s="1"/>
  <c r="CH72" i="13" s="1"/>
  <c r="CG134" i="13"/>
  <c r="CH134" i="13" s="1"/>
  <c r="FU133" i="13"/>
  <c r="GI132" i="13"/>
  <c r="ES132" i="13"/>
  <c r="HJ55" i="13"/>
  <c r="ED127" i="13"/>
  <c r="CF22" i="13"/>
  <c r="CF109" i="13" s="1"/>
  <c r="CF102" i="13"/>
  <c r="HY144" i="13"/>
  <c r="IF129" i="13"/>
  <c r="HY107" i="13"/>
  <c r="HQ158" i="13"/>
  <c r="FM158" i="13"/>
  <c r="FN158" i="13" s="1"/>
  <c r="DI158" i="13"/>
  <c r="DJ158" i="13" s="1"/>
  <c r="FT145" i="13"/>
  <c r="FU145" i="13" s="1"/>
  <c r="FF145" i="13"/>
  <c r="FG145" i="13" s="1"/>
  <c r="ED145" i="13"/>
  <c r="DI145" i="13"/>
  <c r="CE64" i="13"/>
  <c r="CE72" i="13" s="1"/>
  <c r="II64" i="13"/>
  <c r="II72" i="13" s="1"/>
  <c r="IE134" i="13"/>
  <c r="IA64" i="13"/>
  <c r="IA72" i="13" s="1"/>
  <c r="HC134" i="13"/>
  <c r="GM64" i="13"/>
  <c r="GM72" i="13" s="1"/>
  <c r="GE64" i="13"/>
  <c r="GE72" i="13" s="1"/>
  <c r="GA134" i="13"/>
  <c r="FW64" i="13"/>
  <c r="FW72" i="13" s="1"/>
  <c r="EY134" i="13"/>
  <c r="EK134" i="13"/>
  <c r="EI64" i="13"/>
  <c r="EI72" i="13" s="1"/>
  <c r="EA72" i="13"/>
  <c r="DW134" i="13"/>
  <c r="DS64" i="13"/>
  <c r="DS72" i="13" s="1"/>
  <c r="CU134" i="13"/>
  <c r="HD133" i="13"/>
  <c r="CV133" i="13"/>
  <c r="HD132" i="13"/>
  <c r="EZ132" i="13"/>
  <c r="CV132" i="13"/>
  <c r="HX115" i="13"/>
  <c r="HY115" i="13" s="1"/>
  <c r="DJ101" i="13"/>
  <c r="HD131" i="13"/>
  <c r="CV131" i="13"/>
  <c r="CV130" i="13"/>
  <c r="II31" i="13"/>
  <c r="IA31" i="13"/>
  <c r="HC115" i="13"/>
  <c r="HD115" i="13" s="1"/>
  <c r="GM31" i="13"/>
  <c r="GM32" i="13" s="1"/>
  <c r="GM41" i="13" s="1"/>
  <c r="GM82" i="13" s="1"/>
  <c r="GE31" i="13"/>
  <c r="GE32" i="13" s="1"/>
  <c r="GE41" i="13" s="1"/>
  <c r="GE82" i="13" s="1"/>
  <c r="FW31" i="13"/>
  <c r="FG31" i="13"/>
  <c r="FG32" i="13" s="1"/>
  <c r="FG41" i="13" s="1"/>
  <c r="FG82" i="13" s="1"/>
  <c r="EY115" i="13"/>
  <c r="EZ115" i="13" s="1"/>
  <c r="EI31" i="13"/>
  <c r="EI32" i="13" s="1"/>
  <c r="EI41" i="13" s="1"/>
  <c r="EI82" i="13" s="1"/>
  <c r="EE31" i="13"/>
  <c r="EE32" i="13" s="1"/>
  <c r="EE41" i="13" s="1"/>
  <c r="EA31" i="13"/>
  <c r="EA32" i="13" s="1"/>
  <c r="EA41" i="13" s="1"/>
  <c r="EA82" i="13" s="1"/>
  <c r="DW115" i="13"/>
  <c r="DX115" i="13" s="1"/>
  <c r="DU31" i="13"/>
  <c r="DU32" i="13" s="1"/>
  <c r="DU41" i="13" s="1"/>
  <c r="DS31" i="13"/>
  <c r="DM31" i="13"/>
  <c r="DM32" i="13" s="1"/>
  <c r="DM41" i="13" s="1"/>
  <c r="DE31" i="13"/>
  <c r="DE32" i="13" s="1"/>
  <c r="DE41" i="13" s="1"/>
  <c r="CU115" i="13"/>
  <c r="CV115" i="13" s="1"/>
  <c r="CO115" i="13"/>
  <c r="HD114" i="13"/>
  <c r="EZ114" i="13"/>
  <c r="DC114" i="13"/>
  <c r="IJ31" i="13"/>
  <c r="IB31" i="13"/>
  <c r="HT31" i="13"/>
  <c r="HJ110" i="13"/>
  <c r="HK110" i="13" s="1"/>
  <c r="GN31" i="13"/>
  <c r="GN118" i="13" s="1"/>
  <c r="GF31" i="13"/>
  <c r="FX31" i="13"/>
  <c r="FP31" i="13"/>
  <c r="FP32" i="13" s="1"/>
  <c r="FP41" i="13" s="1"/>
  <c r="EY110" i="13"/>
  <c r="EZ110" i="13" s="1"/>
  <c r="EB31" i="13"/>
  <c r="DX31" i="13"/>
  <c r="DX32" i="13" s="1"/>
  <c r="DX41" i="13" s="1"/>
  <c r="DB110" i="13"/>
  <c r="DC110" i="13" s="1"/>
  <c r="HK22" i="13"/>
  <c r="GS22" i="13"/>
  <c r="GS32" i="13" s="1"/>
  <c r="GS41" i="13" s="1"/>
  <c r="GS82" i="13" s="1"/>
  <c r="GK22" i="13"/>
  <c r="GC22" i="13"/>
  <c r="FU22" i="13"/>
  <c r="FU32" i="13" s="1"/>
  <c r="FM106" i="13"/>
  <c r="FN106" i="13" s="1"/>
  <c r="EW22" i="13"/>
  <c r="EO22" i="13"/>
  <c r="EO32" i="13" s="1"/>
  <c r="EO41" i="13" s="1"/>
  <c r="EO82" i="13" s="1"/>
  <c r="EG22" i="13"/>
  <c r="DW106" i="13"/>
  <c r="DX106" i="13" s="1"/>
  <c r="DP106" i="13"/>
  <c r="DI106" i="13"/>
  <c r="DJ106" i="13" s="1"/>
  <c r="CS22" i="13"/>
  <c r="CL22" i="13"/>
  <c r="FG105" i="13"/>
  <c r="DC105" i="13"/>
  <c r="HJ102" i="13"/>
  <c r="HK102" i="13" s="1"/>
  <c r="IJ22" i="13"/>
  <c r="IJ32" i="13" s="1"/>
  <c r="IJ41" i="13" s="1"/>
  <c r="IA22" i="13"/>
  <c r="HQ102" i="13"/>
  <c r="HR102" i="13" s="1"/>
  <c r="GY22" i="13"/>
  <c r="GY32" i="13" s="1"/>
  <c r="GY41" i="13" s="1"/>
  <c r="GF22" i="13"/>
  <c r="FW22" i="13"/>
  <c r="FN22" i="13"/>
  <c r="FD22" i="13"/>
  <c r="FD32" i="13" s="1"/>
  <c r="FD41" i="13" s="1"/>
  <c r="FD82" i="13" s="1"/>
  <c r="EU22" i="13"/>
  <c r="EU32" i="13" s="1"/>
  <c r="EU41" i="13" s="1"/>
  <c r="EU82" i="13" s="1"/>
  <c r="EL22" i="13"/>
  <c r="EB22" i="13"/>
  <c r="EB32" i="13" s="1"/>
  <c r="EB41" i="13" s="1"/>
  <c r="DS22" i="13"/>
  <c r="DJ22" i="13"/>
  <c r="CZ22" i="13"/>
  <c r="CQ22" i="13"/>
  <c r="CH22" i="13"/>
  <c r="IB22" i="13"/>
  <c r="IB32" i="13" s="1"/>
  <c r="IB41" i="13" s="1"/>
  <c r="GZ22" i="13"/>
  <c r="GZ32" i="13" s="1"/>
  <c r="GZ41" i="13" s="1"/>
  <c r="GZ82" i="13" s="1"/>
  <c r="GQ22" i="13"/>
  <c r="GO109" i="13" s="1"/>
  <c r="GP109" i="13" s="1"/>
  <c r="FX22" i="13"/>
  <c r="FX32" i="13" s="1"/>
  <c r="FX41" i="13" s="1"/>
  <c r="FO22" i="13"/>
  <c r="FO32" i="13" s="1"/>
  <c r="FO41" i="13" s="1"/>
  <c r="EV22" i="13"/>
  <c r="EV32" i="13" s="1"/>
  <c r="EV41" i="13" s="1"/>
  <c r="EV82" i="13" s="1"/>
  <c r="DT22" i="13"/>
  <c r="DK22" i="13"/>
  <c r="CR22" i="13"/>
  <c r="IA32" i="13"/>
  <c r="IA41" i="13" s="1"/>
  <c r="IA82" i="13" s="1"/>
  <c r="GF32" i="13"/>
  <c r="GF41" i="13" s="1"/>
  <c r="GF82" i="13" s="1"/>
  <c r="CI63" i="13"/>
  <c r="CI64" i="13" s="1"/>
  <c r="CI72" i="13" s="1"/>
  <c r="CG145" i="13"/>
  <c r="CH145" i="13" s="1"/>
  <c r="DK55" i="13"/>
  <c r="DK64" i="13" s="1"/>
  <c r="DK72" i="13" s="1"/>
  <c r="DI134" i="13"/>
  <c r="CU55" i="13"/>
  <c r="CU64" i="13" s="1"/>
  <c r="CU72" i="13" s="1"/>
  <c r="FS41" i="13"/>
  <c r="FS128" i="13" s="1"/>
  <c r="HJ97" i="13"/>
  <c r="FE22" i="13"/>
  <c r="HR22" i="13"/>
  <c r="BJ22" i="13"/>
  <c r="BJ32" i="13" s="1"/>
  <c r="BJ41" i="13" s="1"/>
  <c r="F19" i="13"/>
  <c r="AI110" i="13"/>
  <c r="AI31" i="13"/>
  <c r="AI118" i="13" s="1"/>
  <c r="F28" i="13"/>
  <c r="E69" i="13"/>
  <c r="E81" i="15" s="1"/>
  <c r="E83" i="15" s="1"/>
  <c r="AU71" i="13"/>
  <c r="J63" i="15"/>
  <c r="H138" i="13"/>
  <c r="J47" i="13"/>
  <c r="J55" i="13" s="1"/>
  <c r="J64" i="13" s="1"/>
  <c r="J72" i="13" s="1"/>
  <c r="J37" i="15"/>
  <c r="J40" i="15" s="1"/>
  <c r="J40" i="13"/>
  <c r="H112" i="13"/>
  <c r="I112" i="13" s="1"/>
  <c r="J25" i="15"/>
  <c r="J23" i="15" s="1"/>
  <c r="W55" i="13"/>
  <c r="W64" i="13" s="1"/>
  <c r="W72" i="13" s="1"/>
  <c r="V134" i="13"/>
  <c r="AC145" i="13"/>
  <c r="AD63" i="13"/>
  <c r="AK55" i="13"/>
  <c r="AK64" i="13" s="1"/>
  <c r="AK72" i="13" s="1"/>
  <c r="AJ134" i="13"/>
  <c r="AK134" i="13" s="1"/>
  <c r="AX71" i="13"/>
  <c r="AX153" i="13"/>
  <c r="AY153" i="13" s="1"/>
  <c r="AX107" i="13"/>
  <c r="AX19" i="13"/>
  <c r="AQ40" i="13"/>
  <c r="AQ127" i="13" s="1"/>
  <c r="AR127" i="13" s="1"/>
  <c r="AQ126" i="13"/>
  <c r="BE144" i="13"/>
  <c r="BF144" i="13" s="1"/>
  <c r="AX57" i="13"/>
  <c r="AX144" i="13" s="1"/>
  <c r="AY144" i="13" s="1"/>
  <c r="IF158" i="13"/>
  <c r="GN110" i="13"/>
  <c r="GP110" i="13" s="1"/>
  <c r="FM115" i="13"/>
  <c r="FO31" i="13"/>
  <c r="DC31" i="13"/>
  <c r="DC32" i="13" s="1"/>
  <c r="DC41" i="13" s="1"/>
  <c r="DB115" i="13"/>
  <c r="DC115" i="13" s="1"/>
  <c r="CF110" i="13"/>
  <c r="CF31" i="13"/>
  <c r="FW32" i="13"/>
  <c r="FW41" i="13" s="1"/>
  <c r="DS32" i="13"/>
  <c r="DS41" i="13" s="1"/>
  <c r="HQ101" i="13"/>
  <c r="HR101" i="13" s="1"/>
  <c r="HQ10" i="13"/>
  <c r="HQ97" i="13" s="1"/>
  <c r="HR97" i="13" s="1"/>
  <c r="HI97" i="13"/>
  <c r="HI22" i="13"/>
  <c r="GG97" i="13"/>
  <c r="GG22" i="13"/>
  <c r="DB97" i="13"/>
  <c r="EY150" i="13"/>
  <c r="EZ150" i="13" s="1"/>
  <c r="AW71" i="13"/>
  <c r="AW158" i="13" s="1"/>
  <c r="BL110" i="13"/>
  <c r="BM110" i="13" s="1"/>
  <c r="GU31" i="13"/>
  <c r="DQ22" i="13"/>
  <c r="DY22" i="13"/>
  <c r="FZ64" i="13"/>
  <c r="GO102" i="13"/>
  <c r="GP102" i="13" s="1"/>
  <c r="HS55" i="13"/>
  <c r="HS64" i="13" s="1"/>
  <c r="HS72" i="13" s="1"/>
  <c r="HQ134" i="13"/>
  <c r="HR134" i="13" s="1"/>
  <c r="HK55" i="13"/>
  <c r="HK64" i="13" s="1"/>
  <c r="HK72" i="13" s="1"/>
  <c r="HJ134" i="13"/>
  <c r="HK134" i="13" s="1"/>
  <c r="GU55" i="13"/>
  <c r="GU134" i="13"/>
  <c r="GW134" i="13" s="1"/>
  <c r="FO55" i="13"/>
  <c r="FM134" i="13"/>
  <c r="FG55" i="13"/>
  <c r="FG64" i="13" s="1"/>
  <c r="FG72" i="13" s="1"/>
  <c r="FF134" i="13"/>
  <c r="FG134" i="13" s="1"/>
  <c r="EQ55" i="13"/>
  <c r="EQ134" i="13"/>
  <c r="ES134" i="13" s="1"/>
  <c r="DB134" i="13"/>
  <c r="DC55" i="13"/>
  <c r="DC64" i="13" s="1"/>
  <c r="DC72" i="13" s="1"/>
  <c r="CU40" i="13"/>
  <c r="CU126" i="13"/>
  <c r="CV126" i="13" s="1"/>
  <c r="HD31" i="13"/>
  <c r="HC110" i="13"/>
  <c r="HD110" i="13" s="1"/>
  <c r="EJ31" i="13"/>
  <c r="EJ118" i="13" s="1"/>
  <c r="EJ110" i="13"/>
  <c r="EM31" i="13"/>
  <c r="CU110" i="13"/>
  <c r="CV110" i="13" s="1"/>
  <c r="CV31" i="13"/>
  <c r="CV32" i="13" s="1"/>
  <c r="CV41" i="13" s="1"/>
  <c r="CV82" i="13" s="1"/>
  <c r="HC22" i="13"/>
  <c r="HC32" i="13" s="1"/>
  <c r="HC106" i="13"/>
  <c r="HD106" i="13" s="1"/>
  <c r="DA97" i="13"/>
  <c r="DA22" i="13"/>
  <c r="DA109" i="13" s="1"/>
  <c r="GH97" i="13"/>
  <c r="GH22" i="13"/>
  <c r="FT106" i="13"/>
  <c r="FU106" i="13" s="1"/>
  <c r="EK102" i="13"/>
  <c r="EL102" i="13" s="1"/>
  <c r="EZ31" i="13"/>
  <c r="EZ32" i="13" s="1"/>
  <c r="EZ41" i="13" s="1"/>
  <c r="EY40" i="13"/>
  <c r="EY127" i="13" s="1"/>
  <c r="EZ127" i="13" s="1"/>
  <c r="EY126" i="13"/>
  <c r="EZ126" i="13" s="1"/>
  <c r="HQ115" i="13"/>
  <c r="HR115" i="13" s="1"/>
  <c r="HS31" i="13"/>
  <c r="HS32" i="13" s="1"/>
  <c r="HS41" i="13" s="1"/>
  <c r="DK31" i="13"/>
  <c r="DI115" i="13"/>
  <c r="DJ115" i="13" s="1"/>
  <c r="GV31" i="13"/>
  <c r="GV110" i="13"/>
  <c r="GW110" i="13" s="1"/>
  <c r="ER31" i="13"/>
  <c r="ER110" i="13"/>
  <c r="ES110" i="13" s="1"/>
  <c r="HS22" i="13"/>
  <c r="HQ106" i="13"/>
  <c r="HR106" i="13" s="1"/>
  <c r="FM101" i="13"/>
  <c r="FN101" i="13" s="1"/>
  <c r="FM10" i="13"/>
  <c r="FM97" i="13" s="1"/>
  <c r="FN97" i="13" s="1"/>
  <c r="EC97" i="13"/>
  <c r="EE97" i="13" s="1"/>
  <c r="EC22" i="13"/>
  <c r="EC109" i="13" s="1"/>
  <c r="EQ31" i="13"/>
  <c r="HP32" i="13"/>
  <c r="HP41" i="13" s="1"/>
  <c r="HP128" i="13" s="1"/>
  <c r="GB150" i="13"/>
  <c r="IK22" i="13"/>
  <c r="IK32" i="13" s="1"/>
  <c r="IK41" i="13" s="1"/>
  <c r="IK128" i="13" s="1"/>
  <c r="EK22" i="13"/>
  <c r="EK109" i="13" s="1"/>
  <c r="F15" i="13"/>
  <c r="GW41" i="13"/>
  <c r="BM32" i="13"/>
  <c r="BM41" i="13" s="1"/>
  <c r="AW28" i="13"/>
  <c r="AW115" i="13" s="1"/>
  <c r="AJ97" i="13"/>
  <c r="AK97" i="13" s="1"/>
  <c r="DW97" i="13"/>
  <c r="DX97" i="13" s="1"/>
  <c r="DW22" i="13"/>
  <c r="DW109" i="13" s="1"/>
  <c r="CF72" i="13"/>
  <c r="CF159" i="13" s="1"/>
  <c r="HC118" i="13"/>
  <c r="GA97" i="13"/>
  <c r="GB97" i="13" s="1"/>
  <c r="GA22" i="13"/>
  <c r="GA32" i="13" s="1"/>
  <c r="CM55" i="13"/>
  <c r="CM134" i="13"/>
  <c r="CO134" i="13" s="1"/>
  <c r="HC40" i="13"/>
  <c r="HC127" i="13" s="1"/>
  <c r="HD127" i="13" s="1"/>
  <c r="HC126" i="13"/>
  <c r="HD126" i="13" s="1"/>
  <c r="HK31" i="13"/>
  <c r="HK32" i="13" s="1"/>
  <c r="HK41" i="13" s="1"/>
  <c r="HJ115" i="13"/>
  <c r="HK115" i="13" s="1"/>
  <c r="FF110" i="13"/>
  <c r="FG110" i="13" s="1"/>
  <c r="FH31" i="13"/>
  <c r="FH32" i="13" s="1"/>
  <c r="FH41" i="13" s="1"/>
  <c r="FU41" i="13"/>
  <c r="FF15" i="13"/>
  <c r="FF102" i="13" s="1"/>
  <c r="FG102" i="13" s="1"/>
  <c r="FF104" i="13"/>
  <c r="FG104" i="13" s="1"/>
  <c r="DK32" i="13"/>
  <c r="DK41" i="13" s="1"/>
  <c r="DK82" i="13" s="1"/>
  <c r="GN32" i="13"/>
  <c r="GN41" i="13" s="1"/>
  <c r="DP10" i="13"/>
  <c r="DP97" i="13" s="1"/>
  <c r="DQ97" i="13" s="1"/>
  <c r="DI97" i="13"/>
  <c r="DJ97" i="13" s="1"/>
  <c r="AT23" i="13"/>
  <c r="EY31" i="13"/>
  <c r="EY118" i="13" s="1"/>
  <c r="AK100" i="13"/>
  <c r="AY10" i="13"/>
  <c r="ES115" i="13"/>
  <c r="HL31" i="13"/>
  <c r="W32" i="13"/>
  <c r="DT72" i="13"/>
  <c r="EL63" i="13"/>
  <c r="EL64" i="13" s="1"/>
  <c r="EL72" i="13" s="1"/>
  <c r="EK145" i="13"/>
  <c r="EL145" i="13" s="1"/>
  <c r="DV145" i="13"/>
  <c r="DX145" i="13" s="1"/>
  <c r="DV63" i="13"/>
  <c r="AP63" i="13"/>
  <c r="DD72" i="13"/>
  <c r="GF72" i="13"/>
  <c r="IB72" i="13"/>
  <c r="IB82" i="13" s="1"/>
  <c r="H137" i="13"/>
  <c r="AP134" i="13"/>
  <c r="AX115" i="13"/>
  <c r="AY115" i="13" s="1"/>
  <c r="CH110" i="13"/>
  <c r="AR114" i="13"/>
  <c r="GW115" i="13"/>
  <c r="FP72" i="13"/>
  <c r="HD72" i="13"/>
  <c r="E16" i="13"/>
  <c r="E16" i="15" s="1"/>
  <c r="E15" i="15" s="1"/>
  <c r="AU15" i="13"/>
  <c r="J20" i="15"/>
  <c r="J19" i="15" s="1"/>
  <c r="H107" i="13"/>
  <c r="I107" i="13" s="1"/>
  <c r="AY58" i="13"/>
  <c r="AX148" i="13"/>
  <c r="AY148" i="13" s="1"/>
  <c r="IJ72" i="13"/>
  <c r="D50" i="13"/>
  <c r="D62" i="15" s="1"/>
  <c r="AW147" i="13"/>
  <c r="AY147" i="13" s="1"/>
  <c r="AW58" i="13"/>
  <c r="AY152" i="13"/>
  <c r="FG97" i="13"/>
  <c r="ES41" i="13"/>
  <c r="EK97" i="13"/>
  <c r="EL97" i="13" s="1"/>
  <c r="EB72" i="13"/>
  <c r="HL72" i="13"/>
  <c r="DI102" i="13"/>
  <c r="DJ102" i="13" s="1"/>
  <c r="AG64" i="13"/>
  <c r="AG72" i="13" s="1"/>
  <c r="AR130" i="13"/>
  <c r="FY32" i="13"/>
  <c r="FY41" i="13" s="1"/>
  <c r="FY82" i="13" s="1"/>
  <c r="GO97" i="13"/>
  <c r="GP97" i="13" s="1"/>
  <c r="BB32" i="13"/>
  <c r="AY31" i="13"/>
  <c r="DC106" i="13"/>
  <c r="AU23" i="13"/>
  <c r="E23" i="13" s="1"/>
  <c r="EL110" i="13"/>
  <c r="HM32" i="13"/>
  <c r="HM41" i="13" s="1"/>
  <c r="IM110" i="13"/>
  <c r="EL115" i="13"/>
  <c r="W110" i="13"/>
  <c r="BW32" i="13"/>
  <c r="BW41" i="13" s="1"/>
  <c r="DG41" i="13"/>
  <c r="DG82" i="13" s="1"/>
  <c r="HB151" i="13"/>
  <c r="DL72" i="13"/>
  <c r="FX72" i="13"/>
  <c r="FX82" i="13" s="1"/>
  <c r="BT124" i="13"/>
  <c r="IM63" i="13"/>
  <c r="IM64" i="13" s="1"/>
  <c r="IM72" i="13" s="1"/>
  <c r="IL145" i="13"/>
  <c r="IM145" i="13" s="1"/>
  <c r="HW63" i="13"/>
  <c r="HW145" i="13"/>
  <c r="HY145" i="13" s="1"/>
  <c r="GQ63" i="13"/>
  <c r="GO145" i="13"/>
  <c r="GP145" i="13" s="1"/>
  <c r="GI63" i="13"/>
  <c r="GI64" i="13" s="1"/>
  <c r="GI72" i="13" s="1"/>
  <c r="GI164" i="13" s="1"/>
  <c r="GH145" i="13"/>
  <c r="GI145" i="13" s="1"/>
  <c r="EQ145" i="13"/>
  <c r="ES145" i="13" s="1"/>
  <c r="CM145" i="13"/>
  <c r="CO145" i="13" s="1"/>
  <c r="CN104" i="13"/>
  <c r="CO104" i="13" s="1"/>
  <c r="BJ64" i="13"/>
  <c r="BJ72" i="13" s="1"/>
  <c r="AK158" i="13"/>
  <c r="D21" i="13"/>
  <c r="D21" i="15" s="1"/>
  <c r="D43" i="13"/>
  <c r="D55" i="15" s="1"/>
  <c r="BV58" i="13"/>
  <c r="BX58" i="13"/>
  <c r="BX63" i="13" s="1"/>
  <c r="AX111" i="13"/>
  <c r="AY111" i="13" s="1"/>
  <c r="AT28" i="13"/>
  <c r="AT31" i="13" s="1"/>
  <c r="AD154" i="13"/>
  <c r="BF153" i="13"/>
  <c r="EZ137" i="13"/>
  <c r="DX136" i="13"/>
  <c r="CV136" i="13"/>
  <c r="FU130" i="13"/>
  <c r="ES108" i="13"/>
  <c r="DQ108" i="13"/>
  <c r="HP55" i="13"/>
  <c r="ED55" i="13"/>
  <c r="EG31" i="13"/>
  <c r="EG32" i="13" s="1"/>
  <c r="EG41" i="13" s="1"/>
  <c r="EG82" i="13" s="1"/>
  <c r="DY31" i="13"/>
  <c r="DQ31" i="13"/>
  <c r="DI31" i="13"/>
  <c r="EH31" i="13"/>
  <c r="EH32" i="13" s="1"/>
  <c r="EH41" i="13" s="1"/>
  <c r="EH82" i="13" s="1"/>
  <c r="DZ31" i="13"/>
  <c r="DZ32" i="13" s="1"/>
  <c r="DZ41" i="13" s="1"/>
  <c r="DZ82" i="13" s="1"/>
  <c r="CU102" i="13"/>
  <c r="CV102" i="13" s="1"/>
  <c r="FM145" i="13"/>
  <c r="FN145" i="13" s="1"/>
  <c r="DB145" i="13"/>
  <c r="DC145" i="13" s="1"/>
  <c r="DQ141" i="13"/>
  <c r="GH134" i="13"/>
  <c r="CZ31" i="13"/>
  <c r="CZ32" i="13" s="1"/>
  <c r="CZ41" i="13" s="1"/>
  <c r="CZ82" i="13" s="1"/>
  <c r="CR31" i="13"/>
  <c r="CJ31" i="13"/>
  <c r="CJ32" i="13" s="1"/>
  <c r="CJ41" i="13" s="1"/>
  <c r="CJ82" i="13" s="1"/>
  <c r="ER106" i="13"/>
  <c r="CG102" i="13"/>
  <c r="O127" i="13"/>
  <c r="O102" i="13"/>
  <c r="P102" i="13" s="1"/>
  <c r="P136" i="13"/>
  <c r="BE115" i="13"/>
  <c r="BF115" i="13" s="1"/>
  <c r="ED126" i="13"/>
  <c r="EE126" i="13" s="1"/>
  <c r="GP105" i="13"/>
  <c r="EL105" i="13"/>
  <c r="CH102" i="13"/>
  <c r="CN63" i="13"/>
  <c r="CN150" i="13" s="1"/>
  <c r="CO150" i="13" s="1"/>
  <c r="CA125" i="13"/>
  <c r="P155" i="13"/>
  <c r="P112" i="13"/>
  <c r="AM31" i="13"/>
  <c r="BF110" i="13"/>
  <c r="D37" i="13"/>
  <c r="D37" i="15" s="1"/>
  <c r="D11" i="13"/>
  <c r="D11" i="15" s="1"/>
  <c r="AZ15" i="13"/>
  <c r="W112" i="13"/>
  <c r="CH105" i="13"/>
  <c r="HQ55" i="13"/>
  <c r="HQ142" i="13" s="1"/>
  <c r="DI55" i="13"/>
  <c r="IL31" i="13"/>
  <c r="IL32" i="13" s="1"/>
  <c r="IL41" i="13" s="1"/>
  <c r="HF31" i="13"/>
  <c r="HF32" i="13" s="1"/>
  <c r="HF41" i="13" s="1"/>
  <c r="GP31" i="13"/>
  <c r="GO118" i="13" s="1"/>
  <c r="ET31" i="13"/>
  <c r="ET32" i="13" s="1"/>
  <c r="ET41" i="13" s="1"/>
  <c r="EL31" i="13"/>
  <c r="EL32" i="13" s="1"/>
  <c r="EL41" i="13" s="1"/>
  <c r="ED31" i="13"/>
  <c r="ED118" i="13" s="1"/>
  <c r="FF106" i="13"/>
  <c r="FG106" i="13" s="1"/>
  <c r="DP102" i="13"/>
  <c r="DQ102" i="13" s="1"/>
  <c r="G74" i="13"/>
  <c r="BQ31" i="13"/>
  <c r="BQ32" i="13" s="1"/>
  <c r="BQ41" i="13" s="1"/>
  <c r="BQ82" i="13" s="1"/>
  <c r="AQ158" i="13"/>
  <c r="AR158" i="13" s="1"/>
  <c r="HJ145" i="13"/>
  <c r="IL104" i="13"/>
  <c r="IM104" i="13" s="1"/>
  <c r="DJ98" i="13"/>
  <c r="EE64" i="13"/>
  <c r="EE72" i="13" s="1"/>
  <c r="DO31" i="13"/>
  <c r="DO118" i="13" s="1"/>
  <c r="BC32" i="13"/>
  <c r="BC41" i="13" s="1"/>
  <c r="FE151" i="13"/>
  <c r="HW109" i="13"/>
  <c r="CG22" i="13"/>
  <c r="CG109" i="13" s="1"/>
  <c r="ER109" i="13"/>
  <c r="ES109" i="13" s="1"/>
  <c r="EW32" i="13"/>
  <c r="EW41" i="13" s="1"/>
  <c r="EW82" i="13" s="1"/>
  <c r="GK32" i="13"/>
  <c r="GK41" i="13" s="1"/>
  <c r="GK82" i="13" s="1"/>
  <c r="BM134" i="13"/>
  <c r="AW23" i="13"/>
  <c r="O158" i="13"/>
  <c r="P158" i="13" s="1"/>
  <c r="CA130" i="13"/>
  <c r="CA147" i="13"/>
  <c r="CB31" i="13"/>
  <c r="W148" i="13"/>
  <c r="HJ142" i="13"/>
  <c r="HK142" i="13" s="1"/>
  <c r="BT140" i="13"/>
  <c r="AR140" i="13"/>
  <c r="AR139" i="13"/>
  <c r="AD139" i="13"/>
  <c r="W138" i="13"/>
  <c r="BT136" i="13"/>
  <c r="BM135" i="13"/>
  <c r="W129" i="13"/>
  <c r="AD125" i="13"/>
  <c r="BF111" i="13"/>
  <c r="BM108" i="13"/>
  <c r="AK99" i="13"/>
  <c r="BL10" i="13"/>
  <c r="IM158" i="13"/>
  <c r="GI158" i="13"/>
  <c r="FG158" i="13"/>
  <c r="DC158" i="13"/>
  <c r="IM157" i="13"/>
  <c r="GI157" i="13"/>
  <c r="EE157" i="13"/>
  <c r="DC157" i="13"/>
  <c r="IM156" i="13"/>
  <c r="HK156" i="13"/>
  <c r="GI156" i="13"/>
  <c r="FG156" i="13"/>
  <c r="EE156" i="13"/>
  <c r="DC156" i="13"/>
  <c r="IM155" i="13"/>
  <c r="GI155" i="13"/>
  <c r="DC155" i="13"/>
  <c r="IM154" i="13"/>
  <c r="GI154" i="13"/>
  <c r="EE154" i="13"/>
  <c r="DC154" i="13"/>
  <c r="HD149" i="13"/>
  <c r="FG149" i="13"/>
  <c r="CV148" i="13"/>
  <c r="DX147" i="13"/>
  <c r="IM120" i="13"/>
  <c r="FN99" i="13"/>
  <c r="CH99" i="13"/>
  <c r="FN98" i="13"/>
  <c r="DX98" i="13"/>
  <c r="HA64" i="13"/>
  <c r="HA72" i="13" s="1"/>
  <c r="ED142" i="13"/>
  <c r="EE142" i="13" s="1"/>
  <c r="DW142" i="13"/>
  <c r="DX142" i="13" s="1"/>
  <c r="CU142" i="13"/>
  <c r="IL55" i="13"/>
  <c r="CU127" i="13"/>
  <c r="CV127" i="13" s="1"/>
  <c r="IL127" i="13"/>
  <c r="IM127" i="13" s="1"/>
  <c r="GB164" i="13"/>
  <c r="GB82" i="13"/>
  <c r="HP119" i="13"/>
  <c r="J31" i="13"/>
  <c r="BU82" i="13"/>
  <c r="CA140" i="13"/>
  <c r="U63" i="13"/>
  <c r="U150" i="13" s="1"/>
  <c r="GP118" i="13"/>
  <c r="AO32" i="13"/>
  <c r="AO41" i="13" s="1"/>
  <c r="AO82" i="13" s="1"/>
  <c r="U134" i="13"/>
  <c r="W134" i="13" s="1"/>
  <c r="U55" i="13"/>
  <c r="U142" i="13" s="1"/>
  <c r="BZ127" i="13"/>
  <c r="CA127" i="13" s="1"/>
  <c r="CA108" i="13"/>
  <c r="BE127" i="13"/>
  <c r="BF127" i="13" s="1"/>
  <c r="O97" i="13"/>
  <c r="P97" i="13" s="1"/>
  <c r="AX145" i="13"/>
  <c r="AX103" i="13"/>
  <c r="AY103" i="13" s="1"/>
  <c r="CA144" i="13"/>
  <c r="CA121" i="13"/>
  <c r="AX124" i="13"/>
  <c r="AY124" i="13" s="1"/>
  <c r="AT40" i="13"/>
  <c r="AD115" i="13"/>
  <c r="O110" i="13"/>
  <c r="EL149" i="13"/>
  <c r="GW144" i="13"/>
  <c r="FU144" i="13"/>
  <c r="ES144" i="13"/>
  <c r="CO144" i="13"/>
  <c r="ID134" i="13"/>
  <c r="HB134" i="13"/>
  <c r="HD134" i="13" s="1"/>
  <c r="GN134" i="13"/>
  <c r="GP134" i="13" s="1"/>
  <c r="FZ134" i="13"/>
  <c r="GB134" i="13" s="1"/>
  <c r="FL134" i="13"/>
  <c r="EX134" i="13"/>
  <c r="EZ134" i="13" s="1"/>
  <c r="EJ134" i="13"/>
  <c r="DV134" i="13"/>
  <c r="DX134" i="13" s="1"/>
  <c r="DH134" i="13"/>
  <c r="CT134" i="13"/>
  <c r="CV134" i="13" s="1"/>
  <c r="GH126" i="13"/>
  <c r="GI126" i="13" s="1"/>
  <c r="ID64" i="13"/>
  <c r="ID151" i="13" s="1"/>
  <c r="HT64" i="13"/>
  <c r="HT72" i="13" s="1"/>
  <c r="HR64" i="13"/>
  <c r="HF64" i="13"/>
  <c r="DP63" i="13"/>
  <c r="DP150" i="13" s="1"/>
  <c r="DQ150" i="13" s="1"/>
  <c r="CN31" i="13"/>
  <c r="CN110" i="13"/>
  <c r="IL106" i="13"/>
  <c r="IM106" i="13" s="1"/>
  <c r="HX15" i="13"/>
  <c r="HX102" i="13" s="1"/>
  <c r="HY102" i="13" s="1"/>
  <c r="HX104" i="13"/>
  <c r="HY104" i="13" s="1"/>
  <c r="ED15" i="13"/>
  <c r="ED102" i="13" s="1"/>
  <c r="EE102" i="13" s="1"/>
  <c r="ED104" i="13"/>
  <c r="EE104" i="13" s="1"/>
  <c r="GV55" i="13"/>
  <c r="GV142" i="13" s="1"/>
  <c r="FT55" i="13"/>
  <c r="FT142" i="13" s="1"/>
  <c r="FU142" i="13" s="1"/>
  <c r="ER55" i="13"/>
  <c r="ER64" i="13" s="1"/>
  <c r="ER72" i="13" s="1"/>
  <c r="HX40" i="13"/>
  <c r="HX127" i="13" s="1"/>
  <c r="HY127" i="13" s="1"/>
  <c r="HX126" i="13"/>
  <c r="HY126" i="13" s="1"/>
  <c r="HJ40" i="13"/>
  <c r="HJ127" i="13" s="1"/>
  <c r="HK127" i="13" s="1"/>
  <c r="HJ126" i="13"/>
  <c r="HK126" i="13" s="1"/>
  <c r="GV40" i="13"/>
  <c r="GV127" i="13" s="1"/>
  <c r="GW127" i="13" s="1"/>
  <c r="GV126" i="13"/>
  <c r="GW126" i="13" s="1"/>
  <c r="FT40" i="13"/>
  <c r="FT127" i="13" s="1"/>
  <c r="FU127" i="13" s="1"/>
  <c r="FT126" i="13"/>
  <c r="FF40" i="13"/>
  <c r="FF127" i="13" s="1"/>
  <c r="FG127" i="13" s="1"/>
  <c r="FF126" i="13"/>
  <c r="FG126" i="13" s="1"/>
  <c r="ER40" i="13"/>
  <c r="ER127" i="13" s="1"/>
  <c r="ES127" i="13" s="1"/>
  <c r="ER126" i="13"/>
  <c r="ES126" i="13" s="1"/>
  <c r="DP40" i="13"/>
  <c r="DP127" i="13" s="1"/>
  <c r="DQ127" i="13" s="1"/>
  <c r="DP126" i="13"/>
  <c r="DQ126" i="13" s="1"/>
  <c r="DB40" i="13"/>
  <c r="DB127" i="13" s="1"/>
  <c r="DC127" i="13" s="1"/>
  <c r="DB126" i="13"/>
  <c r="DC126" i="13" s="1"/>
  <c r="CN40" i="13"/>
  <c r="CN127" i="13" s="1"/>
  <c r="CO127" i="13" s="1"/>
  <c r="CN126" i="13"/>
  <c r="CO126" i="13" s="1"/>
  <c r="CO123" i="13"/>
  <c r="GP122" i="13"/>
  <c r="FG121" i="13"/>
  <c r="EL121" i="13"/>
  <c r="EE121" i="13"/>
  <c r="CH120" i="13"/>
  <c r="HK113" i="13"/>
  <c r="GI113" i="13"/>
  <c r="EE113" i="13"/>
  <c r="CO113" i="13"/>
  <c r="IM112" i="13"/>
  <c r="FG112" i="13"/>
  <c r="IM111" i="13"/>
  <c r="GW111" i="13"/>
  <c r="GI111" i="13"/>
  <c r="DC111" i="13"/>
  <c r="IF105" i="13"/>
  <c r="HL22" i="13"/>
  <c r="HL32" i="13" s="1"/>
  <c r="HL41" i="13" s="1"/>
  <c r="HL82" i="13" s="1"/>
  <c r="FV22" i="13"/>
  <c r="FL22" i="13"/>
  <c r="FL109" i="13" s="1"/>
  <c r="P144" i="13"/>
  <c r="W41" i="13"/>
  <c r="W82" i="13" s="1"/>
  <c r="P133" i="13"/>
  <c r="GC32" i="13"/>
  <c r="GC41" i="13" s="1"/>
  <c r="GC164" i="13" s="1"/>
  <c r="CA22" i="13"/>
  <c r="CA122" i="13"/>
  <c r="BX40" i="13"/>
  <c r="BX47" i="13"/>
  <c r="BX55" i="13" s="1"/>
  <c r="BV63" i="13"/>
  <c r="CA157" i="13"/>
  <c r="AT10" i="13"/>
  <c r="D10" i="13" s="1"/>
  <c r="AV23" i="13"/>
  <c r="AY122" i="13"/>
  <c r="AV40" i="13"/>
  <c r="AU40" i="13"/>
  <c r="AY154" i="13"/>
  <c r="BS158" i="13"/>
  <c r="BT158" i="13" s="1"/>
  <c r="P108" i="13"/>
  <c r="AD124" i="13"/>
  <c r="BS106" i="13"/>
  <c r="F40" i="15"/>
  <c r="F23" i="15"/>
  <c r="F31" i="15" s="1"/>
  <c r="CH144" i="13"/>
  <c r="IF143" i="13"/>
  <c r="CV164" i="13"/>
  <c r="EL109" i="13"/>
  <c r="AK32" i="13"/>
  <c r="AK41" i="13" s="1"/>
  <c r="P103" i="13"/>
  <c r="AF22" i="13"/>
  <c r="AH22" i="13"/>
  <c r="AH32" i="13" s="1"/>
  <c r="AH41" i="13" s="1"/>
  <c r="BA22" i="13"/>
  <c r="BG22" i="13"/>
  <c r="BG32" i="13" s="1"/>
  <c r="BG41" i="13" s="1"/>
  <c r="BH22" i="13"/>
  <c r="BH32" i="13" s="1"/>
  <c r="BH41" i="13" s="1"/>
  <c r="BH82" i="13" s="1"/>
  <c r="Y31" i="13"/>
  <c r="Y32" i="13" s="1"/>
  <c r="Y41" i="13" s="1"/>
  <c r="AA31" i="13"/>
  <c r="AF64" i="13"/>
  <c r="AF72" i="13" s="1"/>
  <c r="AD149" i="13"/>
  <c r="BF122" i="13"/>
  <c r="W122" i="13"/>
  <c r="AK120" i="13"/>
  <c r="BM117" i="13"/>
  <c r="W116" i="13"/>
  <c r="BT113" i="13"/>
  <c r="AK113" i="13"/>
  <c r="BF108" i="13"/>
  <c r="W108" i="13"/>
  <c r="AR107" i="13"/>
  <c r="BM103" i="13"/>
  <c r="W100" i="13"/>
  <c r="BT98" i="13"/>
  <c r="AY63" i="13"/>
  <c r="AX23" i="13"/>
  <c r="AX31" i="13" s="1"/>
  <c r="P124" i="13"/>
  <c r="W124" i="13"/>
  <c r="BM132" i="13"/>
  <c r="BF105" i="13"/>
  <c r="CV158" i="13"/>
  <c r="IF157" i="13"/>
  <c r="CV157" i="13"/>
  <c r="HD156" i="13"/>
  <c r="IF155" i="13"/>
  <c r="HD155" i="13"/>
  <c r="DX155" i="13"/>
  <c r="CV154" i="13"/>
  <c r="CH154" i="13"/>
  <c r="DC153" i="13"/>
  <c r="CH153" i="13"/>
  <c r="FG152" i="13"/>
  <c r="EE152" i="13"/>
  <c r="DC152" i="13"/>
  <c r="EZ149" i="13"/>
  <c r="DX149" i="13"/>
  <c r="CV149" i="13"/>
  <c r="IF148" i="13"/>
  <c r="HD148" i="13"/>
  <c r="GB148" i="13"/>
  <c r="EL148" i="13"/>
  <c r="DC148" i="13"/>
  <c r="FG147" i="13"/>
  <c r="GB145" i="13"/>
  <c r="IH64" i="13"/>
  <c r="IH72" i="13" s="1"/>
  <c r="HX55" i="13"/>
  <c r="GH55" i="13"/>
  <c r="FF55" i="13"/>
  <c r="DP55" i="13"/>
  <c r="DB55" i="13"/>
  <c r="CN55" i="13"/>
  <c r="DX143" i="13"/>
  <c r="CV143" i="13"/>
  <c r="HD141" i="13"/>
  <c r="EL141" i="13"/>
  <c r="DX141" i="13"/>
  <c r="DX140" i="13"/>
  <c r="CH140" i="13"/>
  <c r="HK139" i="13"/>
  <c r="EE139" i="13"/>
  <c r="IM138" i="13"/>
  <c r="FU138" i="13"/>
  <c r="FG138" i="13"/>
  <c r="HY134" i="13"/>
  <c r="FU134" i="13"/>
  <c r="GW133" i="13"/>
  <c r="FN132" i="13"/>
  <c r="FG131" i="13"/>
  <c r="EZ129" i="13"/>
  <c r="FU126" i="13"/>
  <c r="GW125" i="13"/>
  <c r="EZ125" i="13"/>
  <c r="FU123" i="13"/>
  <c r="EZ123" i="13"/>
  <c r="ES123" i="13"/>
  <c r="CO122" i="13"/>
  <c r="GI120" i="13"/>
  <c r="DC120" i="13"/>
  <c r="CO120" i="13"/>
  <c r="HR117" i="13"/>
  <c r="FG117" i="13"/>
  <c r="DC117" i="13"/>
  <c r="GI116" i="13"/>
  <c r="FN116" i="13"/>
  <c r="FG116" i="13"/>
  <c r="IM114" i="13"/>
  <c r="HK114" i="13"/>
  <c r="FG114" i="13"/>
  <c r="FU107" i="13"/>
  <c r="CO107" i="13"/>
  <c r="FN103" i="13"/>
  <c r="DX103" i="13"/>
  <c r="DJ103" i="13"/>
  <c r="CH103" i="13"/>
  <c r="HY100" i="13"/>
  <c r="DQ100" i="13"/>
  <c r="FB64" i="13"/>
  <c r="EN64" i="13"/>
  <c r="EN72" i="13" s="1"/>
  <c r="EN82" i="13" s="1"/>
  <c r="CW64" i="13"/>
  <c r="CO64" i="13"/>
  <c r="CO72" i="13" s="1"/>
  <c r="EK31" i="13"/>
  <c r="EK32" i="13" s="1"/>
  <c r="EC31" i="13"/>
  <c r="EC118" i="13" s="1"/>
  <c r="IN31" i="13"/>
  <c r="IN32" i="13" s="1"/>
  <c r="IN41" i="13" s="1"/>
  <c r="IH31" i="13"/>
  <c r="IH32" i="13" s="1"/>
  <c r="IH41" i="13" s="1"/>
  <c r="ID31" i="13"/>
  <c r="GT31" i="13"/>
  <c r="GT32" i="13" s="1"/>
  <c r="GT41" i="13" s="1"/>
  <c r="GT82" i="13" s="1"/>
  <c r="GD31" i="13"/>
  <c r="GD32" i="13" s="1"/>
  <c r="GD41" i="13" s="1"/>
  <c r="GD82" i="13" s="1"/>
  <c r="CX31" i="13"/>
  <c r="CX32" i="13" s="1"/>
  <c r="CX41" i="13" s="1"/>
  <c r="CX82" i="13" s="1"/>
  <c r="CT31" i="13"/>
  <c r="CT118" i="13" s="1"/>
  <c r="CP31" i="13"/>
  <c r="CP32" i="13" s="1"/>
  <c r="CP41" i="13" s="1"/>
  <c r="CL31" i="13"/>
  <c r="CH31" i="13"/>
  <c r="CH32" i="13" s="1"/>
  <c r="CH41" i="13" s="1"/>
  <c r="CD31" i="13"/>
  <c r="CD32" i="13" s="1"/>
  <c r="CD41" i="13" s="1"/>
  <c r="CD82" i="13" s="1"/>
  <c r="HH22" i="13"/>
  <c r="HH32" i="13" s="1"/>
  <c r="HH41" i="13" s="1"/>
  <c r="HH82" i="13" s="1"/>
  <c r="CN102" i="13"/>
  <c r="DC101" i="13"/>
  <c r="CA132" i="13"/>
  <c r="CA131" i="13"/>
  <c r="GV109" i="13"/>
  <c r="GW109" i="13" s="1"/>
  <c r="GV32" i="13"/>
  <c r="GV41" i="13" s="1"/>
  <c r="GN128" i="13"/>
  <c r="HW41" i="13"/>
  <c r="HW119" i="13"/>
  <c r="GN72" i="13"/>
  <c r="GN159" i="13" s="1"/>
  <c r="GN151" i="13"/>
  <c r="FA41" i="13"/>
  <c r="BL63" i="13"/>
  <c r="BL143" i="13"/>
  <c r="BM143" i="13" s="1"/>
  <c r="AX56" i="13"/>
  <c r="FU164" i="13"/>
  <c r="DQ72" i="13"/>
  <c r="GV97" i="13"/>
  <c r="GW97" i="13" s="1"/>
  <c r="CN22" i="13"/>
  <c r="BS110" i="13"/>
  <c r="E51" i="13"/>
  <c r="E63" i="15" s="1"/>
  <c r="E59" i="15" s="1"/>
  <c r="E67" i="15" s="1"/>
  <c r="AU47" i="13"/>
  <c r="ID150" i="13"/>
  <c r="IF150" i="13" s="1"/>
  <c r="EY109" i="13"/>
  <c r="EJ32" i="13"/>
  <c r="CT109" i="13"/>
  <c r="DI22" i="13"/>
  <c r="HQ22" i="13"/>
  <c r="U22" i="13"/>
  <c r="BN32" i="13"/>
  <c r="BN41" i="13" s="1"/>
  <c r="AX138" i="13"/>
  <c r="AY138" i="13" s="1"/>
  <c r="AX47" i="13"/>
  <c r="I59" i="13"/>
  <c r="CA58" i="13"/>
  <c r="CA63" i="13" s="1"/>
  <c r="AC144" i="13"/>
  <c r="AD144" i="13" s="1"/>
  <c r="AC63" i="13"/>
  <c r="BE10" i="13"/>
  <c r="BE97" i="13" s="1"/>
  <c r="BF97" i="13" s="1"/>
  <c r="BE100" i="13"/>
  <c r="BF100" i="13" s="1"/>
  <c r="EE115" i="13"/>
  <c r="F64" i="15"/>
  <c r="F59" i="15" s="1"/>
  <c r="F47" i="13"/>
  <c r="F55" i="13" s="1"/>
  <c r="FU82" i="13"/>
  <c r="GO32" i="13"/>
  <c r="DW64" i="13"/>
  <c r="AU19" i="13"/>
  <c r="AU22" i="13" s="1"/>
  <c r="IE22" i="13"/>
  <c r="IE32" i="13" s="1"/>
  <c r="IE97" i="13"/>
  <c r="IF97" i="13" s="1"/>
  <c r="BZ106" i="13"/>
  <c r="CB22" i="13"/>
  <c r="AL64" i="13"/>
  <c r="AL72" i="13" s="1"/>
  <c r="U115" i="13"/>
  <c r="W115" i="13" s="1"/>
  <c r="U31" i="13"/>
  <c r="U118" i="13" s="1"/>
  <c r="ED64" i="13"/>
  <c r="DO151" i="13"/>
  <c r="GA109" i="13"/>
  <c r="GB109" i="13" s="1"/>
  <c r="BU164" i="13"/>
  <c r="AT22" i="13"/>
  <c r="FL72" i="13"/>
  <c r="FL159" i="13" s="1"/>
  <c r="FL151" i="13"/>
  <c r="AW15" i="13"/>
  <c r="AW102" i="13" s="1"/>
  <c r="F76" i="13"/>
  <c r="F74" i="13" s="1"/>
  <c r="AE22" i="13"/>
  <c r="AC106" i="13"/>
  <c r="AD106" i="13" s="1"/>
  <c r="BR106" i="13"/>
  <c r="BT106" i="13" s="1"/>
  <c r="BR22" i="13"/>
  <c r="BR109" i="13" s="1"/>
  <c r="AR31" i="13"/>
  <c r="AR32" i="13" s="1"/>
  <c r="AR41" i="13" s="1"/>
  <c r="AQ110" i="13"/>
  <c r="D16" i="13"/>
  <c r="D16" i="15" s="1"/>
  <c r="D15" i="15" s="1"/>
  <c r="BV15" i="13"/>
  <c r="BV55" i="13"/>
  <c r="BV64" i="13" s="1"/>
  <c r="D30" i="13"/>
  <c r="D30" i="15" s="1"/>
  <c r="AZ23" i="13"/>
  <c r="FM102" i="13"/>
  <c r="FN102" i="13" s="1"/>
  <c r="BS133" i="13"/>
  <c r="AX46" i="13"/>
  <c r="AX133" i="13" s="1"/>
  <c r="AY133" i="13" s="1"/>
  <c r="GR32" i="13"/>
  <c r="GR41" i="13" s="1"/>
  <c r="GR82" i="13" s="1"/>
  <c r="G47" i="13"/>
  <c r="G134" i="13" s="1"/>
  <c r="BY55" i="13"/>
  <c r="BY142" i="13" s="1"/>
  <c r="I15" i="13"/>
  <c r="BZ102" i="13"/>
  <c r="AX157" i="13"/>
  <c r="AY157" i="13" s="1"/>
  <c r="AZ71" i="13"/>
  <c r="FQ32" i="13"/>
  <c r="FQ41" i="13" s="1"/>
  <c r="FQ82" i="13" s="1"/>
  <c r="O145" i="13"/>
  <c r="P145" i="13" s="1"/>
  <c r="AJ150" i="13"/>
  <c r="AK150" i="13" s="1"/>
  <c r="EX151" i="13"/>
  <c r="BE106" i="13"/>
  <c r="AA64" i="13"/>
  <c r="AA72" i="13" s="1"/>
  <c r="BF137" i="13"/>
  <c r="W123" i="13"/>
  <c r="BT121" i="13"/>
  <c r="AK121" i="13"/>
  <c r="AD103" i="13"/>
  <c r="FG157" i="13"/>
  <c r="HK155" i="13"/>
  <c r="GB143" i="13"/>
  <c r="HY133" i="13"/>
  <c r="FU129" i="13"/>
  <c r="FG125" i="13"/>
  <c r="DQ117" i="13"/>
  <c r="HR114" i="13"/>
  <c r="DJ99" i="13"/>
  <c r="BI32" i="13"/>
  <c r="BI41" i="13" s="1"/>
  <c r="AY139" i="13"/>
  <c r="I98" i="13"/>
  <c r="V127" i="13"/>
  <c r="O31" i="13"/>
  <c r="P140" i="13"/>
  <c r="BT122" i="13"/>
  <c r="AR132" i="13"/>
  <c r="BS31" i="13"/>
  <c r="W106" i="13"/>
  <c r="AY136" i="13"/>
  <c r="E19" i="15"/>
  <c r="P31" i="13"/>
  <c r="CA101" i="13"/>
  <c r="CA148" i="13"/>
  <c r="I19" i="13"/>
  <c r="BT102" i="13"/>
  <c r="S31" i="13"/>
  <c r="S32" i="13" s="1"/>
  <c r="S41" i="13" s="1"/>
  <c r="Q22" i="13"/>
  <c r="AV15" i="13"/>
  <c r="BT147" i="13"/>
  <c r="AR138" i="13"/>
  <c r="W117" i="13"/>
  <c r="AR116" i="13"/>
  <c r="BT108" i="13"/>
  <c r="BM130" i="13"/>
  <c r="HD153" i="13"/>
  <c r="DX153" i="13"/>
  <c r="EZ152" i="13"/>
  <c r="DX152" i="13"/>
  <c r="FN149" i="13"/>
  <c r="DQ148" i="13"/>
  <c r="DJ145" i="13"/>
  <c r="FN144" i="13"/>
  <c r="EL144" i="13"/>
  <c r="EZ139" i="13"/>
  <c r="HD138" i="13"/>
  <c r="GI136" i="13"/>
  <c r="IM135" i="13"/>
  <c r="GP132" i="13"/>
  <c r="GP130" i="13"/>
  <c r="FN130" i="13"/>
  <c r="DJ129" i="13"/>
  <c r="HD124" i="13"/>
  <c r="EE122" i="13"/>
  <c r="DC122" i="13"/>
  <c r="DX108" i="13"/>
  <c r="EP31" i="13"/>
  <c r="EP32" i="13" s="1"/>
  <c r="EP41" i="13" s="1"/>
  <c r="EP82" i="13" s="1"/>
  <c r="GO106" i="13"/>
  <c r="AR143" i="13"/>
  <c r="E15" i="13"/>
  <c r="CA112" i="13"/>
  <c r="R22" i="13"/>
  <c r="R32" i="13" s="1"/>
  <c r="R64" i="13"/>
  <c r="R72" i="13" s="1"/>
  <c r="BX23" i="13"/>
  <c r="AU10" i="13"/>
  <c r="E10" i="13" s="1"/>
  <c r="BF156" i="13"/>
  <c r="BF152" i="13"/>
  <c r="BF98" i="13"/>
  <c r="H17" i="13"/>
  <c r="H17" i="15" s="1"/>
  <c r="AQ31" i="13"/>
  <c r="GW154" i="13"/>
  <c r="ES146" i="13"/>
  <c r="CH143" i="13"/>
  <c r="GW140" i="13"/>
  <c r="DC116" i="13"/>
  <c r="EE114" i="13"/>
  <c r="GB99" i="13"/>
  <c r="I23" i="13"/>
  <c r="AK106" i="13"/>
  <c r="S64" i="13"/>
  <c r="S72" i="13" s="1"/>
  <c r="D13" i="13"/>
  <c r="D13" i="15" s="1"/>
  <c r="BV19" i="13"/>
  <c r="D19" i="13" s="1"/>
  <c r="BV28" i="13"/>
  <c r="E28" i="15"/>
  <c r="E31" i="15" s="1"/>
  <c r="H56" i="13"/>
  <c r="IM132" i="13"/>
  <c r="CA133" i="13"/>
  <c r="BS127" i="13"/>
  <c r="BT127" i="13" s="1"/>
  <c r="BI64" i="13"/>
  <c r="BI72" i="13" s="1"/>
  <c r="T64" i="13"/>
  <c r="T72" i="13" s="1"/>
  <c r="BX19" i="13"/>
  <c r="BX28" i="13"/>
  <c r="AX112" i="13"/>
  <c r="AY112" i="13" s="1"/>
  <c r="BM64" i="13"/>
  <c r="BM72" i="13" s="1"/>
  <c r="P100" i="13"/>
  <c r="AK155" i="13"/>
  <c r="AR121" i="13"/>
  <c r="BF99" i="13"/>
  <c r="HR157" i="13"/>
  <c r="GP156" i="13"/>
  <c r="EL154" i="13"/>
  <c r="CH148" i="13"/>
  <c r="GP147" i="13"/>
  <c r="BF106" i="13"/>
  <c r="F10" i="15"/>
  <c r="F22" i="15" s="1"/>
  <c r="F32" i="15" s="1"/>
  <c r="AW47" i="13"/>
  <c r="AW134" i="13" s="1"/>
  <c r="AV58" i="13"/>
  <c r="AV63" i="13" s="1"/>
  <c r="BF22" i="13"/>
  <c r="BT72" i="13"/>
  <c r="E47" i="13"/>
  <c r="FN139" i="13"/>
  <c r="HY135" i="13"/>
  <c r="DQ135" i="13"/>
  <c r="CO135" i="13"/>
  <c r="GP113" i="13"/>
  <c r="CH113" i="13"/>
  <c r="EL112" i="13"/>
  <c r="CH111" i="13"/>
  <c r="DQ98" i="13"/>
  <c r="AD132" i="13"/>
  <c r="E28" i="13"/>
  <c r="F10" i="13"/>
  <c r="CA105" i="13"/>
  <c r="BR64" i="13"/>
  <c r="BL55" i="13"/>
  <c r="BL127" i="13"/>
  <c r="BM127" i="13" s="1"/>
  <c r="BB41" i="13"/>
  <c r="BB82" i="13" s="1"/>
  <c r="AQ55" i="13"/>
  <c r="AQ64" i="13" s="1"/>
  <c r="AQ72" i="13" s="1"/>
  <c r="AR126" i="13"/>
  <c r="AD105" i="13"/>
  <c r="N63" i="13"/>
  <c r="N150" i="13" s="1"/>
  <c r="P143" i="13"/>
  <c r="H19" i="15"/>
  <c r="P104" i="13"/>
  <c r="N22" i="13"/>
  <c r="E40" i="15"/>
  <c r="E40" i="13"/>
  <c r="L22" i="13"/>
  <c r="P157" i="13"/>
  <c r="P130" i="13"/>
  <c r="O106" i="13"/>
  <c r="P106" i="13" s="1"/>
  <c r="J10" i="13"/>
  <c r="J22" i="13" s="1"/>
  <c r="J32" i="13" s="1"/>
  <c r="O115" i="13"/>
  <c r="P22" i="13"/>
  <c r="P105" i="13"/>
  <c r="FK82" i="13"/>
  <c r="FI82" i="13"/>
  <c r="AR106" i="13"/>
  <c r="HM82" i="13"/>
  <c r="BY118" i="13"/>
  <c r="HU32" i="13"/>
  <c r="HU41" i="13" s="1"/>
  <c r="BY102" i="13"/>
  <c r="G15" i="13"/>
  <c r="BY106" i="13"/>
  <c r="G19" i="13"/>
  <c r="I28" i="13"/>
  <c r="CA103" i="13"/>
  <c r="BO22" i="13"/>
  <c r="AG22" i="13"/>
  <c r="BE102" i="13"/>
  <c r="BF102" i="13" s="1"/>
  <c r="BP22" i="13"/>
  <c r="AL22" i="13"/>
  <c r="D19" i="15"/>
  <c r="F67" i="15"/>
  <c r="BZ22" i="13"/>
  <c r="I136" i="13"/>
  <c r="P98" i="13"/>
  <c r="G28" i="13"/>
  <c r="BW64" i="13"/>
  <c r="BW72" i="13" s="1"/>
  <c r="BY134" i="13"/>
  <c r="CA134" i="13" s="1"/>
  <c r="BY110" i="13"/>
  <c r="G23" i="13"/>
  <c r="H19" i="13"/>
  <c r="H28" i="13"/>
  <c r="H23" i="13"/>
  <c r="AL31" i="13"/>
  <c r="BA31" i="13"/>
  <c r="BA32" i="13" s="1"/>
  <c r="BA41" i="13" s="1"/>
  <c r="BM115" i="13"/>
  <c r="BO31" i="13"/>
  <c r="AS64" i="13"/>
  <c r="AS72" i="13" s="1"/>
  <c r="AH64" i="13"/>
  <c r="AH72" i="13" s="1"/>
  <c r="BC64" i="13"/>
  <c r="BC72" i="13" s="1"/>
  <c r="BG64" i="13"/>
  <c r="BG72" i="13" s="1"/>
  <c r="L31" i="13"/>
  <c r="M31" i="13"/>
  <c r="M32" i="13" s="1"/>
  <c r="M41" i="13" s="1"/>
  <c r="M82" i="13" s="1"/>
  <c r="BZ97" i="13"/>
  <c r="CA97" i="13" s="1"/>
  <c r="CA99" i="13"/>
  <c r="BV23" i="13"/>
  <c r="CA123" i="13"/>
  <c r="CA136" i="13"/>
  <c r="D35" i="13"/>
  <c r="D35" i="15" s="1"/>
  <c r="D62" i="13"/>
  <c r="D74" i="15" s="1"/>
  <c r="P116" i="13"/>
  <c r="BT157" i="13"/>
  <c r="BT148" i="13"/>
  <c r="BF143" i="13"/>
  <c r="AK141" i="13"/>
  <c r="AR108" i="13"/>
  <c r="AK108" i="13"/>
  <c r="AR105" i="13"/>
  <c r="AX156" i="13"/>
  <c r="AY156" i="13" s="1"/>
  <c r="AX140" i="13"/>
  <c r="AY140" i="13" s="1"/>
  <c r="AX135" i="13"/>
  <c r="AY135" i="13" s="1"/>
  <c r="AY15" i="13"/>
  <c r="BZ58" i="13"/>
  <c r="H59" i="13"/>
  <c r="H58" i="13" s="1"/>
  <c r="V10" i="13"/>
  <c r="V97" i="13" s="1"/>
  <c r="W97" i="13" s="1"/>
  <c r="H13" i="13"/>
  <c r="V114" i="13"/>
  <c r="W114" i="13" s="1"/>
  <c r="H27" i="13"/>
  <c r="H27" i="15" s="1"/>
  <c r="V131" i="13"/>
  <c r="H44" i="13"/>
  <c r="V144" i="13"/>
  <c r="W144" i="13" s="1"/>
  <c r="H57" i="13"/>
  <c r="H69" i="15" s="1"/>
  <c r="AK114" i="13"/>
  <c r="AJ124" i="13"/>
  <c r="AK124" i="13" s="1"/>
  <c r="H37" i="13"/>
  <c r="AJ55" i="13"/>
  <c r="BM126" i="13"/>
  <c r="BT105" i="13"/>
  <c r="BT130" i="13"/>
  <c r="BT144" i="13"/>
  <c r="K64" i="13"/>
  <c r="P149" i="13"/>
  <c r="V132" i="13"/>
  <c r="W132" i="13" s="1"/>
  <c r="H45" i="13"/>
  <c r="HR158" i="13"/>
  <c r="GB158" i="13"/>
  <c r="GB157" i="13"/>
  <c r="FN157" i="13"/>
  <c r="DX156" i="13"/>
  <c r="CH156" i="13"/>
  <c r="HR154" i="13"/>
  <c r="HK154" i="13"/>
  <c r="HY153" i="13"/>
  <c r="HK153" i="13"/>
  <c r="GP152" i="13"/>
  <c r="GP148" i="13"/>
  <c r="EL147" i="13"/>
  <c r="EE147" i="13"/>
  <c r="GP144" i="13"/>
  <c r="GP143" i="13"/>
  <c r="GI143" i="13"/>
  <c r="IF138" i="13"/>
  <c r="FN137" i="13"/>
  <c r="FG137" i="13"/>
  <c r="AZ10" i="13"/>
  <c r="D29" i="13"/>
  <c r="D29" i="15" s="1"/>
  <c r="AV28" i="13"/>
  <c r="D61" i="13"/>
  <c r="D73" i="15" s="1"/>
  <c r="AR64" i="13"/>
  <c r="AR72" i="13" s="1"/>
  <c r="BF31" i="13"/>
  <c r="BE118" i="13" s="1"/>
  <c r="BF118" i="13" s="1"/>
  <c r="BM154" i="13"/>
  <c r="BF154" i="13"/>
  <c r="AR153" i="13"/>
  <c r="W153" i="13"/>
  <c r="AK136" i="13"/>
  <c r="AK135" i="13"/>
  <c r="BF129" i="13"/>
  <c r="AR129" i="13"/>
  <c r="W125" i="13"/>
  <c r="AR123" i="13"/>
  <c r="AD122" i="13"/>
  <c r="AK117" i="13"/>
  <c r="AD117" i="13"/>
  <c r="BT99" i="13"/>
  <c r="V101" i="13"/>
  <c r="W101" i="13" s="1"/>
  <c r="V133" i="13"/>
  <c r="W133" i="13" s="1"/>
  <c r="H46" i="13"/>
  <c r="H58" i="15" s="1"/>
  <c r="AK133" i="13"/>
  <c r="W126" i="13"/>
  <c r="V130" i="13"/>
  <c r="W130" i="13" s="1"/>
  <c r="H43" i="13"/>
  <c r="H55" i="15" s="1"/>
  <c r="V105" i="13"/>
  <c r="W105" i="13" s="1"/>
  <c r="H18" i="13"/>
  <c r="H105" i="13" s="1"/>
  <c r="I105" i="13" s="1"/>
  <c r="IF156" i="13"/>
  <c r="DJ153" i="13"/>
  <c r="FN146" i="13"/>
  <c r="EZ146" i="13"/>
  <c r="CV142" i="13"/>
  <c r="IF140" i="13"/>
  <c r="HD140" i="13"/>
  <c r="HD139" i="13"/>
  <c r="GB139" i="13"/>
  <c r="HD136" i="13"/>
  <c r="GP136" i="13"/>
  <c r="HK135" i="13"/>
  <c r="ES135" i="13"/>
  <c r="HR133" i="13"/>
  <c r="EZ133" i="13"/>
  <c r="ES133" i="13"/>
  <c r="GB131" i="13"/>
  <c r="FU131" i="13"/>
  <c r="HD130" i="13"/>
  <c r="GP129" i="13"/>
  <c r="GB129" i="13"/>
  <c r="EL129" i="13"/>
  <c r="DX129" i="13"/>
  <c r="EE117" i="13"/>
  <c r="IM113" i="13"/>
  <c r="HK111" i="13"/>
  <c r="CV105" i="13"/>
  <c r="DW31" i="13"/>
  <c r="HR31" i="13"/>
  <c r="HN31" i="13"/>
  <c r="HN32" i="13" s="1"/>
  <c r="HN41" i="13" s="1"/>
  <c r="HN82" i="13" s="1"/>
  <c r="HB31" i="13"/>
  <c r="HB118" i="13" s="1"/>
  <c r="GX31" i="13"/>
  <c r="CK31" i="13"/>
  <c r="CK32" i="13" s="1"/>
  <c r="CK41" i="13" s="1"/>
  <c r="CI31" i="13"/>
  <c r="CI32" i="13" s="1"/>
  <c r="CI41" i="13" s="1"/>
  <c r="CE31" i="13"/>
  <c r="CE32" i="13" s="1"/>
  <c r="CE41" i="13" s="1"/>
  <c r="CC31" i="13"/>
  <c r="CC32" i="13" s="1"/>
  <c r="CC41" i="13" s="1"/>
  <c r="CC82" i="13" s="1"/>
  <c r="II22" i="13"/>
  <c r="HB22" i="13"/>
  <c r="GJ22" i="13"/>
  <c r="GH109" i="13" s="1"/>
  <c r="DV22" i="13"/>
  <c r="DV109" i="13" s="1"/>
  <c r="DX109" i="13" s="1"/>
  <c r="HY124" i="13"/>
  <c r="HK124" i="13"/>
  <c r="CO124" i="13"/>
  <c r="GW123" i="13"/>
  <c r="HK122" i="13"/>
  <c r="GW122" i="13"/>
  <c r="IM121" i="13"/>
  <c r="GI121" i="13"/>
  <c r="GW120" i="13"/>
  <c r="GP120" i="13"/>
  <c r="IM117" i="13"/>
  <c r="HY117" i="13"/>
  <c r="HK116" i="13"/>
  <c r="FN115" i="13"/>
  <c r="ES112" i="13"/>
  <c r="EE111" i="13"/>
  <c r="HY108" i="13"/>
  <c r="FU108" i="13"/>
  <c r="GI107" i="13"/>
  <c r="GB107" i="13"/>
  <c r="IM105" i="13"/>
  <c r="HY103" i="13"/>
  <c r="HR103" i="13"/>
  <c r="FU101" i="13"/>
  <c r="DQ101" i="13"/>
  <c r="HR99" i="13"/>
  <c r="GP99" i="13"/>
  <c r="HY98" i="13"/>
  <c r="HR98" i="13"/>
  <c r="HR72" i="13"/>
  <c r="FM150" i="13"/>
  <c r="FN150" i="13" s="1"/>
  <c r="FB72" i="13"/>
  <c r="EX31" i="13"/>
  <c r="D49" i="13"/>
  <c r="D61" i="15" s="1"/>
  <c r="N142" i="13"/>
  <c r="I83" i="15"/>
  <c r="I59" i="15"/>
  <c r="I67" i="15" s="1"/>
  <c r="I155" i="13"/>
  <c r="I108" i="13"/>
  <c r="H116" i="13"/>
  <c r="I116" i="13" s="1"/>
  <c r="I122" i="13"/>
  <c r="P122" i="13"/>
  <c r="G34" i="15"/>
  <c r="G40" i="15" s="1"/>
  <c r="P121" i="13"/>
  <c r="I28" i="15"/>
  <c r="G29" i="15"/>
  <c r="P114" i="13"/>
  <c r="P127" i="13"/>
  <c r="I15" i="15"/>
  <c r="O22" i="13"/>
  <c r="P101" i="13"/>
  <c r="G10" i="13"/>
  <c r="G97" i="13" s="1"/>
  <c r="H140" i="13"/>
  <c r="I140" i="13" s="1"/>
  <c r="I55" i="13"/>
  <c r="P131" i="13"/>
  <c r="O150" i="13"/>
  <c r="P150" i="13" s="1"/>
  <c r="H135" i="13"/>
  <c r="I135" i="13" s="1"/>
  <c r="P153" i="13"/>
  <c r="H153" i="13"/>
  <c r="I153" i="13" s="1"/>
  <c r="P154" i="13"/>
  <c r="O64" i="13"/>
  <c r="O72" i="13" s="1"/>
  <c r="P141" i="13"/>
  <c r="I141" i="13"/>
  <c r="N134" i="13"/>
  <c r="P138" i="13"/>
  <c r="G64" i="15"/>
  <c r="G71" i="13"/>
  <c r="G158" i="13" s="1"/>
  <c r="G66" i="15"/>
  <c r="G69" i="15"/>
  <c r="G68" i="15"/>
  <c r="P132" i="13"/>
  <c r="BS55" i="13"/>
  <c r="AD131" i="13"/>
  <c r="AC55" i="13"/>
  <c r="AC40" i="13"/>
  <c r="AC127" i="13" s="1"/>
  <c r="AD127" i="13" s="1"/>
  <c r="GA41" i="13"/>
  <c r="FC82" i="13"/>
  <c r="HQ150" i="13"/>
  <c r="HR150" i="13" s="1"/>
  <c r="AZ55" i="13"/>
  <c r="AX134" i="13"/>
  <c r="AY134" i="13" s="1"/>
  <c r="ER32" i="13"/>
  <c r="EZ109" i="13"/>
  <c r="HG82" i="13"/>
  <c r="ER150" i="13"/>
  <c r="ES150" i="13" s="1"/>
  <c r="ES64" i="13"/>
  <c r="BX22" i="13"/>
  <c r="CT151" i="13"/>
  <c r="CT72" i="13"/>
  <c r="CT159" i="13" s="1"/>
  <c r="FZ72" i="13"/>
  <c r="FZ159" i="13" s="1"/>
  <c r="FZ151" i="13"/>
  <c r="HL164" i="13"/>
  <c r="I117" i="13"/>
  <c r="CA106" i="13"/>
  <c r="CA31" i="13"/>
  <c r="AP97" i="13"/>
  <c r="AR97" i="13" s="1"/>
  <c r="AP22" i="13"/>
  <c r="AK102" i="13"/>
  <c r="BM106" i="13"/>
  <c r="AB110" i="13"/>
  <c r="AB31" i="13"/>
  <c r="AM64" i="13"/>
  <c r="AM72" i="13" s="1"/>
  <c r="BD134" i="13"/>
  <c r="BF134" i="13" s="1"/>
  <c r="BD55" i="13"/>
  <c r="AB63" i="13"/>
  <c r="AB150" i="13" s="1"/>
  <c r="AB145" i="13"/>
  <c r="T31" i="13"/>
  <c r="T32" i="13" s="1"/>
  <c r="T41" i="13" s="1"/>
  <c r="F23" i="13"/>
  <c r="N110" i="13"/>
  <c r="BY58" i="13"/>
  <c r="G58" i="13" s="1"/>
  <c r="G145" i="13" s="1"/>
  <c r="BY146" i="13"/>
  <c r="CA146" i="13" s="1"/>
  <c r="AW107" i="13"/>
  <c r="AW19" i="13"/>
  <c r="AU63" i="13"/>
  <c r="E63" i="13" s="1"/>
  <c r="I74" i="15"/>
  <c r="H149" i="13"/>
  <c r="I149" i="13" s="1"/>
  <c r="AY71" i="13"/>
  <c r="AX117" i="13"/>
  <c r="AY117" i="13" s="1"/>
  <c r="AY19" i="13"/>
  <c r="H28" i="15"/>
  <c r="V104" i="13"/>
  <c r="W104" i="13" s="1"/>
  <c r="V15" i="13"/>
  <c r="V102" i="13" s="1"/>
  <c r="W102" i="13" s="1"/>
  <c r="AC102" i="13"/>
  <c r="AD102" i="13" s="1"/>
  <c r="AQ134" i="13"/>
  <c r="AR134" i="13" s="1"/>
  <c r="BE145" i="13"/>
  <c r="BF145" i="13" s="1"/>
  <c r="BL158" i="13"/>
  <c r="BM158" i="13" s="1"/>
  <c r="F79" i="15"/>
  <c r="F83" i="15" s="1"/>
  <c r="F71" i="13"/>
  <c r="F72" i="15"/>
  <c r="F70" i="15" s="1"/>
  <c r="F75" i="15" s="1"/>
  <c r="F58" i="13"/>
  <c r="F63" i="13" s="1"/>
  <c r="I23" i="15"/>
  <c r="H79" i="15"/>
  <c r="H154" i="13"/>
  <c r="I154" i="13" s="1"/>
  <c r="G125" i="13"/>
  <c r="I125" i="13" s="1"/>
  <c r="G127" i="13"/>
  <c r="G63" i="15"/>
  <c r="G138" i="13"/>
  <c r="E58" i="13"/>
  <c r="AD130" i="13"/>
  <c r="G18" i="15"/>
  <c r="I113" i="13"/>
  <c r="D23" i="15"/>
  <c r="GI110" i="13"/>
  <c r="HO32" i="13"/>
  <c r="HO41" i="13" s="1"/>
  <c r="HO82" i="13" s="1"/>
  <c r="I99" i="13"/>
  <c r="BL102" i="13"/>
  <c r="BM102" i="13" s="1"/>
  <c r="AD145" i="13"/>
  <c r="AI55" i="13"/>
  <c r="DH72" i="13"/>
  <c r="DH159" i="13" s="1"/>
  <c r="H47" i="13"/>
  <c r="BY22" i="13"/>
  <c r="EJ151" i="13"/>
  <c r="EJ72" i="13"/>
  <c r="FT150" i="13"/>
  <c r="FU150" i="13" s="1"/>
  <c r="FT64" i="13"/>
  <c r="CA104" i="13"/>
  <c r="CA100" i="13"/>
  <c r="U74" i="13"/>
  <c r="BZ158" i="13"/>
  <c r="V31" i="13"/>
  <c r="V118" i="13" s="1"/>
  <c r="BZ31" i="13"/>
  <c r="BZ110" i="13"/>
  <c r="AA22" i="13"/>
  <c r="AA32" i="13" s="1"/>
  <c r="AA41" i="13" s="1"/>
  <c r="AF32" i="13"/>
  <c r="AF41" i="13" s="1"/>
  <c r="AM22" i="13"/>
  <c r="AE31" i="13"/>
  <c r="AG31" i="13"/>
  <c r="Y64" i="13"/>
  <c r="BN63" i="13"/>
  <c r="BL145" i="13"/>
  <c r="BM145" i="13" s="1"/>
  <c r="CA155" i="13"/>
  <c r="Q55" i="13"/>
  <c r="Q64" i="13" s="1"/>
  <c r="Q72" i="13" s="1"/>
  <c r="O134" i="13"/>
  <c r="AV19" i="13"/>
  <c r="AW121" i="13"/>
  <c r="AY121" i="13" s="1"/>
  <c r="AW40" i="13"/>
  <c r="AW127" i="13" s="1"/>
  <c r="AT47" i="13"/>
  <c r="AV47" i="13"/>
  <c r="AV55" i="13" s="1"/>
  <c r="AT58" i="13"/>
  <c r="AT63" i="13" s="1"/>
  <c r="D63" i="13" s="1"/>
  <c r="D59" i="13"/>
  <c r="D71" i="15" s="1"/>
  <c r="J73" i="15"/>
  <c r="H148" i="13"/>
  <c r="AD55" i="13"/>
  <c r="AD64" i="13" s="1"/>
  <c r="AD72" i="13" s="1"/>
  <c r="AC134" i="13"/>
  <c r="AD134" i="13" s="1"/>
  <c r="P139" i="13"/>
  <c r="W136" i="13"/>
  <c r="BM133" i="13"/>
  <c r="BT132" i="13"/>
  <c r="BF131" i="13"/>
  <c r="AK122" i="13"/>
  <c r="AK101" i="13"/>
  <c r="V63" i="13"/>
  <c r="V150" i="13" s="1"/>
  <c r="W150" i="13" s="1"/>
  <c r="V143" i="13"/>
  <c r="W143" i="13" s="1"/>
  <c r="BO74" i="13"/>
  <c r="D76" i="13"/>
  <c r="D74" i="13" s="1"/>
  <c r="K72" i="13"/>
  <c r="G81" i="15"/>
  <c r="G156" i="13"/>
  <c r="I156" i="13" s="1"/>
  <c r="G137" i="13"/>
  <c r="G62" i="15"/>
  <c r="H80" i="15"/>
  <c r="H71" i="13"/>
  <c r="H158" i="13" s="1"/>
  <c r="H16" i="15"/>
  <c r="H103" i="13"/>
  <c r="I103" i="13" s="1"/>
  <c r="G57" i="15"/>
  <c r="G132" i="13"/>
  <c r="G148" i="13"/>
  <c r="G70" i="15"/>
  <c r="E14" i="13"/>
  <c r="E14" i="15" s="1"/>
  <c r="E10" i="15" s="1"/>
  <c r="GB156" i="13"/>
  <c r="CA102" i="13"/>
  <c r="P117" i="13"/>
  <c r="H123" i="13"/>
  <c r="I123" i="13" s="1"/>
  <c r="CA143" i="13"/>
  <c r="I40" i="15"/>
  <c r="AY55" i="13"/>
  <c r="Z22" i="13"/>
  <c r="AN22" i="13"/>
  <c r="AN32" i="13" s="1"/>
  <c r="AN41" i="13" s="1"/>
  <c r="AS22" i="13"/>
  <c r="AS32" i="13" s="1"/>
  <c r="AS41" i="13" s="1"/>
  <c r="BK31" i="13"/>
  <c r="AN64" i="13"/>
  <c r="AN72" i="13" s="1"/>
  <c r="BA64" i="13"/>
  <c r="BA72" i="13" s="1"/>
  <c r="D48" i="13"/>
  <c r="D60" i="15" s="1"/>
  <c r="D60" i="13"/>
  <c r="D72" i="15" s="1"/>
  <c r="BV71" i="13"/>
  <c r="D18" i="13"/>
  <c r="D18" i="15" s="1"/>
  <c r="AZ40" i="13"/>
  <c r="AV71" i="13"/>
  <c r="BT22" i="13"/>
  <c r="BT32" i="13" s="1"/>
  <c r="BT41" i="13" s="1"/>
  <c r="W155" i="13"/>
  <c r="AK154" i="13"/>
  <c r="BM153" i="13"/>
  <c r="BT152" i="13"/>
  <c r="AD146" i="13"/>
  <c r="BF139" i="13"/>
  <c r="W139" i="13"/>
  <c r="AD135" i="13"/>
  <c r="AY129" i="13"/>
  <c r="BF126" i="13"/>
  <c r="BM125" i="13"/>
  <c r="AR122" i="13"/>
  <c r="BM121" i="13"/>
  <c r="W120" i="13"/>
  <c r="BF116" i="13"/>
  <c r="BF103" i="13"/>
  <c r="AR99" i="13"/>
  <c r="AJ31" i="13"/>
  <c r="AJ32" i="13" s="1"/>
  <c r="AQ22" i="13"/>
  <c r="BF130" i="13"/>
  <c r="BT126" i="13"/>
  <c r="BT133" i="13"/>
  <c r="I152" i="13"/>
  <c r="L55" i="13"/>
  <c r="L64" i="13" s="1"/>
  <c r="AD126" i="13"/>
  <c r="GW158" i="13"/>
  <c r="HK157" i="13"/>
  <c r="EZ157" i="13"/>
  <c r="GW156" i="13"/>
  <c r="HY155" i="13"/>
  <c r="CH155" i="13"/>
  <c r="GP154" i="13"/>
  <c r="IM153" i="13"/>
  <c r="HR135" i="13"/>
  <c r="DU64" i="13"/>
  <c r="DU72" i="13" s="1"/>
  <c r="FN31" i="13"/>
  <c r="FJ31" i="13"/>
  <c r="FJ32" i="13" s="1"/>
  <c r="FJ41" i="13" s="1"/>
  <c r="FJ82" i="13" s="1"/>
  <c r="FF31" i="13"/>
  <c r="DN31" i="13"/>
  <c r="DN32" i="13" s="1"/>
  <c r="DN41" i="13" s="1"/>
  <c r="DN82" i="13" s="1"/>
  <c r="DL31" i="13"/>
  <c r="DL32" i="13" s="1"/>
  <c r="DL41" i="13" s="1"/>
  <c r="DL82" i="13" s="1"/>
  <c r="DJ31" i="13"/>
  <c r="DH31" i="13"/>
  <c r="DF31" i="13"/>
  <c r="DF32" i="13" s="1"/>
  <c r="DF41" i="13" s="1"/>
  <c r="DF82" i="13" s="1"/>
  <c r="DD31" i="13"/>
  <c r="DD32" i="13" s="1"/>
  <c r="DD41" i="13" s="1"/>
  <c r="EZ153" i="13"/>
  <c r="CO153" i="13"/>
  <c r="EL152" i="13"/>
  <c r="GB149" i="13"/>
  <c r="CH149" i="13"/>
  <c r="DX148" i="13"/>
  <c r="EZ147" i="13"/>
  <c r="HD146" i="13"/>
  <c r="EL146" i="13"/>
  <c r="DQ145" i="13"/>
  <c r="EZ144" i="13"/>
  <c r="HD143" i="13"/>
  <c r="DJ143" i="13"/>
  <c r="GB141" i="13"/>
  <c r="DC141" i="13"/>
  <c r="GP140" i="13"/>
  <c r="HY139" i="13"/>
  <c r="FG139" i="13"/>
  <c r="GB138" i="13"/>
  <c r="GB137" i="13"/>
  <c r="CH137" i="13"/>
  <c r="GB136" i="13"/>
  <c r="IF135" i="13"/>
  <c r="DC135" i="13"/>
  <c r="EE134" i="13"/>
  <c r="FG133" i="13"/>
  <c r="HK132" i="13"/>
  <c r="GP131" i="13"/>
  <c r="EZ131" i="13"/>
  <c r="GI130" i="13"/>
  <c r="EZ130" i="13"/>
  <c r="FG129" i="13"/>
  <c r="EE127" i="13"/>
  <c r="FU125" i="13"/>
  <c r="CO125" i="13"/>
  <c r="GW124" i="13"/>
  <c r="CV124" i="13"/>
  <c r="FG123" i="13"/>
  <c r="HY122" i="13"/>
  <c r="GI122" i="13"/>
  <c r="CH122" i="13"/>
  <c r="ES121" i="13"/>
  <c r="HK120" i="13"/>
  <c r="EE120" i="13"/>
  <c r="HK117" i="13"/>
  <c r="DJ117" i="13"/>
  <c r="FU116" i="13"/>
  <c r="HY114" i="13"/>
  <c r="FU114" i="13"/>
  <c r="CO114" i="13"/>
  <c r="GW113" i="13"/>
  <c r="DC113" i="13"/>
  <c r="GI112" i="13"/>
  <c r="EE112" i="13"/>
  <c r="GP111" i="13"/>
  <c r="CO111" i="13"/>
  <c r="IF108" i="13"/>
  <c r="EE108" i="13"/>
  <c r="GW107" i="13"/>
  <c r="DQ107" i="13"/>
  <c r="IF103" i="13"/>
  <c r="EL103" i="13"/>
  <c r="HY101" i="13"/>
  <c r="FU100" i="13"/>
  <c r="FU99" i="13"/>
  <c r="IF98" i="13"/>
  <c r="EL98" i="13"/>
  <c r="HF72" i="13"/>
  <c r="HU64" i="13"/>
  <c r="HU72" i="13" s="1"/>
  <c r="IE55" i="13"/>
  <c r="HC55" i="13"/>
  <c r="DB31" i="13"/>
  <c r="HJ31" i="13"/>
  <c r="HJ32" i="13" s="1"/>
  <c r="DQ106" i="13"/>
  <c r="CG31" i="13"/>
  <c r="FT10" i="13"/>
  <c r="GO55" i="13"/>
  <c r="GA55" i="13"/>
  <c r="FM55" i="13"/>
  <c r="EY55" i="13"/>
  <c r="EK55" i="13"/>
  <c r="IM31" i="13"/>
  <c r="DA31" i="13"/>
  <c r="CY31" i="13"/>
  <c r="CY32" i="13" s="1"/>
  <c r="CY41" i="13" s="1"/>
  <c r="CY82" i="13" s="1"/>
  <c r="CW31" i="13"/>
  <c r="CW32" i="13" s="1"/>
  <c r="CW41" i="13" s="1"/>
  <c r="CS31" i="13"/>
  <c r="CS32" i="13" s="1"/>
  <c r="CS41" i="13" s="1"/>
  <c r="CS82" i="13" s="1"/>
  <c r="CQ31" i="13"/>
  <c r="CQ32" i="13" s="1"/>
  <c r="CQ41" i="13" s="1"/>
  <c r="CQ82" i="13" s="1"/>
  <c r="CO31" i="13"/>
  <c r="HZ31" i="13"/>
  <c r="HV31" i="13"/>
  <c r="GL31" i="13"/>
  <c r="GL32" i="13" s="1"/>
  <c r="GL41" i="13" s="1"/>
  <c r="GL82" i="13" s="1"/>
  <c r="GH31" i="13"/>
  <c r="GH32" i="13" s="1"/>
  <c r="FV31" i="13"/>
  <c r="FV32" i="13" s="1"/>
  <c r="FV41" i="13" s="1"/>
  <c r="FR31" i="13"/>
  <c r="FR32" i="13" s="1"/>
  <c r="FR41" i="13" s="1"/>
  <c r="FR82" i="13" s="1"/>
  <c r="IC22" i="13"/>
  <c r="IC32" i="13" s="1"/>
  <c r="IC41" i="13" s="1"/>
  <c r="IC82" i="13" s="1"/>
  <c r="GP106" i="13"/>
  <c r="ES106" i="13"/>
  <c r="ED106" i="13"/>
  <c r="EE106" i="13" s="1"/>
  <c r="CA64" i="13"/>
  <c r="CA72" i="13" s="1"/>
  <c r="AX45" i="13"/>
  <c r="AX132" i="13" s="1"/>
  <c r="AY132" i="13" s="1"/>
  <c r="BS22" i="13"/>
  <c r="AX18" i="13"/>
  <c r="AX105" i="13" s="1"/>
  <c r="AY105" i="13" s="1"/>
  <c r="AX39" i="13"/>
  <c r="AX44" i="13"/>
  <c r="AX131" i="13" s="1"/>
  <c r="AY131" i="13" s="1"/>
  <c r="BT131" i="13"/>
  <c r="BK64" i="13"/>
  <c r="AW55" i="13"/>
  <c r="AW142" i="13" s="1"/>
  <c r="BE55" i="13"/>
  <c r="AX43" i="13"/>
  <c r="AQ104" i="13"/>
  <c r="AR104" i="13" s="1"/>
  <c r="G17" i="15"/>
  <c r="AQ102" i="13"/>
  <c r="AR102" i="13" s="1"/>
  <c r="W127" i="13"/>
  <c r="W131" i="13"/>
  <c r="V55" i="13"/>
  <c r="G10" i="15"/>
  <c r="GI82" i="13"/>
  <c r="CK82" i="13"/>
  <c r="EF82" i="13"/>
  <c r="EF164" i="13"/>
  <c r="CU109" i="13"/>
  <c r="CV109" i="13" s="1"/>
  <c r="D40" i="15"/>
  <c r="CB64" i="13"/>
  <c r="BZ142" i="13"/>
  <c r="HY164" i="13"/>
  <c r="IG164" i="13"/>
  <c r="IG82" i="13"/>
  <c r="GY82" i="13"/>
  <c r="IF164" i="13"/>
  <c r="IF82" i="13"/>
  <c r="EM164" i="13"/>
  <c r="EM82" i="13"/>
  <c r="DS82" i="13"/>
  <c r="P64" i="13"/>
  <c r="CA158" i="13"/>
  <c r="AP31" i="13"/>
  <c r="AP110" i="13"/>
  <c r="AR110" i="13" s="1"/>
  <c r="AU55" i="13"/>
  <c r="P152" i="13"/>
  <c r="BT139" i="13"/>
  <c r="D66" i="13"/>
  <c r="IK64" i="13"/>
  <c r="IK150" i="13"/>
  <c r="AJ130" i="13"/>
  <c r="AK130" i="13" s="1"/>
  <c r="HJ104" i="13"/>
  <c r="HK104" i="13" s="1"/>
  <c r="DB63" i="13"/>
  <c r="HE64" i="13"/>
  <c r="FO64" i="13"/>
  <c r="CG55" i="13"/>
  <c r="DV31" i="13"/>
  <c r="DT31" i="13"/>
  <c r="DT32" i="13" s="1"/>
  <c r="DT41" i="13" s="1"/>
  <c r="DT82" i="13" s="1"/>
  <c r="DR31" i="13"/>
  <c r="DR32" i="13" s="1"/>
  <c r="DR41" i="13" s="1"/>
  <c r="DP31" i="13"/>
  <c r="CM110" i="13"/>
  <c r="CM31" i="13"/>
  <c r="DM64" i="13"/>
  <c r="DM72" i="13" s="1"/>
  <c r="DE64" i="13"/>
  <c r="DE72" i="13" s="1"/>
  <c r="CU114" i="13"/>
  <c r="CV114" i="13" s="1"/>
  <c r="CU31" i="13"/>
  <c r="FB31" i="13"/>
  <c r="FB32" i="13" s="1"/>
  <c r="FB41" i="13" s="1"/>
  <c r="HJ106" i="13"/>
  <c r="HK106" i="13" s="1"/>
  <c r="GA106" i="13"/>
  <c r="GB106" i="13" s="1"/>
  <c r="CO102" i="13"/>
  <c r="HX10" i="13"/>
  <c r="IM22" i="13"/>
  <c r="HV22" i="13"/>
  <c r="HT22" i="13"/>
  <c r="HT32" i="13" s="1"/>
  <c r="HT41" i="13" s="1"/>
  <c r="HD22" i="13"/>
  <c r="HA22" i="13"/>
  <c r="DX82" i="13" l="1"/>
  <c r="DX164" i="13"/>
  <c r="EZ82" i="13"/>
  <c r="EZ164" i="13"/>
  <c r="DC164" i="13"/>
  <c r="DC82" i="13"/>
  <c r="X164" i="13"/>
  <c r="X82" i="13"/>
  <c r="GA119" i="13"/>
  <c r="GV64" i="13"/>
  <c r="W164" i="13"/>
  <c r="AV22" i="13"/>
  <c r="AF82" i="13"/>
  <c r="H134" i="13"/>
  <c r="AX106" i="13"/>
  <c r="T82" i="13"/>
  <c r="AJ109" i="13"/>
  <c r="AK109" i="13" s="1"/>
  <c r="J41" i="13"/>
  <c r="Q32" i="13"/>
  <c r="Q41" i="13" s="1"/>
  <c r="Q82" i="13" s="1"/>
  <c r="BD32" i="13"/>
  <c r="FF22" i="13"/>
  <c r="FF109" i="13" s="1"/>
  <c r="AI32" i="13"/>
  <c r="IK119" i="13"/>
  <c r="EE118" i="13"/>
  <c r="GN119" i="13"/>
  <c r="ER142" i="13"/>
  <c r="FM22" i="13"/>
  <c r="DJ134" i="13"/>
  <c r="ER118" i="13"/>
  <c r="D40" i="13"/>
  <c r="EE82" i="13"/>
  <c r="D10" i="15"/>
  <c r="AT32" i="13"/>
  <c r="AT41" i="13" s="1"/>
  <c r="IJ82" i="13"/>
  <c r="FP82" i="13"/>
  <c r="DC134" i="13"/>
  <c r="AK82" i="13"/>
  <c r="AK110" i="13"/>
  <c r="BJ82" i="13"/>
  <c r="FZ118" i="13"/>
  <c r="GB118" i="13" s="1"/>
  <c r="FZ32" i="13"/>
  <c r="DA142" i="13"/>
  <c r="DA64" i="13"/>
  <c r="K32" i="13"/>
  <c r="K41" i="13" s="1"/>
  <c r="K82" i="13" s="1"/>
  <c r="H104" i="13"/>
  <c r="I104" i="13" s="1"/>
  <c r="AC150" i="13"/>
  <c r="AD150" i="13" s="1"/>
  <c r="U64" i="13"/>
  <c r="U151" i="13" s="1"/>
  <c r="N32" i="13"/>
  <c r="N119" i="13" s="1"/>
  <c r="G59" i="15"/>
  <c r="G67" i="15" s="1"/>
  <c r="P110" i="13"/>
  <c r="BG82" i="13"/>
  <c r="BG164" i="13"/>
  <c r="DE82" i="13"/>
  <c r="EY32" i="13"/>
  <c r="EY41" i="13" s="1"/>
  <c r="EY128" i="13" s="1"/>
  <c r="GP32" i="13"/>
  <c r="GP41" i="13" s="1"/>
  <c r="GP164" i="13" s="1"/>
  <c r="EC150" i="13"/>
  <c r="EE150" i="13" s="1"/>
  <c r="EC64" i="13"/>
  <c r="GG150" i="13"/>
  <c r="GG64" i="13"/>
  <c r="DM82" i="13"/>
  <c r="CO110" i="13"/>
  <c r="CN118" i="13"/>
  <c r="DI118" i="13"/>
  <c r="DU82" i="13"/>
  <c r="AY64" i="13"/>
  <c r="AY72" i="13" s="1"/>
  <c r="J70" i="15"/>
  <c r="J75" i="15" s="1"/>
  <c r="BL150" i="13"/>
  <c r="BM150" i="13" s="1"/>
  <c r="AA82" i="13"/>
  <c r="I138" i="13"/>
  <c r="F44" i="15"/>
  <c r="AY107" i="13"/>
  <c r="AD110" i="13"/>
  <c r="AZ64" i="13"/>
  <c r="AZ72" i="13" s="1"/>
  <c r="BS64" i="13"/>
  <c r="BS72" i="13" s="1"/>
  <c r="BS159" i="13" s="1"/>
  <c r="II32" i="13"/>
  <c r="II41" i="13" s="1"/>
  <c r="II82" i="13" s="1"/>
  <c r="CE82" i="13"/>
  <c r="HQ118" i="13"/>
  <c r="HR118" i="13" s="1"/>
  <c r="BC82" i="13"/>
  <c r="AS82" i="13"/>
  <c r="H106" i="13"/>
  <c r="BZ109" i="13"/>
  <c r="BP32" i="13"/>
  <c r="BP41" i="13" s="1"/>
  <c r="BP82" i="13" s="1"/>
  <c r="P115" i="13"/>
  <c r="D28" i="13"/>
  <c r="BS118" i="13"/>
  <c r="BT118" i="13" s="1"/>
  <c r="IK109" i="13"/>
  <c r="AX10" i="13"/>
  <c r="AX97" i="13" s="1"/>
  <c r="AY97" i="13" s="1"/>
  <c r="ED22" i="13"/>
  <c r="ED32" i="13" s="1"/>
  <c r="BT110" i="13"/>
  <c r="DP22" i="13"/>
  <c r="DP109" i="13" s="1"/>
  <c r="DQ109" i="13" s="1"/>
  <c r="GC82" i="13"/>
  <c r="CL32" i="13"/>
  <c r="CL41" i="13" s="1"/>
  <c r="CL82" i="13" s="1"/>
  <c r="DB142" i="13"/>
  <c r="DC142" i="13" s="1"/>
  <c r="FS82" i="13"/>
  <c r="EL134" i="13"/>
  <c r="FN134" i="13"/>
  <c r="IF134" i="13"/>
  <c r="HJ151" i="13"/>
  <c r="BZ118" i="13"/>
  <c r="CA118" i="13" s="1"/>
  <c r="CH109" i="13"/>
  <c r="HK145" i="13"/>
  <c r="DI142" i="13"/>
  <c r="DJ142" i="13" s="1"/>
  <c r="CR32" i="13"/>
  <c r="CR41" i="13" s="1"/>
  <c r="CR82" i="13" s="1"/>
  <c r="GQ32" i="13"/>
  <c r="GQ41" i="13" s="1"/>
  <c r="EB82" i="13"/>
  <c r="GH150" i="13"/>
  <c r="GI150" i="13" s="1"/>
  <c r="GW164" i="13"/>
  <c r="DC109" i="13"/>
  <c r="FG164" i="13"/>
  <c r="HS82" i="13"/>
  <c r="FW82" i="13"/>
  <c r="J31" i="15"/>
  <c r="J32" i="15" s="1"/>
  <c r="J41" i="15" s="1"/>
  <c r="J59" i="15"/>
  <c r="J67" i="15" s="1"/>
  <c r="EE145" i="13"/>
  <c r="HI64" i="13"/>
  <c r="HI150" i="13"/>
  <c r="HK150" i="13" s="1"/>
  <c r="GV150" i="13"/>
  <c r="GW150" i="13" s="1"/>
  <c r="AX15" i="13"/>
  <c r="AX102" i="13" s="1"/>
  <c r="AY102" i="13" s="1"/>
  <c r="N64" i="13"/>
  <c r="N151" i="13" s="1"/>
  <c r="H144" i="13"/>
  <c r="I144" i="13" s="1"/>
  <c r="FH82" i="13"/>
  <c r="FH164" i="13"/>
  <c r="HK164" i="13"/>
  <c r="HK82" i="13"/>
  <c r="EL82" i="13"/>
  <c r="EL164" i="13"/>
  <c r="ET82" i="13"/>
  <c r="ET164" i="13"/>
  <c r="CF118" i="13"/>
  <c r="CF32" i="13"/>
  <c r="IE109" i="13"/>
  <c r="IF109" i="13" s="1"/>
  <c r="HU82" i="13"/>
  <c r="AX158" i="13"/>
  <c r="AY158" i="13" s="1"/>
  <c r="EY119" i="13"/>
  <c r="HC41" i="13"/>
  <c r="HK97" i="13"/>
  <c r="BM164" i="13"/>
  <c r="DI64" i="13"/>
  <c r="DI151" i="13" s="1"/>
  <c r="DJ151" i="13" s="1"/>
  <c r="BZ32" i="13"/>
  <c r="BZ41" i="13" s="1"/>
  <c r="HW128" i="13"/>
  <c r="GV118" i="13"/>
  <c r="ID72" i="13"/>
  <c r="ID159" i="13" s="1"/>
  <c r="CG150" i="13"/>
  <c r="CH150" i="13" s="1"/>
  <c r="HI32" i="13"/>
  <c r="HI109" i="13"/>
  <c r="IL118" i="13"/>
  <c r="IM118" i="13" s="1"/>
  <c r="BF32" i="13"/>
  <c r="BF41" i="13" s="1"/>
  <c r="AU31" i="13"/>
  <c r="E31" i="13" s="1"/>
  <c r="F64" i="13"/>
  <c r="F72" i="13" s="1"/>
  <c r="HD118" i="13"/>
  <c r="IL150" i="13"/>
  <c r="IM150" i="13" s="1"/>
  <c r="AW145" i="13"/>
  <c r="AY145" i="13" s="1"/>
  <c r="AW63" i="13"/>
  <c r="AW150" i="13" s="1"/>
  <c r="DY32" i="13"/>
  <c r="DY41" i="13" s="1"/>
  <c r="FE32" i="13"/>
  <c r="FE109" i="13"/>
  <c r="EE164" i="13"/>
  <c r="HF82" i="13"/>
  <c r="I137" i="13"/>
  <c r="HQ64" i="13"/>
  <c r="HQ72" i="13" s="1"/>
  <c r="AC64" i="13"/>
  <c r="AC72" i="13" s="1"/>
  <c r="AC159" i="13" s="1"/>
  <c r="E19" i="13"/>
  <c r="CB32" i="13"/>
  <c r="CB41" i="13" s="1"/>
  <c r="FG109" i="13"/>
  <c r="GQ64" i="13"/>
  <c r="GQ72" i="13" s="1"/>
  <c r="GO150" i="13"/>
  <c r="GP150" i="13" s="1"/>
  <c r="AP150" i="13"/>
  <c r="AR150" i="13" s="1"/>
  <c r="AP64" i="13"/>
  <c r="GU142" i="13"/>
  <c r="GW142" i="13" s="1"/>
  <c r="GU64" i="13"/>
  <c r="DQ32" i="13"/>
  <c r="DQ41" i="13" s="1"/>
  <c r="DQ82" i="13" s="1"/>
  <c r="GG109" i="13"/>
  <c r="GI109" i="13" s="1"/>
  <c r="GG32" i="13"/>
  <c r="AS164" i="13"/>
  <c r="HS164" i="13"/>
  <c r="AG32" i="13"/>
  <c r="AG41" i="13" s="1"/>
  <c r="AG82" i="13" s="1"/>
  <c r="BI82" i="13"/>
  <c r="DO32" i="13"/>
  <c r="DO41" i="13" s="1"/>
  <c r="AK164" i="13"/>
  <c r="HP142" i="13"/>
  <c r="HR142" i="13" s="1"/>
  <c r="HP64" i="13"/>
  <c r="CM142" i="13"/>
  <c r="CM64" i="13"/>
  <c r="GI97" i="13"/>
  <c r="GU32" i="13"/>
  <c r="GU118" i="13"/>
  <c r="HT82" i="13"/>
  <c r="CU118" i="13"/>
  <c r="CV118" i="13" s="1"/>
  <c r="AQ32" i="13"/>
  <c r="AQ119" i="13" s="1"/>
  <c r="D22" i="15"/>
  <c r="AE32" i="13"/>
  <c r="AE41" i="13" s="1"/>
  <c r="AE164" i="13" s="1"/>
  <c r="N109" i="13"/>
  <c r="H110" i="13"/>
  <c r="GW82" i="13"/>
  <c r="HW150" i="13"/>
  <c r="HY150" i="13" s="1"/>
  <c r="HW64" i="13"/>
  <c r="EK150" i="13"/>
  <c r="EL150" i="13" s="1"/>
  <c r="DV150" i="13"/>
  <c r="DX150" i="13" s="1"/>
  <c r="DV64" i="13"/>
  <c r="EQ118" i="13"/>
  <c r="ES118" i="13" s="1"/>
  <c r="EQ32" i="13"/>
  <c r="EQ142" i="13"/>
  <c r="ES142" i="13" s="1"/>
  <c r="EQ64" i="13"/>
  <c r="HJ159" i="13"/>
  <c r="DC97" i="13"/>
  <c r="DK164" i="13"/>
  <c r="AH82" i="13"/>
  <c r="IL142" i="13"/>
  <c r="IM142" i="13" s="1"/>
  <c r="IL64" i="13"/>
  <c r="FB82" i="13"/>
  <c r="Q78" i="13"/>
  <c r="V22" i="13"/>
  <c r="CG118" i="13"/>
  <c r="D59" i="15"/>
  <c r="D67" i="15" s="1"/>
  <c r="AR82" i="13"/>
  <c r="AV31" i="13"/>
  <c r="AV32" i="13" s="1"/>
  <c r="AV41" i="13" s="1"/>
  <c r="BW82" i="13"/>
  <c r="F41" i="15"/>
  <c r="AQ118" i="13"/>
  <c r="FL32" i="13"/>
  <c r="FL41" i="13" s="1"/>
  <c r="BL22" i="13"/>
  <c r="BL97" i="13"/>
  <c r="BM97" i="13" s="1"/>
  <c r="AW110" i="13"/>
  <c r="AW31" i="13"/>
  <c r="AW118" i="13" s="1"/>
  <c r="AQ109" i="13"/>
  <c r="S82" i="13"/>
  <c r="HJ109" i="13"/>
  <c r="HK109" i="13" s="1"/>
  <c r="P32" i="13"/>
  <c r="P41" i="13" s="1"/>
  <c r="O118" i="13"/>
  <c r="P118" i="13" s="1"/>
  <c r="IN164" i="13"/>
  <c r="IN82" i="13"/>
  <c r="EK119" i="13"/>
  <c r="EK41" i="13"/>
  <c r="EK128" i="13" s="1"/>
  <c r="CH82" i="13"/>
  <c r="CH164" i="13"/>
  <c r="CP164" i="13"/>
  <c r="CP82" i="13"/>
  <c r="D70" i="15"/>
  <c r="D75" i="15" s="1"/>
  <c r="FF142" i="13"/>
  <c r="FG142" i="13" s="1"/>
  <c r="FF64" i="13"/>
  <c r="HX64" i="13"/>
  <c r="HX142" i="13"/>
  <c r="HY142" i="13" s="1"/>
  <c r="EC32" i="13"/>
  <c r="EK118" i="13"/>
  <c r="EL118" i="13" s="1"/>
  <c r="IH82" i="13"/>
  <c r="ID118" i="13"/>
  <c r="IF118" i="13" s="1"/>
  <c r="ID32" i="13"/>
  <c r="CW72" i="13"/>
  <c r="CU151" i="13"/>
  <c r="CV151" i="13" s="1"/>
  <c r="CN64" i="13"/>
  <c r="CN142" i="13"/>
  <c r="CO142" i="13" s="1"/>
  <c r="DP142" i="13"/>
  <c r="DQ142" i="13" s="1"/>
  <c r="DP64" i="13"/>
  <c r="GH64" i="13"/>
  <c r="GH142" i="13"/>
  <c r="GI142" i="13" s="1"/>
  <c r="DI72" i="13"/>
  <c r="DI159" i="13" s="1"/>
  <c r="DJ159" i="13" s="1"/>
  <c r="BX64" i="13"/>
  <c r="BX72" i="13" s="1"/>
  <c r="CT32" i="13"/>
  <c r="BT82" i="13"/>
  <c r="BR32" i="13"/>
  <c r="BR119" i="13" s="1"/>
  <c r="BT164" i="13"/>
  <c r="BM82" i="13"/>
  <c r="AR164" i="13"/>
  <c r="U32" i="13"/>
  <c r="U109" i="13"/>
  <c r="O142" i="13"/>
  <c r="P142" i="13" s="1"/>
  <c r="Q164" i="13"/>
  <c r="BE22" i="13"/>
  <c r="BE109" i="13" s="1"/>
  <c r="BF109" i="13" s="1"/>
  <c r="AX110" i="13"/>
  <c r="AZ31" i="13"/>
  <c r="AX118" i="13" s="1"/>
  <c r="ED151" i="13"/>
  <c r="ED72" i="13"/>
  <c r="ED159" i="13" s="1"/>
  <c r="AX143" i="13"/>
  <c r="AY143" i="13" s="1"/>
  <c r="AX63" i="13"/>
  <c r="AX150" i="13" s="1"/>
  <c r="W118" i="13"/>
  <c r="G31" i="13"/>
  <c r="D28" i="15"/>
  <c r="D31" i="15" s="1"/>
  <c r="D32" i="15" s="1"/>
  <c r="D41" i="15" s="1"/>
  <c r="HQ109" i="13"/>
  <c r="HR109" i="13" s="1"/>
  <c r="HQ32" i="13"/>
  <c r="HQ41" i="13" s="1"/>
  <c r="GO41" i="13"/>
  <c r="HV32" i="13"/>
  <c r="HV41" i="13" s="1"/>
  <c r="HV82" i="13" s="1"/>
  <c r="AV64" i="13"/>
  <c r="AV72" i="13" s="1"/>
  <c r="CA110" i="13"/>
  <c r="AQ151" i="13"/>
  <c r="BV22" i="13"/>
  <c r="D22" i="13" s="1"/>
  <c r="DW72" i="13"/>
  <c r="DW159" i="13" s="1"/>
  <c r="DW151" i="13"/>
  <c r="ED109" i="13"/>
  <c r="EE109" i="13" s="1"/>
  <c r="AI41" i="13"/>
  <c r="AI128" i="13" s="1"/>
  <c r="AI119" i="13"/>
  <c r="BD119" i="13"/>
  <c r="BD41" i="13"/>
  <c r="BD128" i="13" s="1"/>
  <c r="H31" i="15"/>
  <c r="AL32" i="13"/>
  <c r="AL41" i="13" s="1"/>
  <c r="DI32" i="13"/>
  <c r="DI41" i="13" s="1"/>
  <c r="DI109" i="13"/>
  <c r="DJ109" i="13" s="1"/>
  <c r="FA164" i="13"/>
  <c r="FA82" i="13"/>
  <c r="BV72" i="13"/>
  <c r="I148" i="13"/>
  <c r="I71" i="15"/>
  <c r="I70" i="15" s="1"/>
  <c r="I75" i="15" s="1"/>
  <c r="I58" i="13"/>
  <c r="I63" i="13" s="1"/>
  <c r="I64" i="13" s="1"/>
  <c r="I72" i="13" s="1"/>
  <c r="GN82" i="13"/>
  <c r="BX31" i="13"/>
  <c r="BX32" i="13" s="1"/>
  <c r="BX41" i="13" s="1"/>
  <c r="D15" i="13"/>
  <c r="EJ119" i="13"/>
  <c r="EL119" i="13" s="1"/>
  <c r="EJ41" i="13"/>
  <c r="EJ128" i="13" s="1"/>
  <c r="CN32" i="13"/>
  <c r="CN41" i="13" s="1"/>
  <c r="CN109" i="13"/>
  <c r="CO109" i="13" s="1"/>
  <c r="E45" i="15"/>
  <c r="E76" i="15"/>
  <c r="E84" i="15" s="1"/>
  <c r="L72" i="13"/>
  <c r="BS142" i="13"/>
  <c r="BT142" i="13" s="1"/>
  <c r="BR72" i="13"/>
  <c r="BR159" i="13" s="1"/>
  <c r="BR151" i="13"/>
  <c r="BR41" i="13"/>
  <c r="BL142" i="13"/>
  <c r="BM142" i="13" s="1"/>
  <c r="BL64" i="13"/>
  <c r="BL72" i="13" s="1"/>
  <c r="G55" i="13"/>
  <c r="G142" i="13" s="1"/>
  <c r="AQ142" i="13"/>
  <c r="AR142" i="13" s="1"/>
  <c r="AN82" i="13"/>
  <c r="H114" i="13"/>
  <c r="I114" i="13" s="1"/>
  <c r="G22" i="13"/>
  <c r="L32" i="13"/>
  <c r="L41" i="13" s="1"/>
  <c r="L82" i="13" s="1"/>
  <c r="E22" i="15"/>
  <c r="E32" i="15" s="1"/>
  <c r="H18" i="15"/>
  <c r="H133" i="13"/>
  <c r="I133" i="13" s="1"/>
  <c r="H115" i="13"/>
  <c r="CI164" i="13"/>
  <c r="CI82" i="13"/>
  <c r="H31" i="13"/>
  <c r="AY22" i="13"/>
  <c r="AY32" i="13" s="1"/>
  <c r="AY41" i="13" s="1"/>
  <c r="EX118" i="13"/>
  <c r="EZ118" i="13" s="1"/>
  <c r="EX32" i="13"/>
  <c r="AZ22" i="13"/>
  <c r="AZ32" i="13" s="1"/>
  <c r="AZ41" i="13" s="1"/>
  <c r="H40" i="13"/>
  <c r="H127" i="13" s="1"/>
  <c r="I127" i="13" s="1"/>
  <c r="H124" i="13"/>
  <c r="I124" i="13" s="1"/>
  <c r="H37" i="15"/>
  <c r="H40" i="15" s="1"/>
  <c r="BZ63" i="13"/>
  <c r="BZ145" i="13"/>
  <c r="GJ32" i="13"/>
  <c r="GJ41" i="13" s="1"/>
  <c r="HR32" i="13"/>
  <c r="GX32" i="13"/>
  <c r="CA32" i="13"/>
  <c r="I31" i="13"/>
  <c r="AC118" i="13"/>
  <c r="HB109" i="13"/>
  <c r="HB32" i="13"/>
  <c r="DW118" i="13"/>
  <c r="DW32" i="13"/>
  <c r="AJ64" i="13"/>
  <c r="AJ142" i="13"/>
  <c r="H13" i="15"/>
  <c r="H100" i="13"/>
  <c r="I100" i="13" s="1"/>
  <c r="H71" i="15"/>
  <c r="H70" i="15" s="1"/>
  <c r="H146" i="13"/>
  <c r="I146" i="13" s="1"/>
  <c r="D23" i="13"/>
  <c r="BV31" i="13"/>
  <c r="H15" i="13"/>
  <c r="H102" i="13" s="1"/>
  <c r="BO32" i="13"/>
  <c r="BO41" i="13" s="1"/>
  <c r="BO82" i="13" s="1"/>
  <c r="G19" i="15"/>
  <c r="G106" i="13"/>
  <c r="I106" i="13" s="1"/>
  <c r="I158" i="13"/>
  <c r="G75" i="15"/>
  <c r="I31" i="15"/>
  <c r="H15" i="15"/>
  <c r="O109" i="13"/>
  <c r="O32" i="13"/>
  <c r="H83" i="15"/>
  <c r="I134" i="13"/>
  <c r="J78" i="13"/>
  <c r="J82" i="13"/>
  <c r="P134" i="13"/>
  <c r="DD82" i="13"/>
  <c r="DD164" i="13"/>
  <c r="GA142" i="13"/>
  <c r="GB142" i="13" s="1"/>
  <c r="GA64" i="13"/>
  <c r="FT22" i="13"/>
  <c r="FT97" i="13"/>
  <c r="FU97" i="13" s="1"/>
  <c r="HJ119" i="13"/>
  <c r="HJ41" i="13"/>
  <c r="DH118" i="13"/>
  <c r="DJ118" i="13" s="1"/>
  <c r="DH32" i="13"/>
  <c r="FM118" i="13"/>
  <c r="FN118" i="13" s="1"/>
  <c r="FN32" i="13"/>
  <c r="BK118" i="13"/>
  <c r="BM118" i="13" s="1"/>
  <c r="BK32" i="13"/>
  <c r="AT55" i="13"/>
  <c r="D47" i="13"/>
  <c r="AM32" i="13"/>
  <c r="AM41" i="13" s="1"/>
  <c r="AM82" i="13" s="1"/>
  <c r="FT72" i="13"/>
  <c r="FT159" i="13" s="1"/>
  <c r="FU159" i="13" s="1"/>
  <c r="FT151" i="13"/>
  <c r="FU151" i="13" s="1"/>
  <c r="BY109" i="13"/>
  <c r="BY32" i="13"/>
  <c r="AI64" i="13"/>
  <c r="AI142" i="13"/>
  <c r="AW106" i="13"/>
  <c r="AY106" i="13" s="1"/>
  <c r="AW22" i="13"/>
  <c r="G110" i="13"/>
  <c r="G23" i="15"/>
  <c r="AB118" i="13"/>
  <c r="AB32" i="13"/>
  <c r="AP109" i="13"/>
  <c r="HJ118" i="13"/>
  <c r="HK118" i="13" s="1"/>
  <c r="FT118" i="13"/>
  <c r="FU118" i="13" s="1"/>
  <c r="DJ32" i="13"/>
  <c r="ER119" i="13"/>
  <c r="ER41" i="13"/>
  <c r="AJ118" i="13"/>
  <c r="AK118" i="13" s="1"/>
  <c r="GA128" i="13"/>
  <c r="GH119" i="13"/>
  <c r="GH41" i="13"/>
  <c r="EY142" i="13"/>
  <c r="EZ142" i="13" s="1"/>
  <c r="EY64" i="13"/>
  <c r="HC142" i="13"/>
  <c r="HD142" i="13" s="1"/>
  <c r="HC64" i="13"/>
  <c r="HC72" i="13" s="1"/>
  <c r="CA142" i="13"/>
  <c r="AX22" i="13"/>
  <c r="AX32" i="13" s="1"/>
  <c r="FV164" i="13"/>
  <c r="FV82" i="13"/>
  <c r="HX118" i="13"/>
  <c r="HY118" i="13" s="1"/>
  <c r="HZ32" i="13"/>
  <c r="HZ41" i="13" s="1"/>
  <c r="DA118" i="13"/>
  <c r="DA32" i="13"/>
  <c r="EK142" i="13"/>
  <c r="EL142" i="13" s="1"/>
  <c r="EK64" i="13"/>
  <c r="FM142" i="13"/>
  <c r="FN142" i="13" s="1"/>
  <c r="FM64" i="13"/>
  <c r="FM72" i="13" s="1"/>
  <c r="GO142" i="13"/>
  <c r="GP142" i="13" s="1"/>
  <c r="GO64" i="13"/>
  <c r="DB118" i="13"/>
  <c r="DC118" i="13" s="1"/>
  <c r="DB32" i="13"/>
  <c r="IE142" i="13"/>
  <c r="IF142" i="13" s="1"/>
  <c r="IE64" i="13"/>
  <c r="AJ41" i="13"/>
  <c r="Z32" i="13"/>
  <c r="E22" i="13"/>
  <c r="Y72" i="13"/>
  <c r="Y82" i="13" s="1"/>
  <c r="EJ159" i="13"/>
  <c r="EJ82" i="13"/>
  <c r="G115" i="13"/>
  <c r="G28" i="15"/>
  <c r="AC142" i="13"/>
  <c r="AD142" i="13" s="1"/>
  <c r="CO32" i="13"/>
  <c r="GH118" i="13"/>
  <c r="GI118" i="13" s="1"/>
  <c r="BA82" i="13"/>
  <c r="F76" i="15"/>
  <c r="F45" i="15"/>
  <c r="BY145" i="13"/>
  <c r="BY63" i="13"/>
  <c r="G63" i="13" s="1"/>
  <c r="G150" i="13" s="1"/>
  <c r="F31" i="13"/>
  <c r="BD142" i="13"/>
  <c r="BD64" i="13"/>
  <c r="AB64" i="13"/>
  <c r="FF118" i="13"/>
  <c r="FG118" i="13" s="1"/>
  <c r="ER151" i="13"/>
  <c r="ES72" i="13"/>
  <c r="D58" i="13"/>
  <c r="BN64" i="13"/>
  <c r="HQ151" i="13"/>
  <c r="CG32" i="13"/>
  <c r="BS109" i="13"/>
  <c r="BT109" i="13" s="1"/>
  <c r="BS32" i="13"/>
  <c r="AX40" i="13"/>
  <c r="AX127" i="13" s="1"/>
  <c r="AY127" i="13" s="1"/>
  <c r="AX126" i="13"/>
  <c r="AY126" i="13" s="1"/>
  <c r="BK151" i="13"/>
  <c r="BK72" i="13"/>
  <c r="BE142" i="13"/>
  <c r="BE64" i="13"/>
  <c r="AX130" i="13"/>
  <c r="AY130" i="13" s="1"/>
  <c r="AX55" i="13"/>
  <c r="G102" i="13"/>
  <c r="G15" i="15"/>
  <c r="H57" i="15"/>
  <c r="H132" i="13"/>
  <c r="I132" i="13" s="1"/>
  <c r="H131" i="13"/>
  <c r="I131" i="13" s="1"/>
  <c r="H56" i="15"/>
  <c r="V64" i="13"/>
  <c r="V142" i="13"/>
  <c r="W142" i="13" s="1"/>
  <c r="H130" i="13"/>
  <c r="I130" i="13" s="1"/>
  <c r="H55" i="13"/>
  <c r="H142" i="13" s="1"/>
  <c r="AQ159" i="13"/>
  <c r="CM118" i="13"/>
  <c r="CM32" i="13"/>
  <c r="DP118" i="13"/>
  <c r="DQ118" i="13" s="1"/>
  <c r="DP32" i="13"/>
  <c r="CG142" i="13"/>
  <c r="CH142" i="13" s="1"/>
  <c r="CG64" i="13"/>
  <c r="HE72" i="13"/>
  <c r="HC151" i="13"/>
  <c r="HD151" i="13" s="1"/>
  <c r="H68" i="15"/>
  <c r="H63" i="13"/>
  <c r="H143" i="13"/>
  <c r="I143" i="13" s="1"/>
  <c r="IK72" i="13"/>
  <c r="IK151" i="13"/>
  <c r="E55" i="13"/>
  <c r="AU64" i="13"/>
  <c r="E64" i="13" s="1"/>
  <c r="GV72" i="13"/>
  <c r="GV151" i="13"/>
  <c r="IE41" i="13"/>
  <c r="IE119" i="13"/>
  <c r="HA32" i="13"/>
  <c r="F22" i="13"/>
  <c r="IM32" i="13"/>
  <c r="IL109" i="13"/>
  <c r="HD32" i="13"/>
  <c r="HC109" i="13"/>
  <c r="HD109" i="13" s="1"/>
  <c r="HX22" i="13"/>
  <c r="HX97" i="13"/>
  <c r="HY97" i="13" s="1"/>
  <c r="DR164" i="13"/>
  <c r="DR82" i="13"/>
  <c r="DV118" i="13"/>
  <c r="DX118" i="13" s="1"/>
  <c r="DV32" i="13"/>
  <c r="FO72" i="13"/>
  <c r="FM159" i="13" s="1"/>
  <c r="FN159" i="13" s="1"/>
  <c r="DB150" i="13"/>
  <c r="DC150" i="13" s="1"/>
  <c r="DB64" i="13"/>
  <c r="D71" i="13"/>
  <c r="D78" i="15"/>
  <c r="D83" i="15" s="1"/>
  <c r="R41" i="13"/>
  <c r="R82" i="13" s="1"/>
  <c r="AP118" i="13"/>
  <c r="AP32" i="13"/>
  <c r="O151" i="13"/>
  <c r="P72" i="13"/>
  <c r="D76" i="15"/>
  <c r="CB72" i="13"/>
  <c r="CU32" i="13"/>
  <c r="GO128" i="13" l="1"/>
  <c r="GP128" i="13" s="1"/>
  <c r="GP82" i="13"/>
  <c r="AW64" i="13"/>
  <c r="AW151" i="13" s="1"/>
  <c r="CA109" i="13"/>
  <c r="AY82" i="13"/>
  <c r="DQ164" i="13"/>
  <c r="AY150" i="13"/>
  <c r="CH118" i="13"/>
  <c r="FM109" i="13"/>
  <c r="FN109" i="13" s="1"/>
  <c r="FM32" i="13"/>
  <c r="FM41" i="13" s="1"/>
  <c r="GB119" i="13"/>
  <c r="DA151" i="13"/>
  <c r="DA72" i="13"/>
  <c r="DA159" i="13" s="1"/>
  <c r="FZ119" i="13"/>
  <c r="FZ41" i="13"/>
  <c r="FF32" i="13"/>
  <c r="U72" i="13"/>
  <c r="U159" i="13" s="1"/>
  <c r="BZ119" i="13"/>
  <c r="BE32" i="13"/>
  <c r="BE119" i="13" s="1"/>
  <c r="BF119" i="13" s="1"/>
  <c r="AQ41" i="13"/>
  <c r="AQ128" i="13" s="1"/>
  <c r="I76" i="15"/>
  <c r="I84" i="15" s="1"/>
  <c r="BT159" i="13"/>
  <c r="BS151" i="13"/>
  <c r="BT151" i="13" s="1"/>
  <c r="AC151" i="13"/>
  <c r="I110" i="13"/>
  <c r="N41" i="13"/>
  <c r="N128" i="13" s="1"/>
  <c r="J76" i="15"/>
  <c r="J84" i="15" s="1"/>
  <c r="H67" i="15"/>
  <c r="IM109" i="13"/>
  <c r="CO118" i="13"/>
  <c r="AJ119" i="13"/>
  <c r="AK119" i="13" s="1"/>
  <c r="DI164" i="13"/>
  <c r="GO119" i="13"/>
  <c r="GP119" i="13" s="1"/>
  <c r="AY118" i="13"/>
  <c r="HI151" i="13"/>
  <c r="HK151" i="13" s="1"/>
  <c r="HI72" i="13"/>
  <c r="HI159" i="13" s="1"/>
  <c r="HK159" i="13" s="1"/>
  <c r="GG151" i="13"/>
  <c r="GG72" i="13"/>
  <c r="GG159" i="13" s="1"/>
  <c r="EC72" i="13"/>
  <c r="EC159" i="13" s="1"/>
  <c r="EE159" i="13" s="1"/>
  <c r="EC151" i="13"/>
  <c r="EE151" i="13" s="1"/>
  <c r="N72" i="13"/>
  <c r="N159" i="13" s="1"/>
  <c r="H145" i="13"/>
  <c r="I145" i="13" s="1"/>
  <c r="BX82" i="13"/>
  <c r="EQ41" i="13"/>
  <c r="EQ119" i="13"/>
  <c r="ES119" i="13" s="1"/>
  <c r="GW118" i="13"/>
  <c r="FE41" i="13"/>
  <c r="FE119" i="13"/>
  <c r="DY82" i="13"/>
  <c r="DY164" i="13"/>
  <c r="P109" i="13"/>
  <c r="CM151" i="13"/>
  <c r="CM72" i="13"/>
  <c r="CM159" i="13" s="1"/>
  <c r="AP72" i="13"/>
  <c r="AP159" i="13" s="1"/>
  <c r="AR159" i="13" s="1"/>
  <c r="AP151" i="13"/>
  <c r="AR151" i="13" s="1"/>
  <c r="BF164" i="13"/>
  <c r="BF82" i="13"/>
  <c r="EL128" i="13"/>
  <c r="AV82" i="13"/>
  <c r="CF119" i="13"/>
  <c r="CF41" i="13"/>
  <c r="DV72" i="13"/>
  <c r="DV159" i="13" s="1"/>
  <c r="DX159" i="13" s="1"/>
  <c r="DV151" i="13"/>
  <c r="DX151" i="13" s="1"/>
  <c r="AU32" i="13"/>
  <c r="AU41" i="13" s="1"/>
  <c r="DO119" i="13"/>
  <c r="HW72" i="13"/>
  <c r="HW151" i="13"/>
  <c r="HP72" i="13"/>
  <c r="HP151" i="13"/>
  <c r="HR151" i="13" s="1"/>
  <c r="HI119" i="13"/>
  <c r="HK119" i="13" s="1"/>
  <c r="HI41" i="13"/>
  <c r="GU119" i="13"/>
  <c r="GU41" i="13"/>
  <c r="GU151" i="13"/>
  <c r="GW151" i="13" s="1"/>
  <c r="GU72" i="13"/>
  <c r="GU159" i="13" s="1"/>
  <c r="AE82" i="13"/>
  <c r="DI82" i="13"/>
  <c r="FL119" i="13"/>
  <c r="EQ72" i="13"/>
  <c r="EQ159" i="13" s="1"/>
  <c r="EQ151" i="13"/>
  <c r="ES151" i="13" s="1"/>
  <c r="GG41" i="13"/>
  <c r="GG119" i="13"/>
  <c r="GI119" i="13" s="1"/>
  <c r="GQ82" i="13"/>
  <c r="GQ164" i="13"/>
  <c r="BL32" i="13"/>
  <c r="BL109" i="13"/>
  <c r="BM109" i="13" s="1"/>
  <c r="IL151" i="13"/>
  <c r="IM151" i="13" s="1"/>
  <c r="IL72" i="13"/>
  <c r="AR118" i="13"/>
  <c r="FM151" i="13"/>
  <c r="FN151" i="13" s="1"/>
  <c r="H75" i="15"/>
  <c r="CA145" i="13"/>
  <c r="AR109" i="13"/>
  <c r="AD118" i="13"/>
  <c r="AK142" i="13"/>
  <c r="AY110" i="13"/>
  <c r="V109" i="13"/>
  <c r="W109" i="13" s="1"/>
  <c r="V32" i="13"/>
  <c r="I115" i="13"/>
  <c r="CT119" i="13"/>
  <c r="CT41" i="13"/>
  <c r="DP72" i="13"/>
  <c r="DP159" i="13" s="1"/>
  <c r="DQ159" i="13" s="1"/>
  <c r="DP151" i="13"/>
  <c r="DQ151" i="13" s="1"/>
  <c r="ID41" i="13"/>
  <c r="ID119" i="13"/>
  <c r="IF119" i="13" s="1"/>
  <c r="EC119" i="13"/>
  <c r="EC41" i="13"/>
  <c r="HX151" i="13"/>
  <c r="HX72" i="13"/>
  <c r="HX159" i="13" s="1"/>
  <c r="GH72" i="13"/>
  <c r="GH159" i="13" s="1"/>
  <c r="GI159" i="13" s="1"/>
  <c r="GH151" i="13"/>
  <c r="GI151" i="13" s="1"/>
  <c r="CN72" i="13"/>
  <c r="CN159" i="13" s="1"/>
  <c r="CN151" i="13"/>
  <c r="CU159" i="13"/>
  <c r="CV159" i="13" s="1"/>
  <c r="CW164" i="13"/>
  <c r="CW82" i="13"/>
  <c r="FF72" i="13"/>
  <c r="FF159" i="13" s="1"/>
  <c r="FG159" i="13" s="1"/>
  <c r="FF151" i="13"/>
  <c r="FG151" i="13" s="1"/>
  <c r="BF142" i="13"/>
  <c r="AX109" i="13"/>
  <c r="I102" i="13"/>
  <c r="CN82" i="13"/>
  <c r="FL128" i="13"/>
  <c r="FL82" i="13"/>
  <c r="D84" i="15"/>
  <c r="DO128" i="13"/>
  <c r="DO82" i="13"/>
  <c r="AL82" i="13"/>
  <c r="AL164" i="13"/>
  <c r="ED119" i="13"/>
  <c r="ED41" i="13"/>
  <c r="U41" i="13"/>
  <c r="U119" i="13"/>
  <c r="AW72" i="13"/>
  <c r="AW159" i="13" s="1"/>
  <c r="BR128" i="13"/>
  <c r="BR82" i="13"/>
  <c r="AY164" i="13"/>
  <c r="G32" i="13"/>
  <c r="E44" i="15"/>
  <c r="H118" i="13"/>
  <c r="AZ82" i="13"/>
  <c r="AZ164" i="13"/>
  <c r="DW41" i="13"/>
  <c r="DW119" i="13"/>
  <c r="HB119" i="13"/>
  <c r="HB41" i="13"/>
  <c r="GX41" i="13"/>
  <c r="GV119" i="13"/>
  <c r="GJ82" i="13"/>
  <c r="GJ164" i="13"/>
  <c r="BZ150" i="13"/>
  <c r="BZ64" i="13"/>
  <c r="EX41" i="13"/>
  <c r="EX119" i="13"/>
  <c r="EZ119" i="13" s="1"/>
  <c r="BV32" i="13"/>
  <c r="D31" i="13"/>
  <c r="AJ72" i="13"/>
  <c r="AJ159" i="13" s="1"/>
  <c r="AJ151" i="13"/>
  <c r="CA41" i="13"/>
  <c r="BZ128" i="13" s="1"/>
  <c r="HQ119" i="13"/>
  <c r="HR119" i="13" s="1"/>
  <c r="HR41" i="13"/>
  <c r="G76" i="15"/>
  <c r="G84" i="15" s="1"/>
  <c r="O41" i="13"/>
  <c r="O119" i="13"/>
  <c r="P119" i="13" s="1"/>
  <c r="P151" i="13"/>
  <c r="I142" i="13"/>
  <c r="BN72" i="13"/>
  <c r="BL151" i="13"/>
  <c r="BM151" i="13" s="1"/>
  <c r="ER159" i="13"/>
  <c r="ES159" i="13" s="1"/>
  <c r="ES82" i="13"/>
  <c r="ES164" i="13"/>
  <c r="AB72" i="13"/>
  <c r="AB159" i="13" s="1"/>
  <c r="AD159" i="13" s="1"/>
  <c r="AB151" i="13"/>
  <c r="BY150" i="13"/>
  <c r="BY64" i="13"/>
  <c r="G64" i="13" s="1"/>
  <c r="G72" i="13" s="1"/>
  <c r="G159" i="13" s="1"/>
  <c r="AJ128" i="13"/>
  <c r="AK128" i="13" s="1"/>
  <c r="IE72" i="13"/>
  <c r="IE159" i="13" s="1"/>
  <c r="IF159" i="13" s="1"/>
  <c r="IE151" i="13"/>
  <c r="IF151" i="13" s="1"/>
  <c r="DB119" i="13"/>
  <c r="DB41" i="13"/>
  <c r="DB128" i="13" s="1"/>
  <c r="GO72" i="13"/>
  <c r="GO151" i="13"/>
  <c r="GP151" i="13" s="1"/>
  <c r="FM164" i="13"/>
  <c r="FM82" i="13"/>
  <c r="EK72" i="13"/>
  <c r="EK151" i="13"/>
  <c r="EL151" i="13" s="1"/>
  <c r="DA41" i="13"/>
  <c r="DA119" i="13"/>
  <c r="HZ82" i="13"/>
  <c r="HZ164" i="13"/>
  <c r="ER164" i="13"/>
  <c r="ER128" i="13"/>
  <c r="ER82" i="13"/>
  <c r="DJ41" i="13"/>
  <c r="DI119" i="13"/>
  <c r="G22" i="15"/>
  <c r="G44" i="15" s="1"/>
  <c r="G109" i="13"/>
  <c r="AB119" i="13"/>
  <c r="AB41" i="13"/>
  <c r="AW32" i="13"/>
  <c r="AW109" i="13"/>
  <c r="AI151" i="13"/>
  <c r="AI72" i="13"/>
  <c r="D55" i="13"/>
  <c r="AT64" i="13"/>
  <c r="FT109" i="13"/>
  <c r="FU109" i="13" s="1"/>
  <c r="FT32" i="13"/>
  <c r="CG41" i="13"/>
  <c r="CG128" i="13" s="1"/>
  <c r="CG119" i="13"/>
  <c r="HQ159" i="13"/>
  <c r="HQ82" i="13"/>
  <c r="HQ164" i="13"/>
  <c r="BD151" i="13"/>
  <c r="BD72" i="13"/>
  <c r="F84" i="15"/>
  <c r="F43" i="15"/>
  <c r="CO41" i="13"/>
  <c r="CN119" i="13"/>
  <c r="Z41" i="13"/>
  <c r="Z82" i="13" s="1"/>
  <c r="HC82" i="13"/>
  <c r="HC164" i="13"/>
  <c r="EY72" i="13"/>
  <c r="EY151" i="13"/>
  <c r="EZ151" i="13" s="1"/>
  <c r="GH128" i="13"/>
  <c r="GH164" i="13"/>
  <c r="BY119" i="13"/>
  <c r="CA119" i="13" s="1"/>
  <c r="BY41" i="13"/>
  <c r="BK119" i="13"/>
  <c r="BK41" i="13"/>
  <c r="BK128" i="13" s="1"/>
  <c r="FN41" i="13"/>
  <c r="FM119" i="13"/>
  <c r="DH119" i="13"/>
  <c r="DJ119" i="13" s="1"/>
  <c r="DH41" i="13"/>
  <c r="HJ128" i="13"/>
  <c r="HJ82" i="13"/>
  <c r="HJ164" i="13"/>
  <c r="GA151" i="13"/>
  <c r="GB151" i="13" s="1"/>
  <c r="GA72" i="13"/>
  <c r="BS41" i="13"/>
  <c r="BS119" i="13"/>
  <c r="BT119" i="13" s="1"/>
  <c r="AX41" i="13"/>
  <c r="AX128" i="13" s="1"/>
  <c r="AX119" i="13"/>
  <c r="BE41" i="13"/>
  <c r="BE128" i="13" s="1"/>
  <c r="BF128" i="13" s="1"/>
  <c r="BK159" i="13"/>
  <c r="BE72" i="13"/>
  <c r="BE151" i="13"/>
  <c r="AX64" i="13"/>
  <c r="AX142" i="13"/>
  <c r="AY142" i="13" s="1"/>
  <c r="AQ164" i="13"/>
  <c r="V72" i="13"/>
  <c r="V159" i="13" s="1"/>
  <c r="W159" i="13" s="1"/>
  <c r="V151" i="13"/>
  <c r="W151" i="13" s="1"/>
  <c r="CU41" i="13"/>
  <c r="CU119" i="13"/>
  <c r="G118" i="13"/>
  <c r="G31" i="15"/>
  <c r="G45" i="15" s="1"/>
  <c r="HX32" i="13"/>
  <c r="HX109" i="13"/>
  <c r="HY109" i="13" s="1"/>
  <c r="FO164" i="13"/>
  <c r="IE128" i="13"/>
  <c r="GV159" i="13"/>
  <c r="GW159" i="13" s="1"/>
  <c r="GV164" i="13"/>
  <c r="GV82" i="13"/>
  <c r="IK159" i="13"/>
  <c r="IK82" i="13"/>
  <c r="H150" i="13"/>
  <c r="I150" i="13" s="1"/>
  <c r="H64" i="13"/>
  <c r="CG72" i="13"/>
  <c r="CG151" i="13"/>
  <c r="CH151" i="13" s="1"/>
  <c r="DP119" i="13"/>
  <c r="DP41" i="13"/>
  <c r="CM119" i="13"/>
  <c r="CM41" i="13"/>
  <c r="E43" i="15"/>
  <c r="E41" i="15"/>
  <c r="CB82" i="13"/>
  <c r="CB164" i="13"/>
  <c r="P164" i="13"/>
  <c r="P78" i="13"/>
  <c r="O159" i="13"/>
  <c r="P82" i="13"/>
  <c r="AP119" i="13"/>
  <c r="AR119" i="13" s="1"/>
  <c r="AP41" i="13"/>
  <c r="DB72" i="13"/>
  <c r="DB151" i="13"/>
  <c r="DC151" i="13" s="1"/>
  <c r="DV41" i="13"/>
  <c r="DV119" i="13"/>
  <c r="DX119" i="13" s="1"/>
  <c r="HD41" i="13"/>
  <c r="HC119" i="13"/>
  <c r="IM41" i="13"/>
  <c r="IL119" i="13"/>
  <c r="IM119" i="13" s="1"/>
  <c r="HA41" i="13"/>
  <c r="HA82" i="13" s="1"/>
  <c r="F32" i="13"/>
  <c r="F41" i="13" s="1"/>
  <c r="F82" i="13" s="1"/>
  <c r="FO82" i="13"/>
  <c r="AU72" i="13"/>
  <c r="E72" i="13"/>
  <c r="HC159" i="13"/>
  <c r="HD159" i="13" s="1"/>
  <c r="HE82" i="13"/>
  <c r="HE164" i="13"/>
  <c r="P159" i="13" l="1"/>
  <c r="HD119" i="13"/>
  <c r="IE164" i="13"/>
  <c r="FN119" i="13"/>
  <c r="GW119" i="13"/>
  <c r="FZ128" i="13"/>
  <c r="GB128" i="13" s="1"/>
  <c r="FZ82" i="13"/>
  <c r="FF119" i="13"/>
  <c r="FG119" i="13" s="1"/>
  <c r="FF41" i="13"/>
  <c r="FF128" i="13" s="1"/>
  <c r="AQ82" i="13"/>
  <c r="AD151" i="13"/>
  <c r="AU82" i="13"/>
  <c r="DQ119" i="13"/>
  <c r="I118" i="13"/>
  <c r="GH82" i="13"/>
  <c r="E32" i="13"/>
  <c r="E41" i="13" s="1"/>
  <c r="E82" i="13" s="1"/>
  <c r="CN164" i="13"/>
  <c r="CO151" i="13"/>
  <c r="N82" i="13"/>
  <c r="HY151" i="13"/>
  <c r="GU128" i="13"/>
  <c r="GU82" i="13"/>
  <c r="AJ164" i="13"/>
  <c r="EQ128" i="13"/>
  <c r="ES128" i="13" s="1"/>
  <c r="EQ82" i="13"/>
  <c r="CF128" i="13"/>
  <c r="CF82" i="13"/>
  <c r="AJ82" i="13"/>
  <c r="CO159" i="13"/>
  <c r="HI128" i="13"/>
  <c r="HK128" i="13" s="1"/>
  <c r="HI82" i="13"/>
  <c r="GG128" i="13"/>
  <c r="GI128" i="13" s="1"/>
  <c r="GG82" i="13"/>
  <c r="IE82" i="13"/>
  <c r="CV119" i="13"/>
  <c r="CH128" i="13"/>
  <c r="FE128" i="13"/>
  <c r="FG128" i="13" s="1"/>
  <c r="FE82" i="13"/>
  <c r="HW159" i="13"/>
  <c r="HY159" i="13" s="1"/>
  <c r="HW82" i="13"/>
  <c r="CH119" i="13"/>
  <c r="HP159" i="13"/>
  <c r="HR159" i="13" s="1"/>
  <c r="HP82" i="13"/>
  <c r="V41" i="13"/>
  <c r="V128" i="13" s="1"/>
  <c r="V119" i="13"/>
  <c r="W119" i="13" s="1"/>
  <c r="IL164" i="13"/>
  <c r="IL159" i="13"/>
  <c r="IM159" i="13" s="1"/>
  <c r="IL82" i="13"/>
  <c r="H76" i="15"/>
  <c r="H84" i="15" s="1"/>
  <c r="FF164" i="13"/>
  <c r="AK151" i="13"/>
  <c r="CA150" i="13"/>
  <c r="EE119" i="13"/>
  <c r="BL119" i="13"/>
  <c r="BM119" i="13" s="1"/>
  <c r="BL41" i="13"/>
  <c r="DC119" i="13"/>
  <c r="EC128" i="13"/>
  <c r="EC82" i="13"/>
  <c r="CT128" i="13"/>
  <c r="CT82" i="13"/>
  <c r="ID128" i="13"/>
  <c r="IF128" i="13" s="1"/>
  <c r="ID82" i="13"/>
  <c r="BK82" i="13"/>
  <c r="BF151" i="13"/>
  <c r="AY109" i="13"/>
  <c r="CO119" i="13"/>
  <c r="U128" i="13"/>
  <c r="U82" i="13"/>
  <c r="ED82" i="13"/>
  <c r="ED164" i="13"/>
  <c r="ED128" i="13"/>
  <c r="G151" i="13"/>
  <c r="CA164" i="13"/>
  <c r="CA82" i="13"/>
  <c r="BV41" i="13"/>
  <c r="BV82" i="13" s="1"/>
  <c r="D32" i="13"/>
  <c r="D41" i="13" s="1"/>
  <c r="EX128" i="13"/>
  <c r="EZ128" i="13" s="1"/>
  <c r="EX82" i="13"/>
  <c r="BZ72" i="13"/>
  <c r="BZ151" i="13"/>
  <c r="HB82" i="13"/>
  <c r="HB128" i="13"/>
  <c r="HQ128" i="13"/>
  <c r="HR128" i="13" s="1"/>
  <c r="HR82" i="13"/>
  <c r="HR164" i="13"/>
  <c r="GV128" i="13"/>
  <c r="GX164" i="13"/>
  <c r="GX82" i="13"/>
  <c r="DW82" i="13"/>
  <c r="DW128" i="13"/>
  <c r="DW164" i="13"/>
  <c r="O128" i="13"/>
  <c r="P128" i="13" s="1"/>
  <c r="O164" i="13"/>
  <c r="O78" i="13"/>
  <c r="O82" i="13"/>
  <c r="GA159" i="13"/>
  <c r="GB159" i="13" s="1"/>
  <c r="GA164" i="13"/>
  <c r="GA82" i="13"/>
  <c r="FN82" i="13"/>
  <c r="FN164" i="13"/>
  <c r="FM128" i="13"/>
  <c r="FN128" i="13" s="1"/>
  <c r="BD82" i="13"/>
  <c r="BD159" i="13"/>
  <c r="AW41" i="13"/>
  <c r="AW119" i="13"/>
  <c r="AY119" i="13" s="1"/>
  <c r="DJ164" i="13"/>
  <c r="DJ82" i="13"/>
  <c r="DI128" i="13"/>
  <c r="DH128" i="13"/>
  <c r="DH82" i="13"/>
  <c r="BY128" i="13"/>
  <c r="CA128" i="13" s="1"/>
  <c r="EY82" i="13"/>
  <c r="EY159" i="13"/>
  <c r="EZ159" i="13" s="1"/>
  <c r="EY164" i="13"/>
  <c r="CN128" i="13"/>
  <c r="CO164" i="13"/>
  <c r="CO82" i="13"/>
  <c r="FT41" i="13"/>
  <c r="FT119" i="13"/>
  <c r="FU119" i="13" s="1"/>
  <c r="AT72" i="13"/>
  <c r="AT82" i="13" s="1"/>
  <c r="D64" i="13"/>
  <c r="D72" i="13" s="1"/>
  <c r="AI159" i="13"/>
  <c r="AK159" i="13" s="1"/>
  <c r="AI82" i="13"/>
  <c r="AB128" i="13"/>
  <c r="AB82" i="13"/>
  <c r="DA128" i="13"/>
  <c r="DC128" i="13" s="1"/>
  <c r="DA82" i="13"/>
  <c r="EK159" i="13"/>
  <c r="EL159" i="13" s="1"/>
  <c r="EK164" i="13"/>
  <c r="EK82" i="13"/>
  <c r="GO164" i="13"/>
  <c r="GO159" i="13"/>
  <c r="GP159" i="13" s="1"/>
  <c r="GO82" i="13"/>
  <c r="BY72" i="13"/>
  <c r="BY159" i="13" s="1"/>
  <c r="BY151" i="13"/>
  <c r="BN164" i="13"/>
  <c r="BN82" i="13"/>
  <c r="BL159" i="13"/>
  <c r="BM159" i="13" s="1"/>
  <c r="BS164" i="13"/>
  <c r="BS128" i="13"/>
  <c r="BT128" i="13" s="1"/>
  <c r="BS82" i="13"/>
  <c r="AX72" i="13"/>
  <c r="AX151" i="13"/>
  <c r="AY151" i="13" s="1"/>
  <c r="BE82" i="13"/>
  <c r="BE164" i="13"/>
  <c r="BE159" i="13"/>
  <c r="HD164" i="13"/>
  <c r="HD82" i="13"/>
  <c r="HC128" i="13"/>
  <c r="DV128" i="13"/>
  <c r="DX128" i="13" s="1"/>
  <c r="DV82" i="13"/>
  <c r="DB82" i="13"/>
  <c r="DB159" i="13"/>
  <c r="DC159" i="13" s="1"/>
  <c r="DB164" i="13"/>
  <c r="AP128" i="13"/>
  <c r="AR128" i="13" s="1"/>
  <c r="AP82" i="13"/>
  <c r="CG159" i="13"/>
  <c r="CH159" i="13" s="1"/>
  <c r="CG164" i="13"/>
  <c r="CG82" i="13"/>
  <c r="HX41" i="13"/>
  <c r="HX119" i="13"/>
  <c r="HY119" i="13" s="1"/>
  <c r="IM82" i="13"/>
  <c r="IL128" i="13"/>
  <c r="IM128" i="13" s="1"/>
  <c r="IM164" i="13"/>
  <c r="G41" i="13"/>
  <c r="G119" i="13"/>
  <c r="G32" i="15"/>
  <c r="CM128" i="13"/>
  <c r="CM82" i="13"/>
  <c r="DP164" i="13"/>
  <c r="DP128" i="13"/>
  <c r="DQ128" i="13" s="1"/>
  <c r="DP82" i="13"/>
  <c r="H151" i="13"/>
  <c r="H72" i="13"/>
  <c r="CU82" i="13"/>
  <c r="CU164" i="13"/>
  <c r="CU128" i="13"/>
  <c r="CV128" i="13" s="1"/>
  <c r="HD128" i="13" l="1"/>
  <c r="FF82" i="13"/>
  <c r="GW128" i="13"/>
  <c r="H159" i="13"/>
  <c r="I159" i="13" s="1"/>
  <c r="W128" i="13"/>
  <c r="EE128" i="13"/>
  <c r="V164" i="13"/>
  <c r="V82" i="13"/>
  <c r="D82" i="13"/>
  <c r="BL128" i="13"/>
  <c r="BM128" i="13" s="1"/>
  <c r="BL82" i="13"/>
  <c r="BL164" i="13"/>
  <c r="BF159" i="13"/>
  <c r="CA151" i="13"/>
  <c r="I151" i="13"/>
  <c r="BZ164" i="13"/>
  <c r="BZ159" i="13"/>
  <c r="CA159" i="13" s="1"/>
  <c r="BZ82" i="13"/>
  <c r="BY82" i="13"/>
  <c r="AW128" i="13"/>
  <c r="AY128" i="13" s="1"/>
  <c r="AW82" i="13"/>
  <c r="CO128" i="13"/>
  <c r="FT82" i="13"/>
  <c r="FT164" i="13"/>
  <c r="FT128" i="13"/>
  <c r="FU128" i="13" s="1"/>
  <c r="DJ128" i="13"/>
  <c r="AX159" i="13"/>
  <c r="AY159" i="13" s="1"/>
  <c r="AX164" i="13"/>
  <c r="AX82" i="13"/>
  <c r="G43" i="15"/>
  <c r="G41" i="15"/>
  <c r="G128" i="13"/>
  <c r="G82" i="13"/>
  <c r="G84" i="13"/>
  <c r="HX164" i="13"/>
  <c r="HX128" i="13"/>
  <c r="HY128" i="13" s="1"/>
  <c r="HX82" i="13"/>
  <c r="H14" i="13"/>
  <c r="H10" i="13" s="1"/>
  <c r="AC101" i="13"/>
  <c r="AD101" i="13" s="1"/>
  <c r="AC10" i="13"/>
  <c r="AC22" i="13" s="1"/>
  <c r="AC32" i="13" l="1"/>
  <c r="AD10" i="13"/>
  <c r="AD22" i="13" s="1"/>
  <c r="H14" i="15"/>
  <c r="H10" i="15" s="1"/>
  <c r="H22" i="15" s="1"/>
  <c r="H32" i="15" s="1"/>
  <c r="H41" i="15" s="1"/>
  <c r="I14" i="13"/>
  <c r="H101" i="13"/>
  <c r="I101" i="13" s="1"/>
  <c r="H22" i="13"/>
  <c r="AC97" i="13" l="1"/>
  <c r="AD97" i="13" s="1"/>
  <c r="AC41" i="13"/>
  <c r="H32" i="13"/>
  <c r="I14" i="15"/>
  <c r="I10" i="15" s="1"/>
  <c r="I22" i="15" s="1"/>
  <c r="I32" i="15" s="1"/>
  <c r="I41" i="15" s="1"/>
  <c r="I10" i="13"/>
  <c r="H97" i="13" s="1"/>
  <c r="I97" i="13" s="1"/>
  <c r="I22" i="13"/>
  <c r="H109" i="13" s="1"/>
  <c r="I109" i="13" s="1"/>
  <c r="AD32" i="13"/>
  <c r="AC109" i="13"/>
  <c r="AD109" i="13" s="1"/>
  <c r="AD41" i="13" l="1"/>
  <c r="AC128" i="13" s="1"/>
  <c r="AD128" i="13" s="1"/>
  <c r="I32" i="13"/>
  <c r="I41" i="13" s="1"/>
  <c r="AC119" i="13"/>
  <c r="AD119" i="13" s="1"/>
  <c r="H41" i="13"/>
  <c r="AC164" i="13"/>
  <c r="AC82" i="13"/>
  <c r="I82" i="13" l="1"/>
  <c r="I78" i="13"/>
  <c r="H119" i="13"/>
  <c r="I119" i="13" s="1"/>
  <c r="H82" i="13"/>
  <c r="H128" i="13"/>
  <c r="I128" i="13" s="1"/>
  <c r="H78" i="13"/>
  <c r="AD164" i="13"/>
  <c r="AD82" i="13"/>
</calcChain>
</file>

<file path=xl/sharedStrings.xml><?xml version="1.0" encoding="utf-8"?>
<sst xmlns="http://schemas.openxmlformats.org/spreadsheetml/2006/main" count="665" uniqueCount="172">
  <si>
    <t>Dologi kiadások</t>
  </si>
  <si>
    <t>KIADÁSOK</t>
  </si>
  <si>
    <t>BEVÉTELEK</t>
  </si>
  <si>
    <t>Ellátottak pénzbeli juttatásai</t>
  </si>
  <si>
    <t>BEVÉTELEK MINDÖSSZESEN</t>
  </si>
  <si>
    <t>Egyéb működési célú kiadások</t>
  </si>
  <si>
    <t>KIADÁSOK MINDÖSSZESEN</t>
  </si>
  <si>
    <t>Személyi juttatások</t>
  </si>
  <si>
    <t>elvonások és befizetések</t>
  </si>
  <si>
    <t>tartalékok</t>
  </si>
  <si>
    <t>Beruházások</t>
  </si>
  <si>
    <t>Felújítások</t>
  </si>
  <si>
    <t>Egyéb felhalmozási célú kiadások</t>
  </si>
  <si>
    <t>Finanszírozási kiadások</t>
  </si>
  <si>
    <t>elvonások és befizetések bevételei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</si>
  <si>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</si>
  <si>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</si>
  <si>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</si>
  <si>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</si>
  <si>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</si>
  <si>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</si>
  <si>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Működési kiadások összesen (1+…+5)</t>
  </si>
  <si>
    <t>hitelek, kölcsönök törlesztése</t>
  </si>
  <si>
    <t>értékpapírok vásárlása</t>
  </si>
  <si>
    <t>pénzeszközök betétként való elhelyezése</t>
  </si>
  <si>
    <t>helyi önkormányzatok működési támogatásai</t>
  </si>
  <si>
    <t>helyi önkormányzatok felhalmozási támogatásai</t>
  </si>
  <si>
    <t>KÖLTSÉGVETÉSI KIADÁSOK ÖSSZESEN</t>
  </si>
  <si>
    <t>FINANSZÍROZÁSI KIADÁSOK ÖSSZESEN</t>
  </si>
  <si>
    <t>értékpapírok kibocsátása, beváltása, értékesítése</t>
  </si>
  <si>
    <t>FINANSZÍROZÁSI BEVÉTELEK ÖSSZESEN</t>
  </si>
  <si>
    <t>KÖLTSÉGVETÉSI BEVÉTELEK ÖSSZESEN</t>
  </si>
  <si>
    <t>betét megszüntetése, visszautalása</t>
  </si>
  <si>
    <t>államháztartáson belüli megelőlegezések visszafizetése</t>
  </si>
  <si>
    <t>INTÉMZÉNY MEGNEVEZÉSE</t>
  </si>
  <si>
    <t>ELŐIRÁNYZATOK MEGNEVEZÉSE</t>
  </si>
  <si>
    <t>ZUGLÓI INTÉZMÉNYGAZDÁLKODÁSI KÖZPONT</t>
  </si>
  <si>
    <t>KERÜLET ÖSSZESEN (KONSZOLIDÁLT)</t>
  </si>
  <si>
    <t>irányító szervi támogatás folyósítása (kerület összesenből kihagyva duplázódás miatt-konszolidálás)</t>
  </si>
  <si>
    <t>irányító szervi támogatás (kerület összesenből kihagyva duplázódás miatt-konszolidálás)</t>
  </si>
  <si>
    <t>helyi önkormányzatok előző évi elszámolásából  származó kiadások</t>
  </si>
  <si>
    <t>összes bevétel-működési kiadások</t>
  </si>
  <si>
    <t>összesen</t>
  </si>
  <si>
    <t>kötelező</t>
  </si>
  <si>
    <t xml:space="preserve">
Budapest Főváros XIV. Kerület Zugló Önkormányzata 
2017. évi bevételei és kiadásai intézményenként</t>
  </si>
  <si>
    <t>adatok eFt-ban</t>
  </si>
  <si>
    <t>Költségvetési egyenleg</t>
  </si>
  <si>
    <t>2. Cím</t>
  </si>
  <si>
    <t>3. Cím</t>
  </si>
  <si>
    <t>4. Cím</t>
  </si>
  <si>
    <t>5. Cím</t>
  </si>
  <si>
    <t>6. Cím</t>
  </si>
  <si>
    <t>7. Cím</t>
  </si>
  <si>
    <t>8. Cím</t>
  </si>
  <si>
    <t>9. Cím</t>
  </si>
  <si>
    <t>10. Cím</t>
  </si>
  <si>
    <t>11. Cím</t>
  </si>
  <si>
    <t>12. Cím</t>
  </si>
  <si>
    <t>13. Cím</t>
  </si>
  <si>
    <t>14. Cím</t>
  </si>
  <si>
    <t>15. Cím</t>
  </si>
  <si>
    <t>16. Cím</t>
  </si>
  <si>
    <t>17. Cím</t>
  </si>
  <si>
    <t>18. Cím</t>
  </si>
  <si>
    <t>19. Cím</t>
  </si>
  <si>
    <t>20. Cím</t>
  </si>
  <si>
    <t>21. Cím</t>
  </si>
  <si>
    <t>22. Cím</t>
  </si>
  <si>
    <t>23. Cím</t>
  </si>
  <si>
    <t>24. Cím</t>
  </si>
  <si>
    <t>25. Cím</t>
  </si>
  <si>
    <t>26. Cím</t>
  </si>
  <si>
    <t>27. Cím</t>
  </si>
  <si>
    <t>28. Cím</t>
  </si>
  <si>
    <t>29. Cím</t>
  </si>
  <si>
    <t>30. Cím</t>
  </si>
  <si>
    <t>31. Cím</t>
  </si>
  <si>
    <t>32. Cím</t>
  </si>
  <si>
    <t>1. Cím</t>
  </si>
  <si>
    <t>Irányítószervi támogatás összesen:</t>
  </si>
  <si>
    <t xml:space="preserve"> - irányítószervi támogatásból állami  támogatás</t>
  </si>
  <si>
    <t xml:space="preserve"> - irányítószervi támogatásból önkormányzati támogatás</t>
  </si>
  <si>
    <t>bevétel kiadás viszonya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</si>
  <si>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</si>
  <si>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</si>
  <si>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</si>
  <si>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</si>
  <si>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</si>
  <si>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</si>
  <si>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</si>
  <si>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</si>
  <si>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</si>
  <si>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</si>
  <si>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10.</t>
  </si>
  <si>
    <t>a)</t>
  </si>
  <si>
    <t>b)</t>
  </si>
  <si>
    <t>c)</t>
  </si>
  <si>
    <t>d)</t>
  </si>
  <si>
    <t>e)</t>
  </si>
  <si>
    <t>f)</t>
  </si>
  <si>
    <t>önként vállalt</t>
  </si>
  <si>
    <t>állam-           igazgatási</t>
  </si>
  <si>
    <t>Működési bevételek összesen (1+2+3+4)</t>
  </si>
  <si>
    <t>Felhalmozási bevételek összesen (6+7+8)</t>
  </si>
  <si>
    <t>Felhalmozási kiadások összesen (7+8+9)</t>
  </si>
  <si>
    <t>I. BUDAPEST FŐVÁROS XIV. KERÜLET ZUGLÓ ÖNKORMÁNYZATA</t>
  </si>
  <si>
    <t>III. ZUGLÓI EGÉSZSÉGÜGYI SZOLGÁLAT</t>
  </si>
  <si>
    <t>IV. ZUGLÓI ÖNKORMÁNYZATI RENDÉSZET</t>
  </si>
  <si>
    <t>V. SZOCIÁLIS ÁGAZAT ÖSSZESEN</t>
  </si>
  <si>
    <t>VI. ZUGLÓI EGYESÍTETT BÖLCSŐDÉK</t>
  </si>
  <si>
    <t>VII. ZUGLÓI CSALÁD- ÉS GYERMEKJÓLÉTI KÖZPONT</t>
  </si>
  <si>
    <t>VIII. ZUGLÓI SZOCIÁLIS SZOLGÁLTATÓ KÖZPONT</t>
  </si>
  <si>
    <t>XI. ZUGLÓI BÓBITA ÓVODA</t>
  </si>
  <si>
    <t>XII. ZUGLÓI CSEPEREDŐ ÓVODA</t>
  </si>
  <si>
    <t>XIII. ZUGLÓI CSICSERGŐ ÓVODA</t>
  </si>
  <si>
    <t>XIV. ZUGLÓI NAPKÖZIOTTHONOS ÓVODA</t>
  </si>
  <si>
    <t>XV. ZUGLÓI HERMINKA ÓVODA</t>
  </si>
  <si>
    <t>XVI. ZUGLÓI HÉTSZÍNVIRÁG ÓVODA</t>
  </si>
  <si>
    <t>XVII. ZUGLÓI JÁTÉKSZÍN ÓVODA</t>
  </si>
  <si>
    <t>XVIII. ZUGLÓI KERÉKGYÁRTÓ ÓVODA</t>
  </si>
  <si>
    <t>XIX. ZUGLÓI KINCSKERESŐ ÓVODA</t>
  </si>
  <si>
    <t>XX. ZUGLÓI MÁLYVA ÓVODA</t>
  </si>
  <si>
    <t>XXI. ZUGLÓI MESEHÁZ ÓVODA</t>
  </si>
  <si>
    <t>XXII. ZUGLÓI MÓKAVÁR ÓVODA</t>
  </si>
  <si>
    <t>XXIII. ZUGLÓI NAPRAFORGÓ ÓVODA</t>
  </si>
  <si>
    <t>XXIV. ZUGLÓI NAPSUGÁR ÓVODA</t>
  </si>
  <si>
    <t>XXV. ZUGLÓI NARANCS ÓVODA</t>
  </si>
  <si>
    <t>XXVI. ZUGLÓI ÓPERENCIÁS ÓVODA</t>
  </si>
  <si>
    <t>XXVII. ZUGLÓI ÖRÖKZÖLD ÓVODA</t>
  </si>
  <si>
    <t>XXIX. ZUGLÓI RÓZSAVÁR ÓVODA</t>
  </si>
  <si>
    <t>XXX. ZUGLÓI TIHANY ÓVODA</t>
  </si>
  <si>
    <t>XXXI. ZUGLÓI TÜCSÖKTANYA ÓVODA</t>
  </si>
  <si>
    <t>XXXII. ZUGLÓI TÜNDÉRKERT ÓVODA</t>
  </si>
  <si>
    <t>XXXIII. ZUGLÓI ZÖLD LURKÓK ÓVODA</t>
  </si>
  <si>
    <t>2018. évi teljesítés</t>
  </si>
  <si>
    <t>Teljesítés                    2019.12.31.</t>
  </si>
  <si>
    <t>Működési egyenleg (finanszírozási műveletekkel  együtt)</t>
  </si>
  <si>
    <t>2020. évi eredeti előirányzat</t>
  </si>
  <si>
    <t>XXVIII. ZUGLÓI PÖTTÖM PARK ÓVODA</t>
  </si>
  <si>
    <t>adók (helyi, központi átengedett)</t>
  </si>
  <si>
    <t>hitelek, kölcsönök felvétele (folyószámla hitelkeret)</t>
  </si>
  <si>
    <t>Államháztartáson belüli megelőlegezések bevétele</t>
  </si>
  <si>
    <t>Munkaadókat terhelő járulékok és szociális hozzájárulási adó</t>
  </si>
  <si>
    <t>II.                                                                                             BUDAPEST FŐVÁROS XIV. KERÜLET ZUGLÓI POLGÁRMESTERI HIVATAL</t>
  </si>
  <si>
    <t>előirányzat MEGNEVEZÉSE</t>
  </si>
  <si>
    <t>egyéb közhatalmi bevételek</t>
  </si>
  <si>
    <t>egyéb átvett pénzeszköz államháztartáson kívülről</t>
  </si>
  <si>
    <t>előző évek költségvetési maradványának igénybevétele</t>
  </si>
  <si>
    <t>Felhalmozási egyenleg (finanszírozási műveletekkel együtt)</t>
  </si>
  <si>
    <t>egyéb támogatás nyújtása államháztartáson belülre</t>
  </si>
  <si>
    <t>visszatérítendő támogatás, kölcsön visszatérülése, igénybevétele államháztartáson belülről</t>
  </si>
  <si>
    <t>egyéb támogatás bevételei államháztartáson belülről</t>
  </si>
  <si>
    <t>visszatérítendő támogatás, kölcsön visszatérülése államháztartáson kívűlről</t>
  </si>
  <si>
    <t>egyéb támogatás bevétele államháztartáson belülről</t>
  </si>
  <si>
    <t>visszatérítendő támogatás, kölcsön nyújtása, törlesztése államháztatáson belülre</t>
  </si>
  <si>
    <t>visszatérítendő támogatás, kölcsön nyújtása, törlesztése államháztartáson kívülre</t>
  </si>
  <si>
    <t>egyéb támogatás nyújtása államháztartáson kívülre</t>
  </si>
  <si>
    <t>visszatérítendő támogatás, kölcsön nyújtása törlesztése államháztartáson belülre</t>
  </si>
  <si>
    <t>Működési célú támogatások államháztartáson belülről</t>
  </si>
  <si>
    <t>Felhalmozási célú támogatások államháztartáson belülről</t>
  </si>
  <si>
    <t>INTÉZMÉNY MEGNEVEZÉSE</t>
  </si>
  <si>
    <t>visszatérítendő támogatás, kölcsön visszatérülése államháztartáson kívülről</t>
  </si>
  <si>
    <t>2022. évi eredeti előirányzat</t>
  </si>
  <si>
    <t>X. ZUGLÓI EGYESÍTETT ÓVODA</t>
  </si>
  <si>
    <t xml:space="preserve">X. ZUGLÓI EGYESÍTETT </t>
  </si>
  <si>
    <t>2024. évi eredeti előirányzat</t>
  </si>
  <si>
    <t>4. melléklet a .../2025. (…...) önkormányzati rendelethez</t>
  </si>
  <si>
    <t>2025. évi eredeti előirányzat</t>
  </si>
  <si>
    <t>2. melléklet a .../2025. (……..) önkormányzati rendelethez</t>
  </si>
  <si>
    <t>Budapest Főváros XIV. Kerület Zugló Önkormányzata összesített 2025. évi bevételei</t>
  </si>
  <si>
    <t>3. melléklet a .../2025. (……..) önkormányzati rendelethez</t>
  </si>
  <si>
    <t>Budapest Főváros XIV. Kerület Zugló Önkormányzata összesített 2025. évi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</si>
</sst>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_ ;[Red]\-#,##0\ "/>
    <numFmt numFmtId="165" formatCode="_-* #,##0\ _F_t_-;\-* #,##0\ _F_t_-;_-* &quot;-&quot;??\ _F_t_-;_-@_-"/>
  </numFmts>
  <fonts count="4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family val="1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Times New Roman CE"/>
      <charset val="238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600">
    <xf numFmtId="0" fontId="0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2" fillId="0" borderId="0"/>
    <xf numFmtId="0" fontId="4" fillId="0" borderId="0"/>
    <xf numFmtId="0" fontId="15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5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23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8" fillId="0" borderId="0"/>
    <xf numFmtId="0" fontId="4" fillId="0" borderId="0"/>
    <xf numFmtId="0" fontId="5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5" fillId="0" borderId="0"/>
    <xf numFmtId="0" fontId="2" fillId="0" borderId="0"/>
    <xf numFmtId="0" fontId="12" fillId="0" borderId="0"/>
    <xf numFmtId="0" fontId="15" fillId="0" borderId="0"/>
    <xf numFmtId="0" fontId="2" fillId="0" borderId="0"/>
    <xf numFmtId="0" fontId="12" fillId="0" borderId="0"/>
    <xf numFmtId="0" fontId="15" fillId="0" borderId="0"/>
    <xf numFmtId="0" fontId="2" fillId="0" borderId="0"/>
    <xf numFmtId="0" fontId="15" fillId="0" borderId="0"/>
    <xf numFmtId="0" fontId="1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2" fillId="0" borderId="0"/>
    <xf numFmtId="0" fontId="2" fillId="0" borderId="0"/>
    <xf numFmtId="0" fontId="2" fillId="0" borderId="0"/>
    <xf numFmtId="0" fontId="15" fillId="0" borderId="0"/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5" fillId="0" borderId="0"/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/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" fillId="0" borderId="0"/>
    <xf numFmtId="0" fontId="12" fillId="0" borderId="0"/>
    <xf numFmtId="0" fontId="15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2" fillId="0" borderId="0"/>
    <xf numFmtId="0" fontId="12" fillId="0" borderId="0"/>
    <xf numFmtId="0" fontId="2" fillId="0" borderId="0"/>
    <xf numFmtId="0" fontId="15" fillId="0" borderId="0"/>
    <xf numFmtId="0" fontId="15" fillId="0" borderId="0"/>
    <xf numFmtId="0" fontId="12" fillId="0" borderId="0"/>
    <xf numFmtId="0" fontId="2" fillId="0" borderId="0"/>
    <xf numFmtId="0" fontId="12" fillId="0" borderId="0"/>
    <xf numFmtId="0" fontId="15" fillId="0" borderId="0"/>
    <xf numFmtId="0" fontId="1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2" fillId="0" borderId="0"/>
    <xf numFmtId="0" fontId="15" fillId="0" borderId="0"/>
    <xf numFmtId="0" fontId="12" fillId="0" borderId="0"/>
    <xf numFmtId="0" fontId="2" fillId="0" borderId="0"/>
    <xf numFmtId="0" fontId="15" fillId="0" borderId="0"/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5" fillId="0" borderId="0"/>
    <xf numFmtId="0" fontId="15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7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5" fillId="19" borderId="0" applyNumberFormat="0" applyBorder="0" applyAlignment="0" applyProtection="0"/>
    <xf numFmtId="0" fontId="37" fillId="6" borderId="51" applyNumberFormat="0" applyAlignment="0" applyProtection="0"/>
    <xf numFmtId="0" fontId="40" fillId="20" borderId="52" applyNumberFormat="0" applyAlignment="0" applyProtection="0"/>
    <xf numFmtId="0" fontId="3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21" borderId="0" applyNumberFormat="0" applyBorder="0" applyAlignment="0" applyProtection="0"/>
    <xf numFmtId="0" fontId="26" fillId="0" borderId="53" applyNumberFormat="0" applyFill="0" applyAlignment="0" applyProtection="0"/>
    <xf numFmtId="0" fontId="27" fillId="0" borderId="54" applyNumberFormat="0" applyFill="0" applyAlignment="0" applyProtection="0"/>
    <xf numFmtId="0" fontId="28" fillId="0" borderId="55" applyNumberFormat="0" applyFill="0" applyAlignment="0" applyProtection="0"/>
    <xf numFmtId="0" fontId="28" fillId="0" borderId="0" applyNumberFormat="0" applyFill="0" applyBorder="0" applyAlignment="0" applyProtection="0"/>
    <xf numFmtId="0" fontId="24" fillId="7" borderId="51" applyNumberFormat="0" applyAlignment="0" applyProtection="0"/>
    <xf numFmtId="0" fontId="30" fillId="0" borderId="56" applyNumberFormat="0" applyFill="0" applyAlignment="0" applyProtection="0"/>
    <xf numFmtId="0" fontId="36" fillId="12" borderId="0" applyNumberFormat="0" applyBorder="0" applyAlignment="0" applyProtection="0"/>
    <xf numFmtId="0" fontId="12" fillId="0" borderId="0"/>
    <xf numFmtId="0" fontId="2" fillId="0" borderId="0"/>
    <xf numFmtId="0" fontId="7" fillId="0" borderId="0"/>
    <xf numFmtId="0" fontId="12" fillId="0" borderId="0"/>
    <xf numFmtId="0" fontId="38" fillId="0" borderId="0"/>
    <xf numFmtId="0" fontId="41" fillId="0" borderId="0"/>
    <xf numFmtId="0" fontId="6" fillId="8" borderId="57" applyNumberFormat="0" applyFont="0" applyAlignment="0" applyProtection="0"/>
    <xf numFmtId="0" fontId="32" fillId="6" borderId="58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9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34" fillId="0" borderId="59" applyNumberFormat="0" applyFill="0" applyAlignment="0" applyProtection="0"/>
    <xf numFmtId="0" fontId="2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49">
    <xf numFmtId="0" fontId="0" fillId="0" borderId="0" xfId="0"/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top"/>
    </xf>
    <xf numFmtId="3" fontId="10" fillId="0" borderId="1" xfId="0" applyNumberFormat="1" applyFont="1" applyBorder="1" applyAlignment="1">
      <alignment vertical="top"/>
    </xf>
    <xf numFmtId="3" fontId="9" fillId="0" borderId="2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10" fillId="2" borderId="1" xfId="0" applyNumberFormat="1" applyFont="1" applyFill="1" applyBorder="1" applyAlignment="1">
      <alignment vertical="top"/>
    </xf>
    <xf numFmtId="0" fontId="10" fillId="2" borderId="1" xfId="0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top"/>
    </xf>
    <xf numFmtId="3" fontId="9" fillId="0" borderId="2" xfId="0" applyNumberFormat="1" applyFont="1" applyBorder="1" applyAlignment="1">
      <alignment vertical="top"/>
    </xf>
    <xf numFmtId="3" fontId="9" fillId="0" borderId="1" xfId="0" applyNumberFormat="1" applyFont="1" applyBorder="1" applyAlignment="1">
      <alignment vertical="top"/>
    </xf>
    <xf numFmtId="3" fontId="9" fillId="0" borderId="3" xfId="0" applyNumberFormat="1" applyFont="1" applyBorder="1" applyAlignment="1">
      <alignment vertical="top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9" fillId="0" borderId="1" xfId="0" applyFont="1" applyBorder="1"/>
    <xf numFmtId="3" fontId="9" fillId="0" borderId="2" xfId="0" applyNumberFormat="1" applyFont="1" applyBorder="1"/>
    <xf numFmtId="3" fontId="9" fillId="0" borderId="1" xfId="0" applyNumberFormat="1" applyFont="1" applyBorder="1"/>
    <xf numFmtId="3" fontId="9" fillId="0" borderId="3" xfId="0" applyNumberFormat="1" applyFont="1" applyBorder="1"/>
    <xf numFmtId="3" fontId="9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9" fillId="0" borderId="4" xfId="0" applyNumberFormat="1" applyFont="1" applyBorder="1" applyAlignment="1">
      <alignment vertical="top"/>
    </xf>
    <xf numFmtId="3" fontId="10" fillId="0" borderId="4" xfId="0" applyNumberFormat="1" applyFont="1" applyBorder="1" applyAlignment="1">
      <alignment vertical="top"/>
    </xf>
    <xf numFmtId="3" fontId="9" fillId="0" borderId="4" xfId="0" applyNumberFormat="1" applyFont="1" applyBorder="1"/>
    <xf numFmtId="3" fontId="3" fillId="0" borderId="5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vertical="center"/>
    </xf>
    <xf numFmtId="3" fontId="14" fillId="3" borderId="6" xfId="0" applyNumberFormat="1" applyFont="1" applyFill="1" applyBorder="1" applyAlignment="1">
      <alignment vertical="center"/>
    </xf>
    <xf numFmtId="3" fontId="14" fillId="3" borderId="7" xfId="0" applyNumberFormat="1" applyFont="1" applyFill="1" applyBorder="1" applyAlignment="1">
      <alignment vertical="center"/>
    </xf>
    <xf numFmtId="3" fontId="14" fillId="3" borderId="8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vertical="center"/>
    </xf>
    <xf numFmtId="3" fontId="9" fillId="0" borderId="0" xfId="0" applyNumberFormat="1" applyFont="1"/>
    <xf numFmtId="3" fontId="3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top"/>
    </xf>
    <xf numFmtId="3" fontId="10" fillId="2" borderId="0" xfId="0" applyNumberFormat="1" applyFont="1" applyFill="1" applyAlignment="1">
      <alignment vertical="center"/>
    </xf>
    <xf numFmtId="3" fontId="14" fillId="3" borderId="0" xfId="0" applyNumberFormat="1" applyFont="1" applyFill="1" applyAlignment="1">
      <alignment vertical="center"/>
    </xf>
    <xf numFmtId="3" fontId="9" fillId="0" borderId="5" xfId="0" applyNumberFormat="1" applyFont="1" applyBorder="1"/>
    <xf numFmtId="3" fontId="10" fillId="0" borderId="5" xfId="0" applyNumberFormat="1" applyFont="1" applyBorder="1" applyAlignment="1">
      <alignment vertical="top"/>
    </xf>
    <xf numFmtId="3" fontId="10" fillId="2" borderId="5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top"/>
    </xf>
    <xf numFmtId="3" fontId="14" fillId="3" borderId="9" xfId="0" applyNumberFormat="1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vertical="top"/>
    </xf>
    <xf numFmtId="3" fontId="14" fillId="3" borderId="10" xfId="0" applyNumberFormat="1" applyFont="1" applyFill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3" fontId="9" fillId="0" borderId="11" xfId="0" applyNumberFormat="1" applyFont="1" applyBorder="1"/>
    <xf numFmtId="3" fontId="3" fillId="0" borderId="11" xfId="0" applyNumberFormat="1" applyFont="1" applyBorder="1" applyAlignment="1">
      <alignment vertical="center"/>
    </xf>
    <xf numFmtId="3" fontId="14" fillId="3" borderId="12" xfId="0" applyNumberFormat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/>
    </xf>
    <xf numFmtId="3" fontId="9" fillId="0" borderId="11" xfId="0" applyNumberFormat="1" applyFont="1" applyBorder="1" applyAlignment="1">
      <alignment vertical="top"/>
    </xf>
    <xf numFmtId="0" fontId="3" fillId="0" borderId="3" xfId="0" applyFont="1" applyBorder="1" applyAlignment="1">
      <alignment vertical="center"/>
    </xf>
    <xf numFmtId="0" fontId="10" fillId="0" borderId="3" xfId="0" applyFont="1" applyBorder="1" applyAlignment="1">
      <alignment vertical="top"/>
    </xf>
    <xf numFmtId="0" fontId="9" fillId="0" borderId="3" xfId="0" applyFont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9" fillId="0" borderId="3" xfId="0" applyFont="1" applyBorder="1"/>
    <xf numFmtId="0" fontId="14" fillId="0" borderId="0" xfId="0" applyFont="1" applyAlignment="1">
      <alignment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top"/>
    </xf>
    <xf numFmtId="0" fontId="10" fillId="2" borderId="3" xfId="0" applyFont="1" applyFill="1" applyBorder="1" applyAlignment="1">
      <alignment vertical="top"/>
    </xf>
    <xf numFmtId="0" fontId="14" fillId="3" borderId="7" xfId="0" applyFont="1" applyFill="1" applyBorder="1" applyAlignment="1">
      <alignment vertical="center"/>
    </xf>
    <xf numFmtId="0" fontId="14" fillId="3" borderId="8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1" fillId="2" borderId="0" xfId="0" applyFont="1" applyFill="1"/>
    <xf numFmtId="0" fontId="11" fillId="0" borderId="0" xfId="0" applyFont="1"/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top"/>
    </xf>
    <xf numFmtId="0" fontId="14" fillId="3" borderId="0" xfId="0" applyFont="1" applyFill="1" applyAlignment="1">
      <alignment vertical="center"/>
    </xf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15" xfId="0" applyFont="1" applyBorder="1"/>
    <xf numFmtId="0" fontId="3" fillId="0" borderId="13" xfId="0" applyFont="1" applyBorder="1"/>
    <xf numFmtId="0" fontId="3" fillId="0" borderId="14" xfId="0" applyFont="1" applyBorder="1"/>
    <xf numFmtId="3" fontId="3" fillId="0" borderId="16" xfId="0" applyNumberFormat="1" applyFont="1" applyBorder="1"/>
    <xf numFmtId="0" fontId="3" fillId="0" borderId="17" xfId="0" applyFont="1" applyBorder="1"/>
    <xf numFmtId="0" fontId="3" fillId="0" borderId="18" xfId="0" applyFont="1" applyBorder="1"/>
    <xf numFmtId="164" fontId="3" fillId="0" borderId="0" xfId="434" applyNumberFormat="1" applyFont="1" applyFill="1" applyAlignment="1">
      <alignment horizontal="center"/>
    </xf>
    <xf numFmtId="164" fontId="3" fillId="0" borderId="0" xfId="434" applyNumberFormat="1" applyFont="1" applyFill="1"/>
    <xf numFmtId="164" fontId="21" fillId="0" borderId="0" xfId="434" applyNumberFormat="1" applyFont="1" applyFill="1" applyAlignment="1">
      <alignment horizontal="right"/>
    </xf>
    <xf numFmtId="164" fontId="9" fillId="0" borderId="0" xfId="434" applyNumberFormat="1" applyFont="1" applyFill="1" applyBorder="1"/>
    <xf numFmtId="164" fontId="9" fillId="0" borderId="0" xfId="434" applyNumberFormat="1" applyFont="1" applyFill="1"/>
    <xf numFmtId="164" fontId="15" fillId="0" borderId="0" xfId="434" applyNumberFormat="1" applyFont="1" applyFill="1" applyAlignment="1">
      <alignment horizontal="right" vertical="center"/>
    </xf>
    <xf numFmtId="164" fontId="15" fillId="0" borderId="0" xfId="434" applyNumberFormat="1" applyFont="1" applyFill="1" applyAlignment="1">
      <alignment horizontal="right" vertical="top"/>
    </xf>
    <xf numFmtId="3" fontId="3" fillId="0" borderId="19" xfId="0" applyNumberFormat="1" applyFont="1" applyBorder="1"/>
    <xf numFmtId="3" fontId="9" fillId="0" borderId="20" xfId="0" applyNumberFormat="1" applyFont="1" applyBorder="1"/>
    <xf numFmtId="3" fontId="9" fillId="0" borderId="17" xfId="0" applyNumberFormat="1" applyFont="1" applyBorder="1"/>
    <xf numFmtId="3" fontId="9" fillId="0" borderId="18" xfId="0" applyNumberFormat="1" applyFont="1" applyBorder="1"/>
    <xf numFmtId="3" fontId="9" fillId="0" borderId="19" xfId="0" applyNumberFormat="1" applyFont="1" applyBorder="1"/>
    <xf numFmtId="3" fontId="9" fillId="0" borderId="16" xfId="0" applyNumberFormat="1" applyFont="1" applyBorder="1"/>
    <xf numFmtId="3" fontId="3" fillId="0" borderId="20" xfId="0" applyNumberFormat="1" applyFont="1" applyBorder="1"/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" fontId="9" fillId="0" borderId="3" xfId="0" applyNumberFormat="1" applyFont="1" applyBorder="1"/>
    <xf numFmtId="3" fontId="14" fillId="3" borderId="1" xfId="0" applyNumberFormat="1" applyFont="1" applyFill="1" applyBorder="1" applyAlignment="1">
      <alignment vertical="center"/>
    </xf>
    <xf numFmtId="3" fontId="14" fillId="3" borderId="23" xfId="0" applyNumberFormat="1" applyFont="1" applyFill="1" applyBorder="1" applyAlignment="1">
      <alignment vertical="center"/>
    </xf>
    <xf numFmtId="3" fontId="14" fillId="3" borderId="24" xfId="0" applyNumberFormat="1" applyFont="1" applyFill="1" applyBorder="1" applyAlignment="1">
      <alignment vertical="center"/>
    </xf>
    <xf numFmtId="3" fontId="14" fillId="3" borderId="25" xfId="0" applyNumberFormat="1" applyFont="1" applyFill="1" applyBorder="1" applyAlignment="1">
      <alignment vertical="center"/>
    </xf>
    <xf numFmtId="3" fontId="14" fillId="3" borderId="26" xfId="0" applyNumberFormat="1" applyFont="1" applyFill="1" applyBorder="1" applyAlignment="1">
      <alignment vertical="center"/>
    </xf>
    <xf numFmtId="3" fontId="14" fillId="3" borderId="27" xfId="0" applyNumberFormat="1" applyFont="1" applyFill="1" applyBorder="1" applyAlignment="1">
      <alignment vertical="center"/>
    </xf>
    <xf numFmtId="0" fontId="14" fillId="3" borderId="23" xfId="0" applyFont="1" applyFill="1" applyBorder="1" applyAlignment="1">
      <alignment vertical="center"/>
    </xf>
    <xf numFmtId="0" fontId="14" fillId="3" borderId="24" xfId="0" applyFont="1" applyFill="1" applyBorder="1" applyAlignment="1">
      <alignment vertical="center"/>
    </xf>
    <xf numFmtId="0" fontId="14" fillId="3" borderId="26" xfId="0" applyFont="1" applyFill="1" applyBorder="1" applyAlignment="1">
      <alignment vertical="center"/>
    </xf>
    <xf numFmtId="0" fontId="14" fillId="3" borderId="25" xfId="0" applyFont="1" applyFill="1" applyBorder="1" applyAlignment="1">
      <alignment vertical="center"/>
    </xf>
    <xf numFmtId="0" fontId="14" fillId="3" borderId="28" xfId="0" applyFont="1" applyFill="1" applyBorder="1" applyAlignment="1">
      <alignment vertical="center"/>
    </xf>
    <xf numFmtId="0" fontId="14" fillId="3" borderId="27" xfId="0" applyFont="1" applyFill="1" applyBorder="1" applyAlignment="1">
      <alignment vertical="center"/>
    </xf>
    <xf numFmtId="3" fontId="14" fillId="3" borderId="29" xfId="0" applyNumberFormat="1" applyFont="1" applyFill="1" applyBorder="1" applyAlignment="1">
      <alignment vertical="center"/>
    </xf>
    <xf numFmtId="3" fontId="14" fillId="3" borderId="30" xfId="0" applyNumberFormat="1" applyFont="1" applyFill="1" applyBorder="1" applyAlignment="1">
      <alignment vertical="center"/>
    </xf>
    <xf numFmtId="3" fontId="14" fillId="3" borderId="31" xfId="0" applyNumberFormat="1" applyFont="1" applyFill="1" applyBorder="1" applyAlignment="1">
      <alignment vertical="center"/>
    </xf>
    <xf numFmtId="3" fontId="14" fillId="3" borderId="2" xfId="0" applyNumberFormat="1" applyFont="1" applyFill="1" applyBorder="1" applyAlignment="1">
      <alignment vertical="center"/>
    </xf>
    <xf numFmtId="3" fontId="14" fillId="3" borderId="11" xfId="0" applyNumberFormat="1" applyFont="1" applyFill="1" applyBorder="1" applyAlignment="1">
      <alignment vertical="center"/>
    </xf>
    <xf numFmtId="3" fontId="14" fillId="3" borderId="3" xfId="0" applyNumberFormat="1" applyFont="1" applyFill="1" applyBorder="1" applyAlignment="1">
      <alignment vertical="center"/>
    </xf>
    <xf numFmtId="3" fontId="14" fillId="3" borderId="5" xfId="0" applyNumberFormat="1" applyFont="1" applyFill="1" applyBorder="1" applyAlignment="1">
      <alignment vertical="center"/>
    </xf>
    <xf numFmtId="3" fontId="14" fillId="3" borderId="4" xfId="0" applyNumberFormat="1" applyFont="1" applyFill="1" applyBorder="1" applyAlignment="1">
      <alignment vertical="center"/>
    </xf>
    <xf numFmtId="3" fontId="14" fillId="3" borderId="28" xfId="0" applyNumberFormat="1" applyFont="1" applyFill="1" applyBorder="1" applyAlignment="1">
      <alignment vertical="center"/>
    </xf>
    <xf numFmtId="3" fontId="14" fillId="3" borderId="32" xfId="0" applyNumberFormat="1" applyFont="1" applyFill="1" applyBorder="1" applyAlignment="1">
      <alignment vertical="center"/>
    </xf>
    <xf numFmtId="3" fontId="14" fillId="3" borderId="33" xfId="0" applyNumberFormat="1" applyFont="1" applyFill="1" applyBorder="1" applyAlignment="1">
      <alignment vertical="center"/>
    </xf>
    <xf numFmtId="0" fontId="3" fillId="4" borderId="0" xfId="0" applyFont="1" applyFill="1"/>
    <xf numFmtId="0" fontId="3" fillId="5" borderId="0" xfId="0" applyFont="1" applyFill="1"/>
    <xf numFmtId="3" fontId="9" fillId="3" borderId="32" xfId="0" applyNumberFormat="1" applyFont="1" applyFill="1" applyBorder="1" applyAlignment="1">
      <alignment vertical="center"/>
    </xf>
    <xf numFmtId="3" fontId="9" fillId="3" borderId="30" xfId="0" applyNumberFormat="1" applyFont="1" applyFill="1" applyBorder="1" applyAlignment="1">
      <alignment vertical="center"/>
    </xf>
    <xf numFmtId="3" fontId="9" fillId="3" borderId="9" xfId="0" applyNumberFormat="1" applyFont="1" applyFill="1" applyBorder="1" applyAlignment="1">
      <alignment vertical="center"/>
    </xf>
    <xf numFmtId="3" fontId="9" fillId="2" borderId="5" xfId="0" applyNumberFormat="1" applyFont="1" applyFill="1" applyBorder="1" applyAlignment="1">
      <alignment vertical="center"/>
    </xf>
    <xf numFmtId="3" fontId="9" fillId="0" borderId="34" xfId="0" applyNumberFormat="1" applyFont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9" fillId="3" borderId="20" xfId="0" applyNumberFormat="1" applyFont="1" applyFill="1" applyBorder="1" applyAlignment="1">
      <alignment vertical="center"/>
    </xf>
    <xf numFmtId="3" fontId="14" fillId="3" borderId="36" xfId="0" applyNumberFormat="1" applyFont="1" applyFill="1" applyBorder="1" applyAlignment="1">
      <alignment vertical="center"/>
    </xf>
    <xf numFmtId="3" fontId="14" fillId="3" borderId="22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3" fontId="9" fillId="2" borderId="3" xfId="0" applyNumberFormat="1" applyFont="1" applyFill="1" applyBorder="1" applyAlignment="1">
      <alignment vertical="center"/>
    </xf>
    <xf numFmtId="3" fontId="14" fillId="0" borderId="0" xfId="447" applyNumberFormat="1" applyFont="1" applyAlignment="1">
      <alignment vertical="center"/>
    </xf>
    <xf numFmtId="0" fontId="14" fillId="0" borderId="0" xfId="447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3" fontId="10" fillId="0" borderId="3" xfId="0" applyNumberFormat="1" applyFont="1" applyBorder="1" applyAlignment="1">
      <alignment vertical="center"/>
    </xf>
    <xf numFmtId="3" fontId="10" fillId="0" borderId="2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10" fillId="0" borderId="11" xfId="0" applyNumberFormat="1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3" fontId="10" fillId="0" borderId="5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2" borderId="37" xfId="0" applyFont="1" applyFill="1" applyBorder="1" applyAlignment="1">
      <alignment vertical="center"/>
    </xf>
    <xf numFmtId="165" fontId="10" fillId="2" borderId="37" xfId="434" applyNumberFormat="1" applyFont="1" applyFill="1" applyBorder="1" applyAlignment="1" applyProtection="1">
      <alignment vertical="center"/>
    </xf>
    <xf numFmtId="3" fontId="10" fillId="2" borderId="38" xfId="0" applyNumberFormat="1" applyFont="1" applyFill="1" applyBorder="1" applyAlignment="1">
      <alignment vertical="center"/>
    </xf>
    <xf numFmtId="3" fontId="14" fillId="2" borderId="11" xfId="0" applyNumberFormat="1" applyFont="1" applyFill="1" applyBorder="1" applyAlignment="1">
      <alignment vertical="center"/>
    </xf>
    <xf numFmtId="3" fontId="9" fillId="2" borderId="50" xfId="0" applyNumberFormat="1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vertical="center"/>
    </xf>
    <xf numFmtId="3" fontId="9" fillId="0" borderId="4" xfId="0" applyNumberFormat="1" applyFont="1" applyFill="1" applyBorder="1" applyAlignment="1">
      <alignment vertical="center"/>
    </xf>
    <xf numFmtId="3" fontId="9" fillId="0" borderId="1" xfId="0" applyNumberFormat="1" applyFont="1" applyFill="1" applyBorder="1"/>
    <xf numFmtId="3" fontId="9" fillId="0" borderId="11" xfId="0" applyNumberFormat="1" applyFont="1" applyFill="1" applyBorder="1"/>
    <xf numFmtId="3" fontId="9" fillId="0" borderId="4" xfId="0" applyNumberFormat="1" applyFont="1" applyFill="1" applyBorder="1"/>
    <xf numFmtId="0" fontId="9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11" fillId="0" borderId="0" xfId="0" applyFont="1" applyAlignment="1"/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/>
    <xf numFmtId="0" fontId="9" fillId="0" borderId="3" xfId="0" applyFont="1" applyBorder="1"/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7" xfId="0" applyFont="1" applyFill="1" applyBorder="1" applyAlignment="1">
      <alignment vertical="center"/>
    </xf>
    <xf numFmtId="0" fontId="14" fillId="3" borderId="8" xfId="0" applyFont="1" applyFill="1" applyBorder="1" applyAlignment="1">
      <alignment vertical="center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</cellXfs>
  <cellStyles count="1600">
    <cellStyle name=" 1" xfId="1"/>
    <cellStyle name=" 10" xfId="2"/>
    <cellStyle name=" 10 2" xfId="485"/>
    <cellStyle name=" 11" xfId="3"/>
    <cellStyle name=" 11 2" xfId="486"/>
    <cellStyle name=" 12" xfId="4"/>
    <cellStyle name=" 13" xfId="5"/>
    <cellStyle name=" 14" xfId="6"/>
    <cellStyle name=" 15" xfId="7"/>
    <cellStyle name=" 16" xfId="8"/>
    <cellStyle name=" 17" xfId="9"/>
    <cellStyle name=" 18" xfId="10"/>
    <cellStyle name=" 18 2" xfId="487"/>
    <cellStyle name=" 19" xfId="11"/>
    <cellStyle name=" 19 2" xfId="488"/>
    <cellStyle name=" 2" xfId="12"/>
    <cellStyle name=" 20" xfId="13"/>
    <cellStyle name=" 21" xfId="14"/>
    <cellStyle name=" 22" xfId="15"/>
    <cellStyle name=" 22 2" xfId="489"/>
    <cellStyle name=" 23" xfId="16"/>
    <cellStyle name=" 3" xfId="17"/>
    <cellStyle name=" 3 2" xfId="490"/>
    <cellStyle name=" 4" xfId="18"/>
    <cellStyle name=" 5" xfId="19"/>
    <cellStyle name=" 6" xfId="20"/>
    <cellStyle name=" 7" xfId="21"/>
    <cellStyle name=" 8" xfId="22"/>
    <cellStyle name=" 9" xfId="23"/>
    <cellStyle name="_0434BESZ" xfId="24"/>
    <cellStyle name="_0434BESZ_1" xfId="25"/>
    <cellStyle name="_0434BESZ_1 2" xfId="26"/>
    <cellStyle name="_0434BESZ_1 2 2" xfId="492"/>
    <cellStyle name="_0434BESZ_1 3" xfId="27"/>
    <cellStyle name="_0434BESZ_1 3 2" xfId="493"/>
    <cellStyle name="_0434BESZ_1 3 2 2" xfId="1109"/>
    <cellStyle name="_0434BESZ_1 3 3" xfId="1108"/>
    <cellStyle name="_0434BESZ_1 4" xfId="28"/>
    <cellStyle name="_0434BESZ_1 4 2" xfId="494"/>
    <cellStyle name="_0434BESZ_1 5" xfId="29"/>
    <cellStyle name="_0434BESZ_1 5 2" xfId="495"/>
    <cellStyle name="_0434BESZ_1 5 2 2" xfId="1111"/>
    <cellStyle name="_0434BESZ_1 5 3" xfId="1110"/>
    <cellStyle name="_0434BESZ_1 6" xfId="491"/>
    <cellStyle name="_0434BESZ_1 6 2" xfId="1112"/>
    <cellStyle name="_0434BESZ_1_TartalékKötvényLekötésekEgyebek2014" xfId="725"/>
    <cellStyle name="_0434BESZ_1_TartalékKötvényLekötésekEgyebek2014 2" xfId="1113"/>
    <cellStyle name="_0434BESZ_TartalékKötvényLekötésekEgyebek2014" xfId="726"/>
    <cellStyle name="_04FELBEV" xfId="30"/>
    <cellStyle name="_04FELBEV_1" xfId="31"/>
    <cellStyle name="_04FELBEV_1 2" xfId="32"/>
    <cellStyle name="_04FELBEV_1 2 2" xfId="497"/>
    <cellStyle name="_04FELBEV_1 3" xfId="33"/>
    <cellStyle name="_04FELBEV_1 3 2" xfId="498"/>
    <cellStyle name="_04FELBEV_1 3 2 2" xfId="1115"/>
    <cellStyle name="_04FELBEV_1 3 3" xfId="1114"/>
    <cellStyle name="_04FELBEV_1 4" xfId="34"/>
    <cellStyle name="_04FELBEV_1 4 2" xfId="499"/>
    <cellStyle name="_04FELBEV_1 5" xfId="35"/>
    <cellStyle name="_04FELBEV_1 5 2" xfId="500"/>
    <cellStyle name="_04FELBEV_1 5 2 2" xfId="1117"/>
    <cellStyle name="_04FELBEV_1 5 3" xfId="1116"/>
    <cellStyle name="_04FELBEV_1 6" xfId="496"/>
    <cellStyle name="_04FELBEV_1 6 2" xfId="1118"/>
    <cellStyle name="_04FELBEV_1_TartalékKötvényLekötésekEgyebek2014" xfId="727"/>
    <cellStyle name="_04FELBEV_1_TartalékKötvényLekötésekEgyebek2014 2" xfId="1119"/>
    <cellStyle name="_04FELBEV_2" xfId="36"/>
    <cellStyle name="_04FELBEV_2_PH KVI 2014 KV 2014 02 20 elfogadott TEST2" xfId="37"/>
    <cellStyle name="_04FELBEV_2_TartalékKötvényLekötésekEgyebek2014" xfId="728"/>
    <cellStyle name="_04FELBEV_TartalékKötvényLekötésekEgyebek2014" xfId="729"/>
    <cellStyle name="_05FELBE" xfId="38"/>
    <cellStyle name="_05FELBE_1" xfId="39"/>
    <cellStyle name="_05FELBE_1 2" xfId="40"/>
    <cellStyle name="_05FELBE_1 2 2" xfId="502"/>
    <cellStyle name="_05FELBE_1 3" xfId="41"/>
    <cellStyle name="_05FELBE_1 3 2" xfId="503"/>
    <cellStyle name="_05FELBE_1 3 2 2" xfId="1121"/>
    <cellStyle name="_05FELBE_1 3 3" xfId="1120"/>
    <cellStyle name="_05FELBE_1 4" xfId="42"/>
    <cellStyle name="_05FELBE_1 4 2" xfId="504"/>
    <cellStyle name="_05FELBE_1 5" xfId="43"/>
    <cellStyle name="_05FELBE_1 5 2" xfId="505"/>
    <cellStyle name="_05FELBE_1 5 2 2" xfId="1123"/>
    <cellStyle name="_05FELBE_1 5 3" xfId="1122"/>
    <cellStyle name="_05FELBE_1 6" xfId="501"/>
    <cellStyle name="_05FELBE_1 6 2" xfId="1124"/>
    <cellStyle name="_05FELBE_1_TartalékKötvényLekötésekEgyebek2014" xfId="730"/>
    <cellStyle name="_05FELBE_1_TartalékKötvényLekötésekEgyebek2014 2" xfId="1125"/>
    <cellStyle name="_05FELBE_PH KVI 2014 KV 2014 02 20 elfogadott TEST2" xfId="44"/>
    <cellStyle name="_05FELBE_TartalékKötvényLekötésekEgyebek2014" xfId="731"/>
    <cellStyle name="_06FELBE" xfId="45"/>
    <cellStyle name="_06FELBE 2" xfId="46"/>
    <cellStyle name="_06FELBE 2 2" xfId="507"/>
    <cellStyle name="_06FELBE 3" xfId="47"/>
    <cellStyle name="_06FELBE 3 2" xfId="508"/>
    <cellStyle name="_06FELBE 4" xfId="506"/>
    <cellStyle name="_06FELBE_1" xfId="48"/>
    <cellStyle name="_06FELBE_1_TartalékKötvényLekötésekEgyebek2014" xfId="732"/>
    <cellStyle name="_06FELBE_TartalékKötvényLekötésekEgyebek2014" xfId="733"/>
    <cellStyle name="_06FELBE_TartalékKötvényLekötésekEgyebek2014 2" xfId="1126"/>
    <cellStyle name="_06FELBEküld" xfId="49"/>
    <cellStyle name="_06FELBEküld_1" xfId="50"/>
    <cellStyle name="_06FELBEküld_1_TartalékKötvényLekötésekEgyebek2014" xfId="734"/>
    <cellStyle name="_06FELBEküld_PH KVI 2014 KV 2014 02 20 elfogadott TEST2" xfId="51"/>
    <cellStyle name="_06FELBEküld_TartalékKötvényLekötésekEgyebek2014" xfId="735"/>
    <cellStyle name="_07háromnegyedBesz" xfId="52"/>
    <cellStyle name="_07háromnegyedBesz 2" xfId="53"/>
    <cellStyle name="_07háromnegyedBesz 2 2" xfId="510"/>
    <cellStyle name="_07háromnegyedBesz 3" xfId="54"/>
    <cellStyle name="_07háromnegyedBesz 3 2" xfId="511"/>
    <cellStyle name="_07háromnegyedBesz 3 2 2" xfId="1128"/>
    <cellStyle name="_07háromnegyedBesz 3 3" xfId="1127"/>
    <cellStyle name="_07háromnegyedBesz 4" xfId="55"/>
    <cellStyle name="_07háromnegyedBesz 4 2" xfId="512"/>
    <cellStyle name="_07háromnegyedBesz 5" xfId="56"/>
    <cellStyle name="_07háromnegyedBesz 5 2" xfId="513"/>
    <cellStyle name="_07háromnegyedBesz 5 2 2" xfId="1130"/>
    <cellStyle name="_07háromnegyedBesz 5 3" xfId="1129"/>
    <cellStyle name="_07háromnegyedBesz 6" xfId="509"/>
    <cellStyle name="_07háromnegyedBesz 6 2" xfId="1131"/>
    <cellStyle name="_07háromnegyedBesz_1" xfId="57"/>
    <cellStyle name="_07háromnegyedBesz_1_TartalékKötvényLekötésekEgyebek2014" xfId="736"/>
    <cellStyle name="_07háromnegyedBesz_TartalékKötvényLekötésekEgyebek2014" xfId="737"/>
    <cellStyle name="_07háromnegyedBesz_TartalékKötvényLekötésekEgyebek2014 2" xfId="1132"/>
    <cellStyle name="_08FELBE" xfId="58"/>
    <cellStyle name="_08FELBE 2" xfId="59"/>
    <cellStyle name="_08FELBE 2 2" xfId="515"/>
    <cellStyle name="_08FELBE 3" xfId="60"/>
    <cellStyle name="_08FELBE 3 2" xfId="516"/>
    <cellStyle name="_08FELBE 3 2 2" xfId="1134"/>
    <cellStyle name="_08FELBE 3 3" xfId="1133"/>
    <cellStyle name="_08FELBE 4" xfId="61"/>
    <cellStyle name="_08FELBE 4 2" xfId="517"/>
    <cellStyle name="_08FELBE 5" xfId="62"/>
    <cellStyle name="_08FELBE 5 2" xfId="518"/>
    <cellStyle name="_08FELBE 5 2 2" xfId="1136"/>
    <cellStyle name="_08FELBE 5 3" xfId="1135"/>
    <cellStyle name="_08FELBE 6" xfId="514"/>
    <cellStyle name="_08FELBE 6 2" xfId="1137"/>
    <cellStyle name="_08FELBE_1" xfId="63"/>
    <cellStyle name="_08FELBE_1_TartalékKötvényLekötésekEgyebek2014" xfId="738"/>
    <cellStyle name="_08FELBE_TartalékKötvényLekötésekEgyebek2014" xfId="739"/>
    <cellStyle name="_08FELBE_TartalékKötvényLekötésekEgyebek2014 2" xfId="1138"/>
    <cellStyle name="_09FELBE" xfId="64"/>
    <cellStyle name="_09FELBE_1" xfId="65"/>
    <cellStyle name="_09FELBE_1 2" xfId="66"/>
    <cellStyle name="_09FELBE_1 2 2" xfId="520"/>
    <cellStyle name="_09FELBE_1 3" xfId="67"/>
    <cellStyle name="_09FELBE_1 3 2" xfId="521"/>
    <cellStyle name="_09FELBE_1 4" xfId="519"/>
    <cellStyle name="_09FELBE_1_TartalékKötvényLekötésekEgyebek2014" xfId="740"/>
    <cellStyle name="_09FELBE_1_TartalékKötvényLekötésekEgyebek2014 2" xfId="1139"/>
    <cellStyle name="_09FELBE_TartalékKötvényLekötésekEgyebek2014" xfId="741"/>
    <cellStyle name="_09FELBEküld" xfId="68"/>
    <cellStyle name="_09FELBEküld 2" xfId="69"/>
    <cellStyle name="_09FELBEküld 2 2" xfId="523"/>
    <cellStyle name="_09FELBEküld 3" xfId="70"/>
    <cellStyle name="_09FELBEküld 3 2" xfId="524"/>
    <cellStyle name="_09FELBEküld 4" xfId="522"/>
    <cellStyle name="_09FELBEküld_1" xfId="71"/>
    <cellStyle name="_09FELBEküld_1_TartalékKötvényLekötésekEgyebek2014" xfId="742"/>
    <cellStyle name="_09FELBEküld_TartalékKötvényLekötésekEgyebek2014" xfId="743"/>
    <cellStyle name="_09FELBEküld_TartalékKötvényLekötésekEgyebek2014 2" xfId="1140"/>
    <cellStyle name="_09FELBEotthoni" xfId="72"/>
    <cellStyle name="_09FELBEotthoni 2" xfId="73"/>
    <cellStyle name="_09FELBEotthoni 2 2" xfId="526"/>
    <cellStyle name="_09FELBEotthoni 3" xfId="74"/>
    <cellStyle name="_09FELBEotthoni 3 2" xfId="527"/>
    <cellStyle name="_09FELBEotthoni 4" xfId="525"/>
    <cellStyle name="_09FELBEotthoni_1" xfId="75"/>
    <cellStyle name="_09FELBEotthoni_1_TartalékKötvényLekötésekEgyebek2014" xfId="744"/>
    <cellStyle name="_09FELBEotthoni_2" xfId="76"/>
    <cellStyle name="_09FELBEotthoni_2_TartalékKötvényLekötésekEgyebek2014" xfId="745"/>
    <cellStyle name="_09FELBEotthoni_TartalékKötvényLekötésekEgyebek2014" xfId="746"/>
    <cellStyle name="_09FELBEotthoni_TartalékKötvényLekötésekEgyebek2014 2" xfId="1141"/>
    <cellStyle name="_09háromnegyedBESZ" xfId="77"/>
    <cellStyle name="_09háromnegyedBESZ_1" xfId="78"/>
    <cellStyle name="_09háromnegyedBESZ_1 2" xfId="79"/>
    <cellStyle name="_09háromnegyedBESZ_1 2 2" xfId="529"/>
    <cellStyle name="_09háromnegyedBESZ_1 3" xfId="80"/>
    <cellStyle name="_09háromnegyedBESZ_1 3 2" xfId="530"/>
    <cellStyle name="_09háromnegyedBESZ_1 4" xfId="528"/>
    <cellStyle name="_09háromnegyedBESZ_1_TartalékKötvényLekötésekEgyebek2014" xfId="747"/>
    <cellStyle name="_09háromnegyedBESZ_1_TartalékKötvényLekötésekEgyebek2014 2" xfId="1142"/>
    <cellStyle name="_09háromnegyedBESZ_TartalékKötvényLekötésekEgyebek2014" xfId="748"/>
    <cellStyle name="_2006.évi első rendelet-módosítás" xfId="81"/>
    <cellStyle name="_2006.évi első rendelet-módosítás 2" xfId="82"/>
    <cellStyle name="_2006.évi első rendelet-módosítás 2 2" xfId="532"/>
    <cellStyle name="_2006.évi első rendelet-módosítás 3" xfId="83"/>
    <cellStyle name="_2006.évi első rendelet-módosítás 3 2" xfId="533"/>
    <cellStyle name="_2006.évi első rendelet-módosítás 4" xfId="531"/>
    <cellStyle name="_2006.évi első rendelet-módosítás_1" xfId="84"/>
    <cellStyle name="_2006.évi első rendelet-módosítás_1_TartalékKötvényLekötésekEgyebek2014" xfId="749"/>
    <cellStyle name="_2006.évi első rendelet-módosítás_2" xfId="85"/>
    <cellStyle name="_2006.évi első rendelet-módosítás_2_TartalékKötvényLekötésekEgyebek2014" xfId="750"/>
    <cellStyle name="_2006.évi első rendelet-módosítás_3" xfId="86"/>
    <cellStyle name="_2006.évi első rendelet-módosítás_3_TartalékKötvényLekötésekEgyebek2014" xfId="751"/>
    <cellStyle name="_2006.évi első rendelet-módosítás_4" xfId="87"/>
    <cellStyle name="_2006.évi első rendelet-módosítás_4_TartalékKötvényLekötésekEgyebek2014" xfId="752"/>
    <cellStyle name="_2006.évi első rendelet-módosítás_TartalékKötvényLekötésekEgyebek2014" xfId="753"/>
    <cellStyle name="_2006.évi első rendelet-módosítás_TartalékKötvényLekötésekEgyebek2014 2" xfId="1143"/>
    <cellStyle name="_2006.évi hatodik rendelet-módosítás" xfId="88"/>
    <cellStyle name="_2006.évi hatodik rendelet-módosítás_1" xfId="89"/>
    <cellStyle name="_2006.évi hatodik rendelet-módosítás_1_TartalékKötvényLekötésekEgyebek2014" xfId="754"/>
    <cellStyle name="_2006.évi hatodik rendelet-módosítás_2" xfId="90"/>
    <cellStyle name="_2006.évi hatodik rendelet-módosítás_2_TartalékKötvényLekötésekEgyebek2014" xfId="755"/>
    <cellStyle name="_2006.évi hatodik rendelet-módosítás_3" xfId="91"/>
    <cellStyle name="_2006.évi hatodik rendelet-módosítás_3_TartalékKötvényLekötésekEgyebek2014" xfId="756"/>
    <cellStyle name="_2006.évi hatodik rendelet-módosítás_4" xfId="92"/>
    <cellStyle name="_2006.évi hatodik rendelet-módosítás_4 2" xfId="93"/>
    <cellStyle name="_2006.évi hatodik rendelet-módosítás_4 2 2" xfId="535"/>
    <cellStyle name="_2006.évi hatodik rendelet-módosítás_4 3" xfId="94"/>
    <cellStyle name="_2006.évi hatodik rendelet-módosítás_4 3 2" xfId="536"/>
    <cellStyle name="_2006.évi hatodik rendelet-módosítás_4 4" xfId="534"/>
    <cellStyle name="_2006.évi hatodik rendelet-módosítás_4_TartalékKötvényLekötésekEgyebek2014" xfId="757"/>
    <cellStyle name="_2006.évi hatodik rendelet-módosítás_4_TartalékKötvényLekötésekEgyebek2014 2" xfId="1144"/>
    <cellStyle name="_2006.évi hatodik rendelet-módosítás_TartalékKötvényLekötésekEgyebek2014" xfId="758"/>
    <cellStyle name="_2006.évi második rendelet-módosítás" xfId="95"/>
    <cellStyle name="_2006.évi második rendelet-módosítás_1" xfId="96"/>
    <cellStyle name="_2006.évi második rendelet-módosítás_1 2" xfId="97"/>
    <cellStyle name="_2006.évi második rendelet-módosítás_1 2 2" xfId="538"/>
    <cellStyle name="_2006.évi második rendelet-módosítás_1 3" xfId="98"/>
    <cellStyle name="_2006.évi második rendelet-módosítás_1 3 2" xfId="539"/>
    <cellStyle name="_2006.évi második rendelet-módosítás_1 4" xfId="537"/>
    <cellStyle name="_2006.évi második rendelet-módosítás_1_TartalékKötvényLekötésekEgyebek2014" xfId="759"/>
    <cellStyle name="_2006.évi második rendelet-módosítás_1_TartalékKötvényLekötésekEgyebek2014 2" xfId="1145"/>
    <cellStyle name="_2006.évi második rendelet-módosítás_2" xfId="99"/>
    <cellStyle name="_2006.évi második rendelet-módosítás_2_TartalékKötvényLekötésekEgyebek2014" xfId="760"/>
    <cellStyle name="_2006.évi második rendelet-módosítás_3" xfId="100"/>
    <cellStyle name="_2006.évi második rendelet-módosítás_3_TartalékKötvényLekötésekEgyebek2014" xfId="761"/>
    <cellStyle name="_2006.évi második rendelet-módosítás_TartalékKötvényLekötésekEgyebek2014" xfId="762"/>
    <cellStyle name="_2006.évi ötödik rendelet-módosítás" xfId="101"/>
    <cellStyle name="_2006.évi ötödik rendelet-módosítás_1" xfId="102"/>
    <cellStyle name="_2006.évi ötödik rendelet-módosítás_1_TartalékKötvényLekötésekEgyebek2014" xfId="763"/>
    <cellStyle name="_2006.évi ötödik rendelet-módosítás_2" xfId="103"/>
    <cellStyle name="_2006.évi ötödik rendelet-módosítás_2_TartalékKötvényLekötésekEgyebek2014" xfId="764"/>
    <cellStyle name="_2006.évi ötödik rendelet-módosítás_3" xfId="104"/>
    <cellStyle name="_2006.évi ötödik rendelet-módosítás_3_TartalékKötvényLekötésekEgyebek2014" xfId="765"/>
    <cellStyle name="_2006.évi ötödik rendelet-módosítás_TartalékKötvényLekötésekEgyebek2014" xfId="766"/>
    <cellStyle name="_2006KVI0307" xfId="105"/>
    <cellStyle name="_2006KVI0307_PH KVI 2014 KV 2014 02 20 elfogadott TEST2" xfId="106"/>
    <cellStyle name="_2006KVI0307_TartalékKötvényLekötésekEgyebek2014" xfId="767"/>
    <cellStyle name="_2006KVI0307alapokÚJ" xfId="107"/>
    <cellStyle name="_2006KVI0307alapokÚJ 2" xfId="768"/>
    <cellStyle name="_2006KVI0307alapokÚJ_ÖNK FORRÁS JELENLEGI 2013 02 11" xfId="108"/>
    <cellStyle name="_2006KVI0307alapokÚJ_ÖNK FORRÁS JELENLEGI 2013 02 11_PH KVI 2014 KV 2014 02 20 elfogadott TEST2" xfId="109"/>
    <cellStyle name="_2006KVI0307alapokÚJ_TartalékKötvényLekötésekEgyebek2014" xfId="769"/>
    <cellStyle name="_2007.évi második rendelet-módosítás" xfId="110"/>
    <cellStyle name="_2007.évi második rendelet-módosítás 2" xfId="111"/>
    <cellStyle name="_2007.évi második rendelet-módosítás 2 2" xfId="541"/>
    <cellStyle name="_2007.évi második rendelet-módosítás 3" xfId="112"/>
    <cellStyle name="_2007.évi második rendelet-módosítás 3 2" xfId="542"/>
    <cellStyle name="_2007.évi második rendelet-módosítás 4" xfId="540"/>
    <cellStyle name="_2007.évi második rendelet-módosítás_1" xfId="113"/>
    <cellStyle name="_2007.évi második rendelet-módosítás_1_TartalékKötvényLekötésekEgyebek2014" xfId="770"/>
    <cellStyle name="_2007.évi második rendelet-módosítás_2" xfId="114"/>
    <cellStyle name="_2007.évi második rendelet-módosítás_2_TartalékKötvényLekötésekEgyebek2014" xfId="771"/>
    <cellStyle name="_2007.évi második rendelet-módosítás_3" xfId="115"/>
    <cellStyle name="_2007.évi második rendelet-módosítás_3_TartalékKötvényLekötésekEgyebek2014" xfId="772"/>
    <cellStyle name="_2007.évi második rendelet-módosítás_TartalékKötvényLekötésekEgyebek2014" xfId="773"/>
    <cellStyle name="_2007.évi második rendelet-módosítás_TartalékKötvényLekötésekEgyebek2014 2" xfId="1146"/>
    <cellStyle name="_2007.évi negyedik rendelet-módosítás" xfId="116"/>
    <cellStyle name="_2007.évi negyedik rendelet-módosítás 2" xfId="117"/>
    <cellStyle name="_2007.évi negyedik rendelet-módosítás 2 2" xfId="544"/>
    <cellStyle name="_2007.évi negyedik rendelet-módosítás 3" xfId="118"/>
    <cellStyle name="_2007.évi negyedik rendelet-módosítás 3 2" xfId="545"/>
    <cellStyle name="_2007.évi negyedik rendelet-módosítás 4" xfId="543"/>
    <cellStyle name="_2007.évi negyedik rendelet-módosítás_1" xfId="119"/>
    <cellStyle name="_2007.évi negyedik rendelet-módosítás_1_TartalékKötvényLekötésekEgyebek2014" xfId="774"/>
    <cellStyle name="_2007.évi negyedik rendelet-módosítás_2" xfId="120"/>
    <cellStyle name="_2007.évi negyedik rendelet-módosítás_2_TartalékKötvényLekötésekEgyebek2014" xfId="775"/>
    <cellStyle name="_2007.évi negyedik rendelet-módosítás_3" xfId="121"/>
    <cellStyle name="_2007.évi negyedik rendelet-módosítás_3_TartalékKötvényLekötésekEgyebek2014" xfId="776"/>
    <cellStyle name="_2007.évi negyedik rendelet-módosítás_TartalékKötvényLekötésekEgyebek2014" xfId="777"/>
    <cellStyle name="_2007.évi negyedik rendelet-módosítás_TartalékKötvényLekötésekEgyebek2014 2" xfId="1147"/>
    <cellStyle name="_2007.évi ötödik rendelet-módosítás" xfId="122"/>
    <cellStyle name="_2007.évi ötödik rendelet-módosítás_1" xfId="123"/>
    <cellStyle name="_2007.évi ötödik rendelet-módosítás_1_TartalékKötvényLekötésekEgyebek2014" xfId="778"/>
    <cellStyle name="_2007.évi ötödik rendelet-módosítás_2" xfId="124"/>
    <cellStyle name="_2007.évi ötödik rendelet-módosítás_2 2" xfId="125"/>
    <cellStyle name="_2007.évi ötödik rendelet-módosítás_2 2 2" xfId="547"/>
    <cellStyle name="_2007.évi ötödik rendelet-módosítás_2 3" xfId="126"/>
    <cellStyle name="_2007.évi ötödik rendelet-módosítás_2 3 2" xfId="548"/>
    <cellStyle name="_2007.évi ötödik rendelet-módosítás_2 4" xfId="546"/>
    <cellStyle name="_2007.évi ötödik rendelet-módosítás_2_TartalékKötvényLekötésekEgyebek2014" xfId="779"/>
    <cellStyle name="_2007.évi ötödik rendelet-módosítás_2_TartalékKötvényLekötésekEgyebek2014 2" xfId="1148"/>
    <cellStyle name="_2007.évi ötödik rendelet-módosítás_3" xfId="127"/>
    <cellStyle name="_2007.évi ötödik rendelet-módosítás_3_TartalékKötvényLekötésekEgyebek2014" xfId="780"/>
    <cellStyle name="_2007.évi ötödik rendelet-módosítás_TartalékKötvényLekötésekEgyebek2014" xfId="781"/>
    <cellStyle name="_2007KVI2" xfId="128"/>
    <cellStyle name="_2007KVI2_TartalékKötvényLekötésekEgyebek2014" xfId="782"/>
    <cellStyle name="_2007KVIvégleges20070306alapok" xfId="129"/>
    <cellStyle name="_2007KVIvégleges20070306alapok_ÖNK FORRÁS JELENLEGI 2013 02 11" xfId="130"/>
    <cellStyle name="_2007KVIvégleges20070306alapok_ÖNK FORRÁS JELENLEGI 2013 02 11_PH KVI 2014 KV 2014 02 20 elfogadott TEST2" xfId="131"/>
    <cellStyle name="_2007KVIvégleges20070306alapok_TartalékKötvényLekötésekEgyebek2014" xfId="783"/>
    <cellStyle name="_2008.évi első rendelet-módosítás" xfId="132"/>
    <cellStyle name="_2008.évi első rendelet-módosítás_1" xfId="133"/>
    <cellStyle name="_2008.évi első rendelet-módosítás_1_TartalékKötvényLekötésekEgyebek2014" xfId="784"/>
    <cellStyle name="_2008.évi első rendelet-módosítás_2" xfId="134"/>
    <cellStyle name="_2008.évi első rendelet-módosítás_2 2" xfId="135"/>
    <cellStyle name="_2008.évi első rendelet-módosítás_2 2 2" xfId="550"/>
    <cellStyle name="_2008.évi első rendelet-módosítás_2 3" xfId="136"/>
    <cellStyle name="_2008.évi első rendelet-módosítás_2 3 2" xfId="551"/>
    <cellStyle name="_2008.évi első rendelet-módosítás_2 4" xfId="549"/>
    <cellStyle name="_2008.évi első rendelet-módosítás_2_TartalékKötvényLekötésekEgyebek2014" xfId="785"/>
    <cellStyle name="_2008.évi első rendelet-módosítás_2_TartalékKötvényLekötésekEgyebek2014 2" xfId="1149"/>
    <cellStyle name="_2008.évi első rendelet-módosítás_3" xfId="137"/>
    <cellStyle name="_2008.évi első rendelet-módosítás_3_TartalékKötvényLekötésekEgyebek2014" xfId="786"/>
    <cellStyle name="_2008.évi első rendelet-módosítás_TartalékKötvényLekötésekEgyebek2014" xfId="787"/>
    <cellStyle name="_2008.évi első rendelet-módosításküld" xfId="138"/>
    <cellStyle name="_2008.évi első rendelet-módosításküld_1" xfId="139"/>
    <cellStyle name="_2008.évi első rendelet-módosításküld_1_TartalékKötvényLekötésekEgyebek2014" xfId="788"/>
    <cellStyle name="_2008.évi első rendelet-módosításküld_2" xfId="140"/>
    <cellStyle name="_2008.évi első rendelet-módosításküld_2 2" xfId="141"/>
    <cellStyle name="_2008.évi első rendelet-módosításküld_2 2 2" xfId="553"/>
    <cellStyle name="_2008.évi első rendelet-módosításküld_2 3" xfId="142"/>
    <cellStyle name="_2008.évi első rendelet-módosításküld_2 3 2" xfId="554"/>
    <cellStyle name="_2008.évi első rendelet-módosításküld_2 4" xfId="552"/>
    <cellStyle name="_2008.évi első rendelet-módosításküld_2_TartalékKötvényLekötésekEgyebek2014" xfId="789"/>
    <cellStyle name="_2008.évi első rendelet-módosításküld_2_TartalékKötvényLekötésekEgyebek2014 2" xfId="1150"/>
    <cellStyle name="_2008.évi első rendelet-módosításküld_3" xfId="143"/>
    <cellStyle name="_2008.évi első rendelet-módosításküld_3_TartalékKötvényLekötésekEgyebek2014" xfId="790"/>
    <cellStyle name="_2008.évi első rendelet-módosításküld_TartalékKötvényLekötésekEgyebek2014" xfId="791"/>
    <cellStyle name="_2008.évi harmadik rendelet-módosítás intézményi" xfId="144"/>
    <cellStyle name="_2008.évi harmadik rendelet-módosítás intézményi_1" xfId="145"/>
    <cellStyle name="_2008.évi harmadik rendelet-módosítás intézményi_1 2" xfId="146"/>
    <cellStyle name="_2008.évi harmadik rendelet-módosítás intézményi_1 2 2" xfId="556"/>
    <cellStyle name="_2008.évi harmadik rendelet-módosítás intézményi_1 3" xfId="147"/>
    <cellStyle name="_2008.évi harmadik rendelet-módosítás intézményi_1 3 2" xfId="557"/>
    <cellStyle name="_2008.évi harmadik rendelet-módosítás intézményi_1 4" xfId="555"/>
    <cellStyle name="_2008.évi harmadik rendelet-módosítás intézményi_1_TartalékKötvényLekötésekEgyebek2014" xfId="792"/>
    <cellStyle name="_2008.évi harmadik rendelet-módosítás intézményi_1_TartalékKötvényLekötésekEgyebek2014 2" xfId="1151"/>
    <cellStyle name="_2008.évi harmadik rendelet-módosítás intézményi_2" xfId="148"/>
    <cellStyle name="_2008.évi harmadik rendelet-módosítás intézményi_2_TartalékKötvényLekötésekEgyebek2014" xfId="793"/>
    <cellStyle name="_2008.évi harmadik rendelet-módosítás intézményi_3" xfId="149"/>
    <cellStyle name="_2008.évi harmadik rendelet-módosítás intézményi_3_TartalékKötvényLekötésekEgyebek2014" xfId="794"/>
    <cellStyle name="_2008.évi harmadik rendelet-módosítás intézményi_4" xfId="150"/>
    <cellStyle name="_2008.évi harmadik rendelet-módosítás intézményi_4_TartalékKötvényLekötésekEgyebek2014" xfId="795"/>
    <cellStyle name="_2008.évi harmadik rendelet-módosítás intézményi_TartalékKötvényLekötésekEgyebek2014" xfId="796"/>
    <cellStyle name="_2008.évi második rendelet-módosítás" xfId="151"/>
    <cellStyle name="_2008.évi második rendelet-módosítás_1" xfId="152"/>
    <cellStyle name="_2008.évi második rendelet-módosítás_1_2008beszküldvégleges" xfId="797"/>
    <cellStyle name="_2008.évi második rendelet-módosítás_1_2008beszküldvégleges_TartalékKötvényLekötésekEgyebek2014" xfId="798"/>
    <cellStyle name="_2008.évi második rendelet-módosítás_1_2009besz" xfId="153"/>
    <cellStyle name="_2008.évi második rendelet-módosítás_1_2009besz_TartalékKötvényLekötésekEgyebek2014" xfId="799"/>
    <cellStyle name="_2008.évi második rendelet-módosítás_1_2010besz" xfId="800"/>
    <cellStyle name="_2008.évi második rendelet-módosítás_1_2010besz_TartalékKötvényLekötésekEgyebek2014" xfId="801"/>
    <cellStyle name="_2008.évi második rendelet-módosítás_1_2010FELBEküld" xfId="154"/>
    <cellStyle name="_2008.évi második rendelet-módosítás_1_2010FELBEküld_TartalékKötvényLekötésekEgyebek2014" xfId="802"/>
    <cellStyle name="_2008.évi második rendelet-módosítás_1_2011. évi második rendelet-módosítás" xfId="155"/>
    <cellStyle name="_2008.évi második rendelet-módosítás_1_2011. évi második rendelet-módosítás_TartalékKötvényLekötésekEgyebek2014" xfId="803"/>
    <cellStyle name="_2008.évi második rendelet-módosítás_1_2011besz" xfId="804"/>
    <cellStyle name="_2008.évi második rendelet-módosítás_1_2011besz_TartalékKötvényLekötésekEgyebek2014" xfId="805"/>
    <cellStyle name="_2008.évi második rendelet-módosítás_1_2012KVI változat 20120223" xfId="806"/>
    <cellStyle name="_2008.évi második rendelet-módosítás_1_2012KVI változat 20120223_TartalékKötvényLekötésekEgyebek2014" xfId="807"/>
    <cellStyle name="_2008.évi második rendelet-módosítás_1_2012KVI változat 3" xfId="808"/>
    <cellStyle name="_2008.évi második rendelet-módosítás_1_2012KVI változat 3_TartalékKötvényLekötésekEgyebek2014" xfId="809"/>
    <cellStyle name="_2008.évi második rendelet-módosítás_1_8. melléklet tartalékok" xfId="810"/>
    <cellStyle name="_2008.évi második rendelet-módosítás_1_8. melléklet tartalékok_TartalékKötvényLekötésekEgyebek2014" xfId="811"/>
    <cellStyle name="_2008.évi második rendelet-módosítás_1_adósságszolgálat 2013 05 06" xfId="812"/>
    <cellStyle name="_2008.évi második rendelet-módosítás_1_adósságszolgálat 2013 05 06_TartalékKötvényLekötésekEgyebek2014" xfId="813"/>
    <cellStyle name="_2008.évi második rendelet-módosítás_1_adósságszolgálat alakulása" xfId="814"/>
    <cellStyle name="_2008.évi második rendelet-módosítás_1_adósságszolgálatlegújabb 2013 01 09" xfId="815"/>
    <cellStyle name="_2008.évi második rendelet-módosítás_1_adósságszolgálatlegújabb 2013 01 09_TartalékKötvényLekötésekEgyebek2014" xfId="816"/>
    <cellStyle name="_2008.évi második rendelet-módosítás_1_futamidős törlesztés alakulása" xfId="156"/>
    <cellStyle name="_2008.évi második rendelet-módosítás_1_futamidős törlesztés alakulása_TartalékKötvényLekötésekEgyebek2014" xfId="817"/>
    <cellStyle name="_2008.évi második rendelet-módosítás_1_kötvénylekötés és kamatbevétel" xfId="157"/>
    <cellStyle name="_2008.évi második rendelet-módosítás_1_kötvénylekötés és kamatbevétel_TartalékKötvényLekötésekEgyebek2014" xfId="818"/>
    <cellStyle name="_2008.évi második rendelet-módosítás_1_TaralékKötvényLekötésEgyebek2011" xfId="158"/>
    <cellStyle name="_2008.évi második rendelet-módosítás_1_TaralékKötvényLekötésEgyebek2011_TartalékKötvényLekötésekEgyebek2014" xfId="819"/>
    <cellStyle name="_2008.évi második rendelet-módosítás_1_TartalékKötvényLekötésEgyebek2011" xfId="159"/>
    <cellStyle name="_2008.évi második rendelet-módosítás_1_TartalékKötvényLekötésEgyebek2011_TartalékKötvényLekötésekEgyebek2014" xfId="820"/>
    <cellStyle name="_2008.évi második rendelet-módosítás_1_TartalékKötvényLekötésekEgyebek2011" xfId="160"/>
    <cellStyle name="_2008.évi második rendelet-módosítás_1_TartalékKötvényLekötésekEgyebek2011_TartalékKötvényLekötésekEgyebek2014" xfId="821"/>
    <cellStyle name="_2008.évi második rendelet-módosítás_1_TartalékKötvényLekötésekEgyebek2012" xfId="161"/>
    <cellStyle name="_2008.évi második rendelet-módosítás_1_TartalékKötvényLekötésekEgyebek2012_TartalékKötvényLekötésekEgyebek2014" xfId="822"/>
    <cellStyle name="_2008.évi második rendelet-módosítás_1_TartalékKötvényLekötésekEgyebek2013 év végi rendezés" xfId="823"/>
    <cellStyle name="_2008.évi második rendelet-módosítás_1_TartalékKötvényLekötésekEgyebek2014" xfId="824"/>
    <cellStyle name="_2008.évi második rendelet-módosítás_2" xfId="162"/>
    <cellStyle name="_2008.évi második rendelet-módosítás_2 2" xfId="163"/>
    <cellStyle name="_2008.évi második rendelet-módosítás_2 2 2" xfId="559"/>
    <cellStyle name="_2008.évi második rendelet-módosítás_2 3" xfId="164"/>
    <cellStyle name="_2008.évi második rendelet-módosítás_2 3 2" xfId="560"/>
    <cellStyle name="_2008.évi második rendelet-módosítás_2 4" xfId="558"/>
    <cellStyle name="_2008.évi második rendelet-módosítás_2_2008beszküldvégleges" xfId="825"/>
    <cellStyle name="_2008.évi második rendelet-módosítás_2_2008beszküldvégleges 2" xfId="1152"/>
    <cellStyle name="_2008.évi második rendelet-módosítás_2_2008beszküldvégleges_TartalékKötvényLekötésekEgyebek2014" xfId="826"/>
    <cellStyle name="_2008.évi második rendelet-módosítás_2_2008beszküldvégleges_TartalékKötvényLekötésekEgyebek2014 2" xfId="1153"/>
    <cellStyle name="_2008.évi második rendelet-módosítás_2_2009besz" xfId="165"/>
    <cellStyle name="_2008.évi második rendelet-módosítás_2_2009besz 2" xfId="166"/>
    <cellStyle name="_2008.évi második rendelet-módosítás_2_2009besz 2 2" xfId="562"/>
    <cellStyle name="_2008.évi második rendelet-módosítás_2_2009besz 3" xfId="167"/>
    <cellStyle name="_2008.évi második rendelet-módosítás_2_2009besz 3 2" xfId="563"/>
    <cellStyle name="_2008.évi második rendelet-módosítás_2_2009besz 4" xfId="561"/>
    <cellStyle name="_2008.évi második rendelet-módosítás_2_2009besz_TartalékKötvényLekötésekEgyebek2014" xfId="827"/>
    <cellStyle name="_2008.évi második rendelet-módosítás_2_2009besz_TartalékKötvényLekötésekEgyebek2014 2" xfId="1154"/>
    <cellStyle name="_2008.évi második rendelet-módosítás_2_2010besz" xfId="828"/>
    <cellStyle name="_2008.évi második rendelet-módosítás_2_2010besz 2" xfId="1155"/>
    <cellStyle name="_2008.évi második rendelet-módosítás_2_2010besz_TartalékKötvényLekötésekEgyebek2014" xfId="829"/>
    <cellStyle name="_2008.évi második rendelet-módosítás_2_2010besz_TartalékKötvényLekötésekEgyebek2014 2" xfId="1156"/>
    <cellStyle name="_2008.évi második rendelet-módosítás_2_2010FELBEküld" xfId="168"/>
    <cellStyle name="_2008.évi második rendelet-módosítás_2_2010FELBEküld 2" xfId="169"/>
    <cellStyle name="_2008.évi második rendelet-módosítás_2_2010FELBEküld 2 2" xfId="565"/>
    <cellStyle name="_2008.évi második rendelet-módosítás_2_2010FELBEküld 3" xfId="170"/>
    <cellStyle name="_2008.évi második rendelet-módosítás_2_2010FELBEküld 3 2" xfId="566"/>
    <cellStyle name="_2008.évi második rendelet-módosítás_2_2010FELBEküld 4" xfId="564"/>
    <cellStyle name="_2008.évi második rendelet-módosítás_2_2010FELBEküld_TartalékKötvényLekötésekEgyebek2014" xfId="830"/>
    <cellStyle name="_2008.évi második rendelet-módosítás_2_2010FELBEküld_TartalékKötvényLekötésekEgyebek2014 2" xfId="1157"/>
    <cellStyle name="_2008.évi második rendelet-módosítás_2_2011. évi második rendelet-módosítás" xfId="171"/>
    <cellStyle name="_2008.évi második rendelet-módosítás_2_2011. évi második rendelet-módosítás 2" xfId="172"/>
    <cellStyle name="_2008.évi második rendelet-módosítás_2_2011. évi második rendelet-módosítás 2 2" xfId="568"/>
    <cellStyle name="_2008.évi második rendelet-módosítás_2_2011. évi második rendelet-módosítás 3" xfId="173"/>
    <cellStyle name="_2008.évi második rendelet-módosítás_2_2011. évi második rendelet-módosítás 3 2" xfId="569"/>
    <cellStyle name="_2008.évi második rendelet-módosítás_2_2011. évi második rendelet-módosítás 4" xfId="567"/>
    <cellStyle name="_2008.évi második rendelet-módosítás_2_2011. évi második rendelet-módosítás_TartalékKötvényLekötésekEgyebek2014" xfId="831"/>
    <cellStyle name="_2008.évi második rendelet-módosítás_2_2011. évi második rendelet-módosítás_TartalékKötvényLekötésekEgyebek2014 2" xfId="1158"/>
    <cellStyle name="_2008.évi második rendelet-módosítás_2_2011besz" xfId="832"/>
    <cellStyle name="_2008.évi második rendelet-módosítás_2_2011besz 2" xfId="1159"/>
    <cellStyle name="_2008.évi második rendelet-módosítás_2_2011besz_TartalékKötvényLekötésekEgyebek2014" xfId="833"/>
    <cellStyle name="_2008.évi második rendelet-módosítás_2_2011besz_TartalékKötvényLekötésekEgyebek2014 2" xfId="1160"/>
    <cellStyle name="_2008.évi második rendelet-módosítás_2_2012KVI változat 20120223" xfId="834"/>
    <cellStyle name="_2008.évi második rendelet-módosítás_2_2012KVI változat 20120223 2" xfId="1161"/>
    <cellStyle name="_2008.évi második rendelet-módosítás_2_2012KVI változat 20120223_TartalékKötvényLekötésekEgyebek2014" xfId="835"/>
    <cellStyle name="_2008.évi második rendelet-módosítás_2_2012KVI változat 20120223_TartalékKötvényLekötésekEgyebek2014 2" xfId="1162"/>
    <cellStyle name="_2008.évi második rendelet-módosítás_2_2012KVI változat 3" xfId="836"/>
    <cellStyle name="_2008.évi második rendelet-módosítás_2_2012KVI változat 3 2" xfId="1163"/>
    <cellStyle name="_2008.évi második rendelet-módosítás_2_2012KVI változat 3_TartalékKötvényLekötésekEgyebek2014" xfId="837"/>
    <cellStyle name="_2008.évi második rendelet-módosítás_2_2012KVI változat 3_TartalékKötvényLekötésekEgyebek2014 2" xfId="1164"/>
    <cellStyle name="_2008.évi második rendelet-módosítás_2_8. melléklet tartalékok" xfId="838"/>
    <cellStyle name="_2008.évi második rendelet-módosítás_2_8. melléklet tartalékok_TartalékKötvényLekötésekEgyebek2014" xfId="839"/>
    <cellStyle name="_2008.évi második rendelet-módosítás_2_adósságszolgálat 2013 05 06" xfId="840"/>
    <cellStyle name="_2008.évi második rendelet-módosítás_2_adósságszolgálat 2013 05 06 2" xfId="1165"/>
    <cellStyle name="_2008.évi második rendelet-módosítás_2_adósságszolgálat 2013 05 06_TartalékKötvényLekötésekEgyebek2014" xfId="841"/>
    <cellStyle name="_2008.évi második rendelet-módosítás_2_adósságszolgálat 2013 05 06_TartalékKötvényLekötésekEgyebek2014 2" xfId="1166"/>
    <cellStyle name="_2008.évi második rendelet-módosítás_2_adósságszolgálat alakulása" xfId="842"/>
    <cellStyle name="_2008.évi második rendelet-módosítás_2_adósságszolgálatlegújabb 2013 01 09" xfId="843"/>
    <cellStyle name="_2008.évi második rendelet-módosítás_2_adósságszolgálatlegújabb 2013 01 09_TartalékKötvényLekötésekEgyebek2014" xfId="844"/>
    <cellStyle name="_2008.évi második rendelet-módosítás_2_futamidős törlesztés alakulása" xfId="174"/>
    <cellStyle name="_2008.évi második rendelet-módosítás_2_futamidős törlesztés alakulása_TartalékKötvényLekötésekEgyebek2014" xfId="845"/>
    <cellStyle name="_2008.évi második rendelet-módosítás_2_kötvénylekötés és kamatbevétel" xfId="175"/>
    <cellStyle name="_2008.évi második rendelet-módosítás_2_kötvénylekötés és kamatbevétel_TartalékKötvényLekötésekEgyebek2014" xfId="846"/>
    <cellStyle name="_2008.évi második rendelet-módosítás_2_TaralékKötvényLekötésEgyebek2011" xfId="176"/>
    <cellStyle name="_2008.évi második rendelet-módosítás_2_TaralékKötvényLekötésEgyebek2011_TartalékKötvényLekötésekEgyebek2014" xfId="847"/>
    <cellStyle name="_2008.évi második rendelet-módosítás_2_TartalékKötvényLekötésEgyebek2011" xfId="177"/>
    <cellStyle name="_2008.évi második rendelet-módosítás_2_TartalékKötvényLekötésEgyebek2011_TartalékKötvényLekötésekEgyebek2014" xfId="848"/>
    <cellStyle name="_2008.évi második rendelet-módosítás_2_TartalékKötvényLekötésekEgyebek2011" xfId="178"/>
    <cellStyle name="_2008.évi második rendelet-módosítás_2_TartalékKötvényLekötésekEgyebek2011_TartalékKötvényLekötésekEgyebek2014" xfId="849"/>
    <cellStyle name="_2008.évi második rendelet-módosítás_2_TartalékKötvényLekötésekEgyebek2012" xfId="179"/>
    <cellStyle name="_2008.évi második rendelet-módosítás_2_TartalékKötvényLekötésekEgyebek2012_TartalékKötvényLekötésekEgyebek2014" xfId="850"/>
    <cellStyle name="_2008.évi második rendelet-módosítás_2_TartalékKötvényLekötésekEgyebek2013 év végi rendezés" xfId="851"/>
    <cellStyle name="_2008.évi második rendelet-módosítás_2_TartalékKötvényLekötésekEgyebek2014" xfId="852"/>
    <cellStyle name="_2008.évi második rendelet-módosítás_2008beszküldvégleges" xfId="853"/>
    <cellStyle name="_2008.évi második rendelet-módosítás_2008beszküldvégleges_TartalékKötvényLekötésekEgyebek2014" xfId="854"/>
    <cellStyle name="_2008.évi második rendelet-módosítás_2009besz" xfId="180"/>
    <cellStyle name="_2008.évi második rendelet-módosítás_2009besz_TartalékKötvényLekötésekEgyebek2014" xfId="855"/>
    <cellStyle name="_2008.évi második rendelet-módosítás_2010besz" xfId="856"/>
    <cellStyle name="_2008.évi második rendelet-módosítás_2010besz_TartalékKötvényLekötésekEgyebek2014" xfId="857"/>
    <cellStyle name="_2008.évi második rendelet-módosítás_2010FELBEküld" xfId="181"/>
    <cellStyle name="_2008.évi második rendelet-módosítás_2010FELBEküld_TartalékKötvényLekötésekEgyebek2014" xfId="858"/>
    <cellStyle name="_2008.évi második rendelet-módosítás_2011. évi második rendelet-módosítás" xfId="182"/>
    <cellStyle name="_2008.évi második rendelet-módosítás_2011. évi második rendelet-módosítás_TartalékKötvényLekötésekEgyebek2014" xfId="859"/>
    <cellStyle name="_2008.évi második rendelet-módosítás_2011besz" xfId="860"/>
    <cellStyle name="_2008.évi második rendelet-módosítás_2011besz_TartalékKötvényLekötésekEgyebek2014" xfId="861"/>
    <cellStyle name="_2008.évi második rendelet-módosítás_2012KVI változat 20120223" xfId="862"/>
    <cellStyle name="_2008.évi második rendelet-módosítás_2012KVI változat 20120223_TartalékKötvényLekötésekEgyebek2014" xfId="863"/>
    <cellStyle name="_2008.évi második rendelet-módosítás_2012KVI változat 3" xfId="864"/>
    <cellStyle name="_2008.évi második rendelet-módosítás_2012KVI változat 3_TartalékKötvényLekötésekEgyebek2014" xfId="865"/>
    <cellStyle name="_2008.évi második rendelet-módosítás_3" xfId="183"/>
    <cellStyle name="_2008.évi második rendelet-módosítás_3_2008beszküldvégleges" xfId="866"/>
    <cellStyle name="_2008.évi második rendelet-módosítás_3_2008beszküldvégleges_TartalékKötvényLekötésekEgyebek2014" xfId="867"/>
    <cellStyle name="_2008.évi második rendelet-módosítás_3_2009besz" xfId="184"/>
    <cellStyle name="_2008.évi második rendelet-módosítás_3_2009besz_TartalékKötvényLekötésekEgyebek2014" xfId="868"/>
    <cellStyle name="_2008.évi második rendelet-módosítás_3_2010besz" xfId="869"/>
    <cellStyle name="_2008.évi második rendelet-módosítás_3_2010besz_TartalékKötvényLekötésekEgyebek2014" xfId="870"/>
    <cellStyle name="_2008.évi második rendelet-módosítás_3_2010FELBEküld" xfId="185"/>
    <cellStyle name="_2008.évi második rendelet-módosítás_3_2010FELBEküld_TartalékKötvényLekötésekEgyebek2014" xfId="871"/>
    <cellStyle name="_2008.évi második rendelet-módosítás_3_2011. évi második rendelet-módosítás" xfId="186"/>
    <cellStyle name="_2008.évi második rendelet-módosítás_3_2011. évi második rendelet-módosítás_TartalékKötvényLekötésekEgyebek2014" xfId="872"/>
    <cellStyle name="_2008.évi második rendelet-módosítás_3_2011besz" xfId="873"/>
    <cellStyle name="_2008.évi második rendelet-módosítás_3_2011besz_TartalékKötvényLekötésekEgyebek2014" xfId="874"/>
    <cellStyle name="_2008.évi második rendelet-módosítás_3_2012KVI változat 20120223" xfId="875"/>
    <cellStyle name="_2008.évi második rendelet-módosítás_3_2012KVI változat 20120223_TartalékKötvényLekötésekEgyebek2014" xfId="876"/>
    <cellStyle name="_2008.évi második rendelet-módosítás_3_2012KVI változat 3" xfId="877"/>
    <cellStyle name="_2008.évi második rendelet-módosítás_3_2012KVI változat 3_TartalékKötvényLekötésekEgyebek2014" xfId="878"/>
    <cellStyle name="_2008.évi második rendelet-módosítás_3_8. melléklet tartalékok" xfId="879"/>
    <cellStyle name="_2008.évi második rendelet-módosítás_3_8. melléklet tartalékok_TartalékKötvényLekötésekEgyebek2014" xfId="880"/>
    <cellStyle name="_2008.évi második rendelet-módosítás_3_adósságszolgálat 2013 05 06" xfId="881"/>
    <cellStyle name="_2008.évi második rendelet-módosítás_3_adósságszolgálat 2013 05 06_TartalékKötvényLekötésekEgyebek2014" xfId="882"/>
    <cellStyle name="_2008.évi második rendelet-módosítás_3_adósságszolgálat alakulása" xfId="883"/>
    <cellStyle name="_2008.évi második rendelet-módosítás_3_adósságszolgálatlegújabb 2013 01 09" xfId="884"/>
    <cellStyle name="_2008.évi második rendelet-módosítás_3_adósságszolgálatlegújabb 2013 01 09_TartalékKötvényLekötésekEgyebek2014" xfId="885"/>
    <cellStyle name="_2008.évi második rendelet-módosítás_3_futamidős törlesztés alakulása" xfId="187"/>
    <cellStyle name="_2008.évi második rendelet-módosítás_3_futamidős törlesztés alakulása_TartalékKötvényLekötésekEgyebek2014" xfId="886"/>
    <cellStyle name="_2008.évi második rendelet-módosítás_3_kötvénylekötés és kamatbevétel" xfId="188"/>
    <cellStyle name="_2008.évi második rendelet-módosítás_3_kötvénylekötés és kamatbevétel_TartalékKötvényLekötésekEgyebek2014" xfId="887"/>
    <cellStyle name="_2008.évi második rendelet-módosítás_3_TaralékKötvényLekötésEgyebek2011" xfId="189"/>
    <cellStyle name="_2008.évi második rendelet-módosítás_3_TaralékKötvényLekötésEgyebek2011_TartalékKötvényLekötésekEgyebek2014" xfId="888"/>
    <cellStyle name="_2008.évi második rendelet-módosítás_3_TartalékKötvényLekötésEgyebek2011" xfId="190"/>
    <cellStyle name="_2008.évi második rendelet-módosítás_3_TartalékKötvényLekötésEgyebek2011_TartalékKötvényLekötésekEgyebek2014" xfId="889"/>
    <cellStyle name="_2008.évi második rendelet-módosítás_3_TartalékKötvényLekötésekEgyebek2011" xfId="191"/>
    <cellStyle name="_2008.évi második rendelet-módosítás_3_TartalékKötvényLekötésekEgyebek2011_TartalékKötvényLekötésekEgyebek2014" xfId="890"/>
    <cellStyle name="_2008.évi második rendelet-módosítás_3_TartalékKötvényLekötésekEgyebek2012" xfId="192"/>
    <cellStyle name="_2008.évi második rendelet-módosítás_3_TartalékKötvényLekötésekEgyebek2012_TartalékKötvényLekötésekEgyebek2014" xfId="891"/>
    <cellStyle name="_2008.évi második rendelet-módosítás_3_TartalékKötvényLekötésekEgyebek2013 év végi rendezés" xfId="892"/>
    <cellStyle name="_2008.évi második rendelet-módosítás_3_TartalékKötvényLekötésekEgyebek2014" xfId="893"/>
    <cellStyle name="_2008.évi második rendelet-módosítás_8. melléklet tartalékok" xfId="894"/>
    <cellStyle name="_2008.évi második rendelet-módosítás_8. melléklet tartalékok 2" xfId="1167"/>
    <cellStyle name="_2008.évi második rendelet-módosítás_8. melléklet tartalékok_TartalékKötvényLekötésekEgyebek2014" xfId="895"/>
    <cellStyle name="_2008.évi második rendelet-módosítás_8. melléklet tartalékok_TartalékKötvényLekötésekEgyebek2014 2" xfId="1168"/>
    <cellStyle name="_2008.évi második rendelet-módosítás_adósságszolgálat 2013 05 06" xfId="896"/>
    <cellStyle name="_2008.évi második rendelet-módosítás_adósságszolgálat 2013 05 06_TartalékKötvényLekötésekEgyebek2014" xfId="897"/>
    <cellStyle name="_2008.évi második rendelet-módosítás_adósságszolgálat alakulása" xfId="898"/>
    <cellStyle name="_2008.évi második rendelet-módosítás_adósságszolgálat alakulása 2" xfId="1169"/>
    <cellStyle name="_2008.évi második rendelet-módosítás_adósságszolgálatlegújabb 2013 01 09" xfId="899"/>
    <cellStyle name="_2008.évi második rendelet-módosítás_adósságszolgálatlegújabb 2013 01 09 2" xfId="1170"/>
    <cellStyle name="_2008.évi második rendelet-módosítás_adósságszolgálatlegújabb 2013 01 09_TartalékKötvényLekötésekEgyebek2014" xfId="900"/>
    <cellStyle name="_2008.évi második rendelet-módosítás_adósságszolgálatlegújabb 2013 01 09_TartalékKötvényLekötésekEgyebek2014 2" xfId="1171"/>
    <cellStyle name="_2008.évi második rendelet-módosítás_futamidős törlesztés alakulása" xfId="193"/>
    <cellStyle name="_2008.évi második rendelet-módosítás_futamidős törlesztés alakulása 2" xfId="194"/>
    <cellStyle name="_2008.évi második rendelet-módosítás_futamidős törlesztés alakulása 2 2" xfId="571"/>
    <cellStyle name="_2008.évi második rendelet-módosítás_futamidős törlesztés alakulása 3" xfId="195"/>
    <cellStyle name="_2008.évi második rendelet-módosítás_futamidős törlesztés alakulása 3 2" xfId="572"/>
    <cellStyle name="_2008.évi második rendelet-módosítás_futamidős törlesztés alakulása 4" xfId="570"/>
    <cellStyle name="_2008.évi második rendelet-módosítás_futamidős törlesztés alakulása_TartalékKötvényLekötésekEgyebek2014" xfId="901"/>
    <cellStyle name="_2008.évi második rendelet-módosítás_futamidős törlesztés alakulása_TartalékKötvényLekötésekEgyebek2014 2" xfId="1172"/>
    <cellStyle name="_2008.évi második rendelet-módosítás_kötvénylekötés és kamatbevétel" xfId="196"/>
    <cellStyle name="_2008.évi második rendelet-módosítás_kötvénylekötés és kamatbevétel 2" xfId="197"/>
    <cellStyle name="_2008.évi második rendelet-módosítás_kötvénylekötés és kamatbevétel 2 2" xfId="574"/>
    <cellStyle name="_2008.évi második rendelet-módosítás_kötvénylekötés és kamatbevétel 3" xfId="198"/>
    <cellStyle name="_2008.évi második rendelet-módosítás_kötvénylekötés és kamatbevétel 3 2" xfId="575"/>
    <cellStyle name="_2008.évi második rendelet-módosítás_kötvénylekötés és kamatbevétel 4" xfId="573"/>
    <cellStyle name="_2008.évi második rendelet-módosítás_kötvénylekötés és kamatbevétel_TartalékKötvényLekötésekEgyebek2014" xfId="902"/>
    <cellStyle name="_2008.évi második rendelet-módosítás_kötvénylekötés és kamatbevétel_TartalékKötvényLekötésekEgyebek2014 2" xfId="1173"/>
    <cellStyle name="_2008.évi második rendelet-módosítás_TaralékKötvényLekötésEgyebek2011" xfId="199"/>
    <cellStyle name="_2008.évi második rendelet-módosítás_TaralékKötvényLekötésEgyebek2011 2" xfId="200"/>
    <cellStyle name="_2008.évi második rendelet-módosítás_TaralékKötvényLekötésEgyebek2011 2 2" xfId="577"/>
    <cellStyle name="_2008.évi második rendelet-módosítás_TaralékKötvényLekötésEgyebek2011 3" xfId="201"/>
    <cellStyle name="_2008.évi második rendelet-módosítás_TaralékKötvényLekötésEgyebek2011 3 2" xfId="578"/>
    <cellStyle name="_2008.évi második rendelet-módosítás_TaralékKötvényLekötésEgyebek2011 4" xfId="576"/>
    <cellStyle name="_2008.évi második rendelet-módosítás_TaralékKötvényLekötésEgyebek2011_TartalékKötvényLekötésekEgyebek2014" xfId="903"/>
    <cellStyle name="_2008.évi második rendelet-módosítás_TaralékKötvényLekötésEgyebek2011_TartalékKötvényLekötésekEgyebek2014 2" xfId="1174"/>
    <cellStyle name="_2008.évi második rendelet-módosítás_TartalékKötvényLekötésEgyebek2011" xfId="202"/>
    <cellStyle name="_2008.évi második rendelet-módosítás_TartalékKötvényLekötésEgyebek2011 2" xfId="203"/>
    <cellStyle name="_2008.évi második rendelet-módosítás_TartalékKötvényLekötésEgyebek2011 2 2" xfId="580"/>
    <cellStyle name="_2008.évi második rendelet-módosítás_TartalékKötvényLekötésEgyebek2011 3" xfId="204"/>
    <cellStyle name="_2008.évi második rendelet-módosítás_TartalékKötvényLekötésEgyebek2011 3 2" xfId="581"/>
    <cellStyle name="_2008.évi második rendelet-módosítás_TartalékKötvényLekötésEgyebek2011 4" xfId="579"/>
    <cellStyle name="_2008.évi második rendelet-módosítás_TartalékKötvényLekötésEgyebek2011_TartalékKötvényLekötésekEgyebek2014" xfId="904"/>
    <cellStyle name="_2008.évi második rendelet-módosítás_TartalékKötvényLekötésEgyebek2011_TartalékKötvényLekötésekEgyebek2014 2" xfId="1175"/>
    <cellStyle name="_2008.évi második rendelet-módosítás_TartalékKötvényLekötésekEgyebek2011" xfId="205"/>
    <cellStyle name="_2008.évi második rendelet-módosítás_TartalékKötvényLekötésekEgyebek2011 2" xfId="206"/>
    <cellStyle name="_2008.évi második rendelet-módosítás_TartalékKötvényLekötésekEgyebek2011 2 2" xfId="583"/>
    <cellStyle name="_2008.évi második rendelet-módosítás_TartalékKötvényLekötésekEgyebek2011 3" xfId="207"/>
    <cellStyle name="_2008.évi második rendelet-módosítás_TartalékKötvényLekötésekEgyebek2011 3 2" xfId="584"/>
    <cellStyle name="_2008.évi második rendelet-módosítás_TartalékKötvényLekötésekEgyebek2011 4" xfId="582"/>
    <cellStyle name="_2008.évi második rendelet-módosítás_TartalékKötvényLekötésekEgyebek2011_TartalékKötvényLekötésekEgyebek2014" xfId="905"/>
    <cellStyle name="_2008.évi második rendelet-módosítás_TartalékKötvényLekötésekEgyebek2011_TartalékKötvényLekötésekEgyebek2014 2" xfId="1176"/>
    <cellStyle name="_2008.évi második rendelet-módosítás_TartalékKötvényLekötésekEgyebek2012" xfId="208"/>
    <cellStyle name="_2008.évi második rendelet-módosítás_TartalékKötvényLekötésekEgyebek2012 2" xfId="209"/>
    <cellStyle name="_2008.évi második rendelet-módosítás_TartalékKötvényLekötésekEgyebek2012 2 2" xfId="586"/>
    <cellStyle name="_2008.évi második rendelet-módosítás_TartalékKötvényLekötésekEgyebek2012 3" xfId="210"/>
    <cellStyle name="_2008.évi második rendelet-módosítás_TartalékKötvényLekötésekEgyebek2012 3 2" xfId="587"/>
    <cellStyle name="_2008.évi második rendelet-módosítás_TartalékKötvényLekötésekEgyebek2012 4" xfId="585"/>
    <cellStyle name="_2008.évi második rendelet-módosítás_TartalékKötvényLekötésekEgyebek2012_TartalékKötvényLekötésekEgyebek2014" xfId="906"/>
    <cellStyle name="_2008.évi második rendelet-módosítás_TartalékKötvényLekötésekEgyebek2012_TartalékKötvényLekötésekEgyebek2014 2" xfId="1177"/>
    <cellStyle name="_2008.évi második rendelet-módosítás_TartalékKötvényLekötésekEgyebek2013 év végi rendezés" xfId="907"/>
    <cellStyle name="_2008.évi második rendelet-módosítás_TartalékKötvényLekötésekEgyebek2013 év végi rendezés 2" xfId="1178"/>
    <cellStyle name="_2008.évi második rendelet-módosítás_TartalékKötvényLekötésekEgyebek2014" xfId="908"/>
    <cellStyle name="_2008.évi második rendelet-módosítás_TartalékKötvényLekötésekEgyebek2014 2" xfId="1179"/>
    <cellStyle name="_2008.évi negyedik rendelet-módosítás" xfId="211"/>
    <cellStyle name="_2008.évi negyedik rendelet-módosítás 2" xfId="212"/>
    <cellStyle name="_2008.évi negyedik rendelet-módosítás 2 2" xfId="589"/>
    <cellStyle name="_2008.évi negyedik rendelet-módosítás 3" xfId="213"/>
    <cellStyle name="_2008.évi negyedik rendelet-módosítás 3 2" xfId="590"/>
    <cellStyle name="_2008.évi negyedik rendelet-módosítás 4" xfId="588"/>
    <cellStyle name="_2008.évi negyedik rendelet-módosítás intézményi" xfId="214"/>
    <cellStyle name="_2008.évi negyedik rendelet-módosítás intézményi_1" xfId="215"/>
    <cellStyle name="_2008.évi negyedik rendelet-módosítás intézményi_1 2" xfId="216"/>
    <cellStyle name="_2008.évi negyedik rendelet-módosítás intézményi_1 2 2" xfId="592"/>
    <cellStyle name="_2008.évi negyedik rendelet-módosítás intézményi_1 3" xfId="217"/>
    <cellStyle name="_2008.évi negyedik rendelet-módosítás intézményi_1 3 2" xfId="593"/>
    <cellStyle name="_2008.évi negyedik rendelet-módosítás intézményi_1 4" xfId="591"/>
    <cellStyle name="_2008.évi negyedik rendelet-módosítás intézményi_1_TartalékKötvényLekötésekEgyebek2014" xfId="909"/>
    <cellStyle name="_2008.évi negyedik rendelet-módosítás intézményi_1_TartalékKötvényLekötésekEgyebek2014 2" xfId="1180"/>
    <cellStyle name="_2008.évi negyedik rendelet-módosítás intézményi_2" xfId="218"/>
    <cellStyle name="_2008.évi negyedik rendelet-módosítás intézményi_2_TartalékKötvényLekötésekEgyebek2014" xfId="910"/>
    <cellStyle name="_2008.évi negyedik rendelet-módosítás intézményi_3" xfId="219"/>
    <cellStyle name="_2008.évi negyedik rendelet-módosítás intézményi_3_TartalékKötvényLekötésekEgyebek2014" xfId="911"/>
    <cellStyle name="_2008.évi negyedik rendelet-módosítás intézményi_TartalékKötvényLekötésekEgyebek2014" xfId="912"/>
    <cellStyle name="_2008.évi negyedik rendelet-módosítás_1" xfId="220"/>
    <cellStyle name="_2008.évi negyedik rendelet-módosítás_1_TartalékKötvényLekötésekEgyebek2014" xfId="913"/>
    <cellStyle name="_2008.évi negyedik rendelet-módosítás_2" xfId="221"/>
    <cellStyle name="_2008.évi negyedik rendelet-módosítás_2_TartalékKötvényLekötésekEgyebek2014" xfId="914"/>
    <cellStyle name="_2008.évi negyedik rendelet-módosítás_3" xfId="222"/>
    <cellStyle name="_2008.évi negyedik rendelet-módosítás_3_TartalékKötvényLekötésekEgyebek2014" xfId="915"/>
    <cellStyle name="_2008.évi negyedik rendelet-módosítás_4" xfId="223"/>
    <cellStyle name="_2008.évi negyedik rendelet-módosítás_4_PH KVI 2014 KV 2014 02 20 elfogadott TEST2" xfId="224"/>
    <cellStyle name="_2008.évi negyedik rendelet-módosítás_4_TartalékKötvényLekötésekEgyebek2014" xfId="916"/>
    <cellStyle name="_2008.évi negyedik rendelet-módosítás_TartalékKötvényLekötésekEgyebek2014" xfId="917"/>
    <cellStyle name="_2008.évi negyedik rendelet-módosítás_TartalékKötvényLekötésekEgyebek2014 2" xfId="1181"/>
    <cellStyle name="_2008KVIvégleges20080306alapok" xfId="225"/>
    <cellStyle name="_2008KVIvégleges20080306alapok_PH KVI 2014 KV 2014 02 20 elfogadott TEST2" xfId="226"/>
    <cellStyle name="_2008KVIvégleges20080306alapok_TartalékKötvényLekötésekEgyebek2014" xfId="918"/>
    <cellStyle name="_2009.évi első rendelet-módosítás" xfId="227"/>
    <cellStyle name="_2009.évi első rendelet-módosítás 2" xfId="228"/>
    <cellStyle name="_2009.évi első rendelet-módosítás 2 2" xfId="595"/>
    <cellStyle name="_2009.évi első rendelet-módosítás 3" xfId="229"/>
    <cellStyle name="_2009.évi első rendelet-módosítás 3 2" xfId="596"/>
    <cellStyle name="_2009.évi első rendelet-módosítás 4" xfId="594"/>
    <cellStyle name="_2009.évi első rendelet-módosítás_1" xfId="230"/>
    <cellStyle name="_2009.évi első rendelet-módosítás_1_TartalékKötvényLekötésekEgyebek2014" xfId="919"/>
    <cellStyle name="_2009.évi első rendelet-módosítás_2" xfId="231"/>
    <cellStyle name="_2009.évi első rendelet-módosítás_2_TartalékKötvényLekötésekEgyebek2014" xfId="920"/>
    <cellStyle name="_2009.évi első rendelet-módosítás_3" xfId="232"/>
    <cellStyle name="_2009.évi első rendelet-módosítás_3_TartalékKötvényLekötésekEgyebek2014" xfId="921"/>
    <cellStyle name="_2009.évi első rendelet-módosítás_4" xfId="233"/>
    <cellStyle name="_2009.évi első rendelet-módosítás_4_TartalékKötvényLekötésekEgyebek2014" xfId="922"/>
    <cellStyle name="_2009.évi első rendelet-módosítás_TartalékKötvényLekötésekEgyebek2014" xfId="923"/>
    <cellStyle name="_2009.évi első rendelet-módosítás_TartalékKötvényLekötésekEgyebek2014 2" xfId="1182"/>
    <cellStyle name="_2009.évi harmadik rendelet-módosítás" xfId="234"/>
    <cellStyle name="_2009.évi harmadik rendelet-módosítás_1" xfId="235"/>
    <cellStyle name="_2009.évi harmadik rendelet-módosítás_1_TartalékKötvényLekötésekEgyebek2014" xfId="924"/>
    <cellStyle name="_2009.évi harmadik rendelet-módosítás_2" xfId="236"/>
    <cellStyle name="_2009.évi harmadik rendelet-módosítás_2_TartalékKötvényLekötésekEgyebek2014" xfId="925"/>
    <cellStyle name="_2009.évi harmadik rendelet-módosítás_3" xfId="237"/>
    <cellStyle name="_2009.évi harmadik rendelet-módosítás_3_TartalékKötvényLekötésekEgyebek2014" xfId="926"/>
    <cellStyle name="_2009.évi harmadik rendelet-módosítás_TartalékKötvényLekötésekEgyebek2014" xfId="927"/>
    <cellStyle name="_2009.évi második rendelet-módosítás" xfId="238"/>
    <cellStyle name="_2009.évi második rendelet-módosítás intézményi" xfId="239"/>
    <cellStyle name="_2009.évi második rendelet-módosítás intézményi 2" xfId="240"/>
    <cellStyle name="_2009.évi második rendelet-módosítás intézményi 2 2" xfId="598"/>
    <cellStyle name="_2009.évi második rendelet-módosítás intézményi 3" xfId="241"/>
    <cellStyle name="_2009.évi második rendelet-módosítás intézményi 3 2" xfId="599"/>
    <cellStyle name="_2009.évi második rendelet-módosítás intézményi 4" xfId="597"/>
    <cellStyle name="_2009.évi második rendelet-módosítás intézményi_1" xfId="242"/>
    <cellStyle name="_2009.évi második rendelet-módosítás intézményi_1_TartalékKötvényLekötésekEgyebek2014" xfId="928"/>
    <cellStyle name="_2009.évi második rendelet-módosítás intézményi_2" xfId="243"/>
    <cellStyle name="_2009.évi második rendelet-módosítás intézményi_2_TartalékKötvényLekötésekEgyebek2014" xfId="929"/>
    <cellStyle name="_2009.évi második rendelet-módosítás intézményi_3" xfId="244"/>
    <cellStyle name="_2009.évi második rendelet-módosítás intézményi_3_TartalékKötvényLekötésekEgyebek2014" xfId="930"/>
    <cellStyle name="_2009.évi második rendelet-módosítás intézményi_TartalékKötvényLekötésekEgyebek2014" xfId="931"/>
    <cellStyle name="_2009.évi második rendelet-módosítás intézményi_TartalékKötvényLekötésekEgyebek2014 2" xfId="1183"/>
    <cellStyle name="_2009.évi második rendelet-módosítás_1" xfId="245"/>
    <cellStyle name="_2009.évi második rendelet-módosítás_1_TartalékKötvényLekötésekEgyebek2014" xfId="932"/>
    <cellStyle name="_2009.évi második rendelet-módosítás_2" xfId="246"/>
    <cellStyle name="_2009.évi második rendelet-módosítás_2 2" xfId="247"/>
    <cellStyle name="_2009.évi második rendelet-módosítás_2 2 2" xfId="601"/>
    <cellStyle name="_2009.évi második rendelet-módosítás_2 3" xfId="248"/>
    <cellStyle name="_2009.évi második rendelet-módosítás_2 3 2" xfId="602"/>
    <cellStyle name="_2009.évi második rendelet-módosítás_2 4" xfId="600"/>
    <cellStyle name="_2009.évi második rendelet-módosítás_2_TartalékKötvényLekötésekEgyebek2014" xfId="933"/>
    <cellStyle name="_2009.évi második rendelet-módosítás_2_TartalékKötvényLekötésekEgyebek2014 2" xfId="1184"/>
    <cellStyle name="_2009.évi második rendelet-módosítás_3" xfId="249"/>
    <cellStyle name="_2009.évi második rendelet-módosítás_3_TartalékKötvényLekötésekEgyebek2014" xfId="934"/>
    <cellStyle name="_2009.évi második rendelet-módosítás_4" xfId="250"/>
    <cellStyle name="_2009.évi második rendelet-módosítás_4_TartalékKötvényLekötésekEgyebek2014" xfId="935"/>
    <cellStyle name="_2009.évi második rendelet-módosítás_TartalékKötvényLekötésekEgyebek2014" xfId="936"/>
    <cellStyle name="_2009KVIvéglegesküld" xfId="251"/>
    <cellStyle name="_2009KVIvéglegesküld_TartalékKötvényLekötésekEgyebek2014" xfId="937"/>
    <cellStyle name="_2010. évi ötödik rendelet-módosítás küld" xfId="252"/>
    <cellStyle name="_2010. évi ötödik rendelet-módosítás küld 2" xfId="253"/>
    <cellStyle name="_2010. évi ötödik rendelet-módosítás küld 2 2" xfId="604"/>
    <cellStyle name="_2010. évi ötödik rendelet-módosítás küld 3" xfId="254"/>
    <cellStyle name="_2010. évi ötödik rendelet-módosítás küld 3 2" xfId="605"/>
    <cellStyle name="_2010. évi ötödik rendelet-módosítás küld 4" xfId="603"/>
    <cellStyle name="_2010. évi ötödik rendelet-módosítás küld_1" xfId="255"/>
    <cellStyle name="_2010. évi ötödik rendelet-módosítás küld_1_TartalékKötvényLekötésekEgyebek2014" xfId="938"/>
    <cellStyle name="_2010. évi ötödik rendelet-módosítás küld_2" xfId="256"/>
    <cellStyle name="_2010. évi ötödik rendelet-módosítás küld_2_TartalékKötvényLekötésekEgyebek2014" xfId="939"/>
    <cellStyle name="_2010. évi ötödik rendelet-módosítás küld_3" xfId="257"/>
    <cellStyle name="_2010. évi ötödik rendelet-módosítás küld_3_TartalékKötvényLekötésekEgyebek2014" xfId="940"/>
    <cellStyle name="_2010. évi ötödik rendelet-módosítás küld_4" xfId="258"/>
    <cellStyle name="_2010. évi ötödik rendelet-módosítás küld_4_TartalékKötvényLekötésekEgyebek2014" xfId="941"/>
    <cellStyle name="_2010. évi ötödik rendelet-módosítás küld_TartalékKötvényLekötésekEgyebek2014" xfId="942"/>
    <cellStyle name="_2010. évi ötödik rendelet-módosítás küld_TartalékKötvényLekötésekEgyebek2014 2" xfId="1185"/>
    <cellStyle name="_2010.évi első rendelet-módosítás" xfId="259"/>
    <cellStyle name="_2010.évi első rendelet-módosítás 2" xfId="260"/>
    <cellStyle name="_2010.évi első rendelet-módosítás 2 2" xfId="607"/>
    <cellStyle name="_2010.évi első rendelet-módosítás 3" xfId="261"/>
    <cellStyle name="_2010.évi első rendelet-módosítás 3 2" xfId="608"/>
    <cellStyle name="_2010.évi első rendelet-módosítás 4" xfId="606"/>
    <cellStyle name="_2010.évi első rendelet-módosítás_1" xfId="262"/>
    <cellStyle name="_2010.évi első rendelet-módosítás_1_TartalékKötvényLekötésekEgyebek2014" xfId="943"/>
    <cellStyle name="_2010.évi első rendelet-módosítás_2" xfId="263"/>
    <cellStyle name="_2010.évi első rendelet-módosítás_2_TartalékKötvényLekötésekEgyebek2014" xfId="944"/>
    <cellStyle name="_2010.évi első rendelet-módosítás_3" xfId="264"/>
    <cellStyle name="_2010.évi első rendelet-módosítás_3_TartalékKötvényLekötésekEgyebek2014" xfId="945"/>
    <cellStyle name="_2010.évi első rendelet-módosítás_TartalékKötvényLekötésekEgyebek2014" xfId="946"/>
    <cellStyle name="_2010.évi első rendelet-módosítás_TartalékKötvényLekötésekEgyebek2014 2" xfId="1186"/>
    <cellStyle name="_2010.évi harmadik rendelet-módosítás" xfId="265"/>
    <cellStyle name="_2010.évi harmadik rendelet-módosítás_1" xfId="266"/>
    <cellStyle name="_2010.évi harmadik rendelet-módosítás_1 2" xfId="267"/>
    <cellStyle name="_2010.évi harmadik rendelet-módosítás_1 2 2" xfId="610"/>
    <cellStyle name="_2010.évi harmadik rendelet-módosítás_1 3" xfId="268"/>
    <cellStyle name="_2010.évi harmadik rendelet-módosítás_1 3 2" xfId="611"/>
    <cellStyle name="_2010.évi harmadik rendelet-módosítás_1 4" xfId="609"/>
    <cellStyle name="_2010.évi harmadik rendelet-módosítás_1_TartalékKötvényLekötésekEgyebek2014" xfId="947"/>
    <cellStyle name="_2010.évi harmadik rendelet-módosítás_1_TartalékKötvényLekötésekEgyebek2014 2" xfId="1187"/>
    <cellStyle name="_2010.évi harmadik rendelet-módosítás_2" xfId="269"/>
    <cellStyle name="_2010.évi harmadik rendelet-módosítás_2_TartalékKötvényLekötésekEgyebek2014" xfId="948"/>
    <cellStyle name="_2010.évi harmadik rendelet-módosítás_3" xfId="270"/>
    <cellStyle name="_2010.évi harmadik rendelet-módosítás_3_TartalékKötvényLekötésekEgyebek2014" xfId="949"/>
    <cellStyle name="_2010.évi harmadik rendelet-módosítás_TartalékKötvényLekötésekEgyebek2014" xfId="950"/>
    <cellStyle name="_2010.évi második rendelet-módosítás küld" xfId="271"/>
    <cellStyle name="_2010.évi második rendelet-módosítás küld_1" xfId="272"/>
    <cellStyle name="_2010.évi második rendelet-módosítás küld_1_TartalékKötvényLekötésekEgyebek2014" xfId="951"/>
    <cellStyle name="_2010.évi második rendelet-módosítás küld_2" xfId="273"/>
    <cellStyle name="_2010.évi második rendelet-módosítás küld_2_TartalékKötvényLekötésekEgyebek2014" xfId="952"/>
    <cellStyle name="_2010.évi második rendelet-módosítás küld_3" xfId="274"/>
    <cellStyle name="_2010.évi második rendelet-módosítás küld_3_TartalékKötvényLekötésekEgyebek2014" xfId="953"/>
    <cellStyle name="_2010.évi második rendelet-módosítás küld_TartalékKötvényLekötésekEgyebek2014" xfId="954"/>
    <cellStyle name="_2010FELBE" xfId="275"/>
    <cellStyle name="_2010FELBE 2" xfId="276"/>
    <cellStyle name="_2010FELBE 2 2" xfId="613"/>
    <cellStyle name="_2010FELBE 3" xfId="277"/>
    <cellStyle name="_2010FELBE 3 2" xfId="614"/>
    <cellStyle name="_2010FELBE 4" xfId="612"/>
    <cellStyle name="_2010FELBE_1" xfId="278"/>
    <cellStyle name="_2010FELBE_1_TartalékKötvényLekötésekEgyebek2014" xfId="955"/>
    <cellStyle name="_2010FELBE_TartalékKötvényLekötésekEgyebek2014" xfId="956"/>
    <cellStyle name="_2010FELBE_TartalékKötvényLekötésekEgyebek2014 2" xfId="1188"/>
    <cellStyle name="_2010FELBEküld" xfId="279"/>
    <cellStyle name="_2010FELBEküld 2" xfId="280"/>
    <cellStyle name="_2010FELBEküld 2 2" xfId="616"/>
    <cellStyle name="_2010FELBEküld 3" xfId="281"/>
    <cellStyle name="_2010FELBEküld 3 2" xfId="617"/>
    <cellStyle name="_2010FELBEküld 4" xfId="615"/>
    <cellStyle name="_2010FELBEküld_1" xfId="282"/>
    <cellStyle name="_2010FELBEküld_1_TartalékKötvényLekötésekEgyebek2014" xfId="957"/>
    <cellStyle name="_2010FELBEküld_TartalékKötvényLekötésekEgyebek2014" xfId="958"/>
    <cellStyle name="_2010FELBEküld_TartalékKötvényLekötésekEgyebek2014 2" xfId="1189"/>
    <cellStyle name="_2010háromnegyedBesz küld" xfId="283"/>
    <cellStyle name="_2010háromnegyedBesz küld 2" xfId="284"/>
    <cellStyle name="_2010háromnegyedBesz küld 2 2" xfId="619"/>
    <cellStyle name="_2010háromnegyedBesz küld 3" xfId="285"/>
    <cellStyle name="_2010háromnegyedBesz küld 3 2" xfId="620"/>
    <cellStyle name="_2010háromnegyedBesz küld 4" xfId="618"/>
    <cellStyle name="_2010háromnegyedBesz küld_1" xfId="286"/>
    <cellStyle name="_2010háromnegyedBesz küld_1_TartalékKötvényLekötésekEgyebek2014" xfId="959"/>
    <cellStyle name="_2010háromnegyedBesz küld_TartalékKötvényLekötésekEgyebek2014" xfId="960"/>
    <cellStyle name="_2010háromnegyedBesz küld_TartalékKötvényLekötésekEgyebek2014 2" xfId="1190"/>
    <cellStyle name="_2010KVI_végleges küld" xfId="287"/>
    <cellStyle name="_2010KVI_végleges küld_TartalékKötvényLekötésekEgyebek2014" xfId="961"/>
    <cellStyle name="_2011 háromnegyed besz küld" xfId="962"/>
    <cellStyle name="_2011 háromnegyed besz küld 2" xfId="1191"/>
    <cellStyle name="_2011 háromnegyed besz küld_1" xfId="963"/>
    <cellStyle name="_2011 háromnegyed besz küld_1_TartalékKötvényLekötésekEgyebek2014" xfId="964"/>
    <cellStyle name="_2011 háromnegyed besz küld_TartalékKötvényLekötésekEgyebek2014" xfId="965"/>
    <cellStyle name="_2011 háromnegyed besz küld_TartalékKötvényLekötésekEgyebek2014 2" xfId="1192"/>
    <cellStyle name="_2011. évi harmadik rendelet-módosítás" xfId="288"/>
    <cellStyle name="_2011. évi harmadik rendelet-módosítás_1" xfId="289"/>
    <cellStyle name="_2011. évi harmadik rendelet-módosítás_2" xfId="290"/>
    <cellStyle name="_2011. évi harmadik rendelet-módosítás_3" xfId="291"/>
    <cellStyle name="_2011. évi második rendelet-módosítás" xfId="292"/>
    <cellStyle name="_2011. évi második rendelet-módosítás_1" xfId="293"/>
    <cellStyle name="_2011. évi második rendelet-módosítás_1 2" xfId="294"/>
    <cellStyle name="_2011. évi második rendelet-módosítás_1 2 2" xfId="622"/>
    <cellStyle name="_2011. évi második rendelet-módosítás_1 3" xfId="295"/>
    <cellStyle name="_2011. évi második rendelet-módosítás_1 4" xfId="296"/>
    <cellStyle name="_2011. évi második rendelet-módosítás_1 4 2" xfId="623"/>
    <cellStyle name="_2011. évi második rendelet-módosítás_1 5" xfId="621"/>
    <cellStyle name="_2011. évi második rendelet-módosítás_1_TartalékKötvényLekötésekEgyebek2014" xfId="966"/>
    <cellStyle name="_2011. évi második rendelet-módosítás_1_TartalékKötvényLekötésekEgyebek2014 2" xfId="1193"/>
    <cellStyle name="_2011. évi második rendelet-módosítás_2" xfId="297"/>
    <cellStyle name="_2011. évi második rendelet-módosítás_2_TartalékKötvényLekötésekEgyebek2014" xfId="967"/>
    <cellStyle name="_2011. évi második rendelet-módosítás_3" xfId="298"/>
    <cellStyle name="_2011. évi második rendelet-módosítás_3_TartalékKötvényLekötésekEgyebek2014" xfId="968"/>
    <cellStyle name="_2011. évi második rendelet-módosítás_TartalékKötvényLekötésekEgyebek2014" xfId="969"/>
    <cellStyle name="_2011. évi ötödik rendelet-módosítás" xfId="299"/>
    <cellStyle name="_2011. évi ötödik rendelet-módosítás 2" xfId="624"/>
    <cellStyle name="_2011. évi ötödik rendelet-módosítás_1" xfId="300"/>
    <cellStyle name="_2011. évi ötödik rendelet-módosítás_2" xfId="301"/>
    <cellStyle name="_2011. évi ötödik rendelet-módosítás_3" xfId="302"/>
    <cellStyle name="_2011. évi ötödik rendelet-módosítás_4" xfId="303"/>
    <cellStyle name="_2011. évi Saját Hatáskör November EÜ " xfId="304"/>
    <cellStyle name="_2011. évi Saját Hatáskör November EÜ _1" xfId="305"/>
    <cellStyle name="_2011. évi Saját Hatáskör November EÜ _2" xfId="306"/>
    <cellStyle name="_2011. évi Saját Hatáskör November EÜ _2 2" xfId="625"/>
    <cellStyle name="_2011. évi Saját Hatáskör November EÜ _3" xfId="307"/>
    <cellStyle name="_2011. évi Saját Hatáskör November EÜ _4" xfId="308"/>
    <cellStyle name="_2011FELBEküld" xfId="309"/>
    <cellStyle name="_2011FELBEküld 2" xfId="310"/>
    <cellStyle name="_2011FELBEküld 2 2" xfId="627"/>
    <cellStyle name="_2011FELBEküld 3" xfId="311"/>
    <cellStyle name="_2011FELBEküld 3 2" xfId="628"/>
    <cellStyle name="_2011FELBEküld 4" xfId="626"/>
    <cellStyle name="_2011FELBEküld_1" xfId="312"/>
    <cellStyle name="_2011FELBEküld_1_2011besz" xfId="970"/>
    <cellStyle name="_2011FELBEküld_1_2011besz_TartalékKötvényLekötésekEgyebek2014" xfId="971"/>
    <cellStyle name="_2011FELBEküld_1_Kötvényből megvalósúló feladatok 2008-tól Ágika 2012 04 11" xfId="972"/>
    <cellStyle name="_2011FELBEküld_1_Kötvényből megvalósúló feladatok 2008-tól Ágika 2012 04 11_TartalékKötvényLekötésekEgyebek2014" xfId="973"/>
    <cellStyle name="_2011FELBEküld_1_Kötvényből megvalósúló feladatok 2008-tól Ágika 2013 03 20" xfId="974"/>
    <cellStyle name="_2011FELBEküld_1_Kötvényből megvalósúló feladatok 2008-tól Ágika 2013 03 20_TartalékKötvényLekötésekEgyebek2014" xfId="975"/>
    <cellStyle name="_2011FELBEküld_1_Kötvényből megvalósúló feladatok 2008-tól Ágika 2014 01 15" xfId="976"/>
    <cellStyle name="_2011FELBEküld_1_TartalékKötvényLekötésekEgyebek2014" xfId="977"/>
    <cellStyle name="_2011FELBEküld_TartalékKötvényLekötésekEgyebek2014" xfId="978"/>
    <cellStyle name="_2011FELBEküld_TartalékKötvényLekötésekEgyebek2014 2" xfId="1194"/>
    <cellStyle name="_2011KVI     2011 03 10" xfId="313"/>
    <cellStyle name="_2011KVI     2011 03 10_TartalékKötvényLekötésekEgyebek2014" xfId="979"/>
    <cellStyle name="_2012. évi NEGYEDIK rendelet-módosítás ÖNK testületi része" xfId="314"/>
    <cellStyle name="_2012. évi NEGYEDIK rendelet-módosítás ÖNK testületi része_1" xfId="315"/>
    <cellStyle name="_2012. évi NEGYEDIK rendelet-módosítás ÖNK testületi része_2" xfId="316"/>
    <cellStyle name="_2012. évi NEGYEDIK rendelet-módosítás ÖNK testületi része_2 2" xfId="629"/>
    <cellStyle name="_2012. évi NEGYEDIK rendelet-módosítás ÖNK testületi része_3" xfId="317"/>
    <cellStyle name="_2012.évi első rendelet-módosítás fkvi felosztás ÖNK" xfId="318"/>
    <cellStyle name="_2012.évi első rendelet-módosítás fkvi felosztás ÖNK 2" xfId="630"/>
    <cellStyle name="_2012.évi első rendelet-módosítás fkvi felosztás ÖNK_1" xfId="319"/>
    <cellStyle name="_2012.évi első rendelet-módosítás fkvi felosztás ÖNK_2" xfId="320"/>
    <cellStyle name="_2012.évi első rendelet-módosítás fkvi felosztás ÖNK_3" xfId="321"/>
    <cellStyle name="_2012.évi első rendelet-módosítás fkvi felosztás PH" xfId="322"/>
    <cellStyle name="_2012.évi első rendelet-módosítás fkvi felosztás PH_1" xfId="323"/>
    <cellStyle name="_2012.évi első rendelet-módosítás fkvi felosztás PH_1 2" xfId="631"/>
    <cellStyle name="_2012.évi első rendelet-módosítás fkvi felosztás PH_2" xfId="324"/>
    <cellStyle name="_2012.évi első rendelet-módosítás fkvi felosztás PH_3" xfId="325"/>
    <cellStyle name="_2013. évi MÁSODIK rendelet-módosítás ÖNK testületi része" xfId="326"/>
    <cellStyle name="_2013. évi MÁSODIK rendelet-módosítás ÖNK testületi része_1" xfId="327"/>
    <cellStyle name="_2013. évi MÁSODIK rendelet-módosítás ÖNK testületi része_2" xfId="328"/>
    <cellStyle name="_2013. évi MÁSODIK rendelet-módosítás ÖNK testületi része_2 2" xfId="632"/>
    <cellStyle name="_2013. évi MÁSODIK rendelet-módosítás ÖNK testületi része_3" xfId="329"/>
    <cellStyle name="_2013. évi MÁSODIK rendelet-módosítás PH testületi része" xfId="330"/>
    <cellStyle name="_2013. évi MÁSODIK rendelet-módosítás PH testületi része 2" xfId="633"/>
    <cellStyle name="_2013. évi MÁSODIK rendelet-módosítás PH testületi része_1" xfId="331"/>
    <cellStyle name="_2013. évi MÁSODIK rendelet-módosítás PH testületi része_2" xfId="332"/>
    <cellStyle name="_2013. évi MÁSODIK rendelet-módosítás PH testületi része_3" xfId="333"/>
    <cellStyle name="_2013. évi MÁSODIK rendelet-módosítás ZESZ testületi része" xfId="334"/>
    <cellStyle name="_2013. évi MÁSODIK rendelet-módosítás ZESZ testületi része_1" xfId="335"/>
    <cellStyle name="_2013. évi MÁSODIK rendelet-módosítás ZESZ testületi része_2" xfId="336"/>
    <cellStyle name="_2013. évi MÁSODIK rendelet-módosítás ZESZ testületi része_2 2" xfId="634"/>
    <cellStyle name="_2013. évi MÁSODIK rendelet-módosítás ZESZ testületi része_3" xfId="337"/>
    <cellStyle name="_34BESZ2005" xfId="338"/>
    <cellStyle name="_34BESZ2005_1" xfId="339"/>
    <cellStyle name="_34BESZ2005_1 2" xfId="340"/>
    <cellStyle name="_34BESZ2005_1 2 2" xfId="636"/>
    <cellStyle name="_34BESZ2005_1 3" xfId="341"/>
    <cellStyle name="_34BESZ2005_1 3 2" xfId="637"/>
    <cellStyle name="_34BESZ2005_1 3 2 2" xfId="1196"/>
    <cellStyle name="_34BESZ2005_1 3 3" xfId="1195"/>
    <cellStyle name="_34BESZ2005_1 4" xfId="342"/>
    <cellStyle name="_34BESZ2005_1 4 2" xfId="638"/>
    <cellStyle name="_34BESZ2005_1 5" xfId="343"/>
    <cellStyle name="_34BESZ2005_1 5 2" xfId="639"/>
    <cellStyle name="_34BESZ2005_1 5 2 2" xfId="1198"/>
    <cellStyle name="_34BESZ2005_1 5 3" xfId="1197"/>
    <cellStyle name="_34BESZ2005_1 6" xfId="635"/>
    <cellStyle name="_34BESZ2005_1 6 2" xfId="1199"/>
    <cellStyle name="_34BESZ2005_1_TartalékKötvényLekötésekEgyebek2014" xfId="980"/>
    <cellStyle name="_34BESZ2005_1_TartalékKötvényLekötésekEgyebek2014 2" xfId="1200"/>
    <cellStyle name="_34BESZ2005_TartalékKötvényLekötésekEgyebek2014" xfId="981"/>
    <cellStyle name="_34BESZ2006" xfId="344"/>
    <cellStyle name="_34BESZ2006 2" xfId="345"/>
    <cellStyle name="_34BESZ2006 2 2" xfId="641"/>
    <cellStyle name="_34BESZ2006 3" xfId="346"/>
    <cellStyle name="_34BESZ2006 3 2" xfId="642"/>
    <cellStyle name="_34BESZ2006 3 2 2" xfId="1202"/>
    <cellStyle name="_34BESZ2006 3 3" xfId="1201"/>
    <cellStyle name="_34BESZ2006 4" xfId="347"/>
    <cellStyle name="_34BESZ2006 4 2" xfId="643"/>
    <cellStyle name="_34BESZ2006 5" xfId="348"/>
    <cellStyle name="_34BESZ2006 5 2" xfId="644"/>
    <cellStyle name="_34BESZ2006 5 2 2" xfId="1204"/>
    <cellStyle name="_34BESZ2006 5 3" xfId="1203"/>
    <cellStyle name="_34BESZ2006 6" xfId="640"/>
    <cellStyle name="_34BESZ2006 6 2" xfId="1205"/>
    <cellStyle name="_34BESZ2006_1" xfId="349"/>
    <cellStyle name="_34BESZ2006_1_TartalékKötvényLekötésekEgyebek2014" xfId="982"/>
    <cellStyle name="_34BESZ2006_2" xfId="350"/>
    <cellStyle name="_34BESZ2006_2_PH KVI 2014 KV 2014 02 20 elfogadott TEST2" xfId="351"/>
    <cellStyle name="_34BESZ2006_2_TartalékKötvényLekötésekEgyebek2014" xfId="983"/>
    <cellStyle name="_34BESZ2006_TartalékKötvényLekötésekEgyebek2014" xfId="984"/>
    <cellStyle name="_34BESZ2006_TartalékKötvényLekötésekEgyebek2014 2" xfId="1206"/>
    <cellStyle name="_34BESZ2006bőv" xfId="352"/>
    <cellStyle name="_34BESZ2006bőv_1" xfId="353"/>
    <cellStyle name="_34BESZ2006bőv_1_PH KVI 2014 KV 2014 02 20 elfogadott TEST2" xfId="354"/>
    <cellStyle name="_34BESZ2006bőv_1_TartalékKötvényLekötésekEgyebek2014" xfId="985"/>
    <cellStyle name="_34BESZ2006bőv_TartalékKötvényLekötésekEgyebek2014" xfId="986"/>
    <cellStyle name="_34BESZ2006bőv1" xfId="355"/>
    <cellStyle name="_34BESZ2006bőv1_1" xfId="356"/>
    <cellStyle name="_34BESZ2006bőv1_1 2" xfId="357"/>
    <cellStyle name="_34BESZ2006bőv1_1 2 2" xfId="646"/>
    <cellStyle name="_34BESZ2006bőv1_1 3" xfId="358"/>
    <cellStyle name="_34BESZ2006bőv1_1 3 2" xfId="647"/>
    <cellStyle name="_34BESZ2006bőv1_1 3 2 2" xfId="1208"/>
    <cellStyle name="_34BESZ2006bőv1_1 3 3" xfId="1207"/>
    <cellStyle name="_34BESZ2006bőv1_1 4" xfId="359"/>
    <cellStyle name="_34BESZ2006bőv1_1 4 2" xfId="648"/>
    <cellStyle name="_34BESZ2006bőv1_1 5" xfId="360"/>
    <cellStyle name="_34BESZ2006bőv1_1 5 2" xfId="649"/>
    <cellStyle name="_34BESZ2006bőv1_1 5 2 2" xfId="1210"/>
    <cellStyle name="_34BESZ2006bőv1_1 5 3" xfId="1209"/>
    <cellStyle name="_34BESZ2006bőv1_1 6" xfId="645"/>
    <cellStyle name="_34BESZ2006bőv1_1 6 2" xfId="1211"/>
    <cellStyle name="_34BESZ2006bőv1_1_Munkafüzet2" xfId="361"/>
    <cellStyle name="_34BESZ2006bőv1_1_Munkafüzet2_PH KVI 2014 KV 2014 02 20 elfogadott TEST2" xfId="362"/>
    <cellStyle name="_34BESZ2006bőv1_1_Munkafüzet2_TartalékKötvényLekötésekEgyebek2014" xfId="987"/>
    <cellStyle name="_34BESZ2006bőv1_1_TartalékKötvényLekötésekEgyebek2014" xfId="988"/>
    <cellStyle name="_34BESZ2006bőv1_1_TartalékKötvényLekötésekEgyebek2014 2" xfId="1212"/>
    <cellStyle name="_34BESZ2006bőv1_TartalékKötvényLekötésekEgyebek2014" xfId="989"/>
    <cellStyle name="_34BESZ2006otthon" xfId="363"/>
    <cellStyle name="_34BESZ2006otthon 2" xfId="364"/>
    <cellStyle name="_34BESZ2006otthon 2 2" xfId="651"/>
    <cellStyle name="_34BESZ2006otthon 3" xfId="365"/>
    <cellStyle name="_34BESZ2006otthon 3 2" xfId="652"/>
    <cellStyle name="_34BESZ2006otthon 3 2 2" xfId="1214"/>
    <cellStyle name="_34BESZ2006otthon 3 3" xfId="1213"/>
    <cellStyle name="_34BESZ2006otthon 4" xfId="366"/>
    <cellStyle name="_34BESZ2006otthon 4 2" xfId="653"/>
    <cellStyle name="_34BESZ2006otthon 5" xfId="367"/>
    <cellStyle name="_34BESZ2006otthon 5 2" xfId="654"/>
    <cellStyle name="_34BESZ2006otthon 5 2 2" xfId="1216"/>
    <cellStyle name="_34BESZ2006otthon 5 3" xfId="1215"/>
    <cellStyle name="_34BESZ2006otthon 6" xfId="650"/>
    <cellStyle name="_34BESZ2006otthon 6 2" xfId="1217"/>
    <cellStyle name="_34BESZ2006otthon_1" xfId="368"/>
    <cellStyle name="_34BESZ2006otthon_1_TartalékKötvényLekötésekEgyebek2014" xfId="990"/>
    <cellStyle name="_34BESZ2006otthon_TartalékKötvényLekötésekEgyebek2014" xfId="991"/>
    <cellStyle name="_34BESZ2006otthon_TartalékKötvényLekötésekEgyebek2014 2" xfId="1218"/>
    <cellStyle name="_alapokmányok" xfId="369"/>
    <cellStyle name="_alapokmányok_PH KVI 2014 KV 2014 02 20 elfogadott TEST2" xfId="370"/>
    <cellStyle name="_alapokmányok_TartalékKötvényLekötésekEgyebek2014" xfId="992"/>
    <cellStyle name="_EUs pályázatok intézmények felé" xfId="371"/>
    <cellStyle name="_EUs pályázatok intézmények felé_TartalékKötvényLekötésekEgyebek2014" xfId="993"/>
    <cellStyle name="_költségvetési ALAPtábla rendelet módosításhoz" xfId="372"/>
    <cellStyle name="_költségvetési ALAPtábla rendelet módosításhoz_1" xfId="373"/>
    <cellStyle name="_költségvetési ALAPtábla rendelet módosításhoz_1 2" xfId="655"/>
    <cellStyle name="_költségvetési ALAPtábla rendelet módosításhoz_2" xfId="374"/>
    <cellStyle name="_költségvetési ALAPtábla rendelet módosításhoz_3" xfId="375"/>
    <cellStyle name="_költségvetési ALAPtábla rendelet módosításhoz_4" xfId="376"/>
    <cellStyle name="_Kötvény törlesztés éls kamat alakulása" xfId="377"/>
    <cellStyle name="_Kötvény törlesztés éls kamat alakulása_TartalékKötvényLekötésekEgyebek2014" xfId="994"/>
    <cellStyle name="_kötvénylekötés és kamatbevétel" xfId="378"/>
    <cellStyle name="_kötvénylekötés és kamatbevétel_TartalékKötvényLekötésekEgyebek2014" xfId="995"/>
    <cellStyle name="_Másolat eredetije2006.évi harmadik rendelet-módosításO" xfId="379"/>
    <cellStyle name="_Másolat eredetije2006.évi harmadik rendelet-módosításO_1" xfId="380"/>
    <cellStyle name="_Másolat eredetije2006.évi harmadik rendelet-módosításO_1 2" xfId="381"/>
    <cellStyle name="_Másolat eredetije2006.évi harmadik rendelet-módosításO_1 2 2" xfId="657"/>
    <cellStyle name="_Másolat eredetije2006.évi harmadik rendelet-módosításO_1 3" xfId="382"/>
    <cellStyle name="_Másolat eredetije2006.évi harmadik rendelet-módosításO_1 3 2" xfId="658"/>
    <cellStyle name="_Másolat eredetije2006.évi harmadik rendelet-módosításO_1 4" xfId="656"/>
    <cellStyle name="_Másolat eredetije2006.évi harmadik rendelet-módosításO_1_TartalékKötvényLekötésekEgyebek2014" xfId="996"/>
    <cellStyle name="_Másolat eredetije2006.évi harmadik rendelet-módosításO_1_TartalékKötvényLekötésekEgyebek2014 2" xfId="1219"/>
    <cellStyle name="_Másolat eredetije2006.évi harmadik rendelet-módosításO_2" xfId="383"/>
    <cellStyle name="_Másolat eredetije2006.évi harmadik rendelet-módosításO_2_TartalékKötvényLekötésekEgyebek2014" xfId="997"/>
    <cellStyle name="_Másolat eredetije2006.évi harmadik rendelet-módosításO_3" xfId="384"/>
    <cellStyle name="_Másolat eredetije2006.évi harmadik rendelet-módosításO_3_TartalékKötvényLekötésekEgyebek2014" xfId="998"/>
    <cellStyle name="_Másolat eredetije2006.évi harmadik rendelet-módosításO_4" xfId="385"/>
    <cellStyle name="_Másolat eredetije2006.évi harmadik rendelet-módosításO_4_TartalékKötvényLekötésekEgyebek2014" xfId="999"/>
    <cellStyle name="_Másolat eredetije2006.évi harmadik rendelet-módosításO_TartalékKötvényLekötésekEgyebek2014" xfId="1000"/>
    <cellStyle name="_Munkafüzet2" xfId="386"/>
    <cellStyle name="_Munkafüzet2_TartalékKötvényLekötésekEgyebek2014" xfId="1001"/>
    <cellStyle name="_TÁMOP félévesGesz" xfId="387"/>
    <cellStyle name="_TÁMOP félévesGesz_TartalékKötvényLekötésekEgyebek2014" xfId="1002"/>
    <cellStyle name="_TartalékKötvényLekötésekEgyebek2011" xfId="388"/>
    <cellStyle name="_TartalékKötvényLekötésekEgyebek2011_TartalékKötvényLekötésekEgyebek2014" xfId="1003"/>
    <cellStyle name="_TEST1" xfId="389"/>
    <cellStyle name="_TEST1 2" xfId="390"/>
    <cellStyle name="_TEST1 2 2" xfId="660"/>
    <cellStyle name="_TEST1 3" xfId="391"/>
    <cellStyle name="_TEST1 3 2" xfId="661"/>
    <cellStyle name="_TEST1 3 2 2" xfId="1221"/>
    <cellStyle name="_TEST1 3 3" xfId="1220"/>
    <cellStyle name="_TEST1 4" xfId="392"/>
    <cellStyle name="_TEST1 4 2" xfId="662"/>
    <cellStyle name="_TEST1 5" xfId="393"/>
    <cellStyle name="_TEST1 5 2" xfId="663"/>
    <cellStyle name="_TEST1 5 2 2" xfId="1223"/>
    <cellStyle name="_TEST1 5 3" xfId="1222"/>
    <cellStyle name="_TEST1 6" xfId="659"/>
    <cellStyle name="_TEST1 6 2" xfId="1224"/>
    <cellStyle name="_TEST1_1" xfId="394"/>
    <cellStyle name="_TEST1_1_TartalékKötvényLekötésekEgyebek2014" xfId="1004"/>
    <cellStyle name="_TEST1_TartalékKötvényLekötésekEgyebek2014" xfId="1005"/>
    <cellStyle name="_TEST1_TartalékKötvényLekötésekEgyebek2014 2" xfId="1225"/>
    <cellStyle name="_TEST2" xfId="395"/>
    <cellStyle name="_TEST2 2" xfId="396"/>
    <cellStyle name="_TEST2 2 2" xfId="665"/>
    <cellStyle name="_TEST2 3" xfId="397"/>
    <cellStyle name="_TEST2 3 2" xfId="666"/>
    <cellStyle name="_TEST2 3 2 2" xfId="1227"/>
    <cellStyle name="_TEST2 3 3" xfId="1226"/>
    <cellStyle name="_TEST2 4" xfId="398"/>
    <cellStyle name="_TEST2 4 2" xfId="667"/>
    <cellStyle name="_TEST2 5" xfId="399"/>
    <cellStyle name="_TEST2 5 2" xfId="668"/>
    <cellStyle name="_TEST2 5 2 2" xfId="1229"/>
    <cellStyle name="_TEST2 5 3" xfId="1228"/>
    <cellStyle name="_TEST2 6" xfId="664"/>
    <cellStyle name="_TEST2 6 2" xfId="1230"/>
    <cellStyle name="_TEST2_1" xfId="400"/>
    <cellStyle name="_TEST2_1_TartalékKötvényLekötésekEgyebek2014" xfId="1006"/>
    <cellStyle name="_TEST2_2" xfId="401"/>
    <cellStyle name="_TEST2_2_PH KVI 2014 KV 2014 02 20 elfogadott TEST2" xfId="402"/>
    <cellStyle name="_TEST2_2_TartalékKötvényLekötésekEgyebek2014" xfId="1007"/>
    <cellStyle name="_TEST2_TartalékKötvényLekötésekEgyebek2014" xfId="1008"/>
    <cellStyle name="_TEST2_TartalékKötvényLekötésekEgyebek2014 2" xfId="1231"/>
    <cellStyle name="_TEST3" xfId="403"/>
    <cellStyle name="_TEST3 2" xfId="404"/>
    <cellStyle name="_TEST3 2 2" xfId="670"/>
    <cellStyle name="_TEST3 3" xfId="405"/>
    <cellStyle name="_TEST3 3 2" xfId="671"/>
    <cellStyle name="_TEST3 3 2 2" xfId="1233"/>
    <cellStyle name="_TEST3 3 3" xfId="1232"/>
    <cellStyle name="_TEST3 4" xfId="406"/>
    <cellStyle name="_TEST3 4 2" xfId="672"/>
    <cellStyle name="_TEST3 5" xfId="407"/>
    <cellStyle name="_TEST3 5 2" xfId="673"/>
    <cellStyle name="_TEST3 5 2 2" xfId="1235"/>
    <cellStyle name="_TEST3 5 3" xfId="1234"/>
    <cellStyle name="_TEST3 6" xfId="669"/>
    <cellStyle name="_TEST3 6 2" xfId="1236"/>
    <cellStyle name="_TEST3_1" xfId="408"/>
    <cellStyle name="_TEST3_1_TartalékKötvényLekötésekEgyebek2014" xfId="1009"/>
    <cellStyle name="_TEST3_TartalékKötvényLekötésekEgyebek2014" xfId="1010"/>
    <cellStyle name="_TEST3_TartalékKötvényLekötésekEgyebek2014 2" xfId="1237"/>
    <cellStyle name="_TEST3V" xfId="409"/>
    <cellStyle name="_TEST3V_1" xfId="410"/>
    <cellStyle name="_TEST3V_1_TartalékKötvényLekötésekEgyebek2014" xfId="1011"/>
    <cellStyle name="_TEST3V_2" xfId="411"/>
    <cellStyle name="_TEST3V_2_PH KVI 2014 KV 2014 02 20 elfogadott TEST2" xfId="412"/>
    <cellStyle name="_TEST3V_2_TartalékKötvényLekötésekEgyebek2014" xfId="1012"/>
    <cellStyle name="_TEST3V_3" xfId="413"/>
    <cellStyle name="_TEST3V_3_TartalékKötvényLekötésekEgyebek2014" xfId="1013"/>
    <cellStyle name="_TEST3V_4" xfId="414"/>
    <cellStyle name="_TEST3V_4 2" xfId="415"/>
    <cellStyle name="_TEST3V_4 2 2" xfId="675"/>
    <cellStyle name="_TEST3V_4 3" xfId="416"/>
    <cellStyle name="_TEST3V_4 3 2" xfId="676"/>
    <cellStyle name="_TEST3V_4 3 2 2" xfId="1239"/>
    <cellStyle name="_TEST3V_4 3 3" xfId="1238"/>
    <cellStyle name="_TEST3V_4 4" xfId="417"/>
    <cellStyle name="_TEST3V_4 4 2" xfId="677"/>
    <cellStyle name="_TEST3V_4 5" xfId="418"/>
    <cellStyle name="_TEST3V_4 5 2" xfId="678"/>
    <cellStyle name="_TEST3V_4 5 2 2" xfId="1241"/>
    <cellStyle name="_TEST3V_4 5 3" xfId="1240"/>
    <cellStyle name="_TEST3V_4 6" xfId="674"/>
    <cellStyle name="_TEST3V_4 6 2" xfId="1242"/>
    <cellStyle name="_TEST3V_4_TartalékKötvényLekötésekEgyebek2014" xfId="1014"/>
    <cellStyle name="_TEST3V_4_TartalékKötvényLekötésekEgyebek2014 2" xfId="1243"/>
    <cellStyle name="_TEST3V_TartalékKötvényLekötésekEgyebek2014" xfId="1015"/>
    <cellStyle name="_test4" xfId="419"/>
    <cellStyle name="_test4 2" xfId="420"/>
    <cellStyle name="_test4 2 2" xfId="680"/>
    <cellStyle name="_test4 3" xfId="421"/>
    <cellStyle name="_test4 3 2" xfId="681"/>
    <cellStyle name="_test4 4" xfId="679"/>
    <cellStyle name="_test4_1" xfId="422"/>
    <cellStyle name="_test4_1_TartalékKötvényLekötésekEgyebek2014" xfId="1016"/>
    <cellStyle name="_test4_2" xfId="423"/>
    <cellStyle name="_test4_2_TartalékKötvényLekötésekEgyebek2014" xfId="1017"/>
    <cellStyle name="_test4_3" xfId="424"/>
    <cellStyle name="_test4_3_TartalékKötvényLekötésekEgyebek2014" xfId="1018"/>
    <cellStyle name="_test4_4" xfId="425"/>
    <cellStyle name="_test4_4_TartalékKötvényLekötésekEgyebek2014" xfId="1019"/>
    <cellStyle name="_test4_TartalékKötvényLekötésekEgyebek2014" xfId="1020"/>
    <cellStyle name="_test4_TartalékKötvényLekötésekEgyebek2014 2" xfId="1244"/>
    <cellStyle name="_TEST5" xfId="426"/>
    <cellStyle name="_TEST5_1" xfId="427"/>
    <cellStyle name="_TEST5_1_TartalékKötvényLekötésekEgyebek2014" xfId="1021"/>
    <cellStyle name="_TEST5_2" xfId="428"/>
    <cellStyle name="_TEST5_2 2" xfId="429"/>
    <cellStyle name="_TEST5_2 2 2" xfId="683"/>
    <cellStyle name="_TEST5_2 3" xfId="430"/>
    <cellStyle name="_TEST5_2 3 2" xfId="684"/>
    <cellStyle name="_TEST5_2 3 2 2" xfId="1246"/>
    <cellStyle name="_TEST5_2 3 3" xfId="1245"/>
    <cellStyle name="_TEST5_2 4" xfId="431"/>
    <cellStyle name="_TEST5_2 4 2" xfId="685"/>
    <cellStyle name="_TEST5_2 5" xfId="432"/>
    <cellStyle name="_TEST5_2 5 2" xfId="686"/>
    <cellStyle name="_TEST5_2 5 2 2" xfId="1248"/>
    <cellStyle name="_TEST5_2 5 3" xfId="1247"/>
    <cellStyle name="_TEST5_2 6" xfId="682"/>
    <cellStyle name="_TEST5_2 6 2" xfId="1249"/>
    <cellStyle name="_TEST5_2_TartalékKötvényLekötésekEgyebek2014" xfId="1022"/>
    <cellStyle name="_TEST5_2_TartalékKötvényLekötésekEgyebek2014 2" xfId="1250"/>
    <cellStyle name="_TEST5_3" xfId="433"/>
    <cellStyle name="_TEST5_3_TartalékKötvényLekötésekEgyebek2014" xfId="1023"/>
    <cellStyle name="_TEST5_TartalékKötvényLekötésekEgyebek2014" xfId="1024"/>
    <cellStyle name="20% - Accent1" xfId="1025"/>
    <cellStyle name="20% - Accent2" xfId="1026"/>
    <cellStyle name="20% - Accent3" xfId="1027"/>
    <cellStyle name="20% - Accent4" xfId="1028"/>
    <cellStyle name="20% - Accent5" xfId="1029"/>
    <cellStyle name="20% - Accent6" xfId="1030"/>
    <cellStyle name="40% - Accent1" xfId="1031"/>
    <cellStyle name="40% - Accent2" xfId="1032"/>
    <cellStyle name="40% - Accent3" xfId="1033"/>
    <cellStyle name="40% - Accent4" xfId="1034"/>
    <cellStyle name="40% - Accent5" xfId="1035"/>
    <cellStyle name="40% - Accent6" xfId="1036"/>
    <cellStyle name="60% - Accent1" xfId="1037"/>
    <cellStyle name="60% - Accent2" xfId="1038"/>
    <cellStyle name="60% - Accent3" xfId="1039"/>
    <cellStyle name="60% - Accent4" xfId="1040"/>
    <cellStyle name="60% - Accent5" xfId="1041"/>
    <cellStyle name="60% - Accent6" xfId="1042"/>
    <cellStyle name="Accent1" xfId="1043"/>
    <cellStyle name="Accent2" xfId="1044"/>
    <cellStyle name="Accent3" xfId="1045"/>
    <cellStyle name="Accent4" xfId="1046"/>
    <cellStyle name="Accent5" xfId="1047"/>
    <cellStyle name="Accent6" xfId="1048"/>
    <cellStyle name="Bad" xfId="1049"/>
    <cellStyle name="Calculation" xfId="1050"/>
    <cellStyle name="Check Cell" xfId="1051"/>
    <cellStyle name="Explanatory Text" xfId="1052"/>
    <cellStyle name="Ezres" xfId="434" builtinId="3"/>
    <cellStyle name="Ezres 10" xfId="1352"/>
    <cellStyle name="Ezres 10 2" xfId="1538"/>
    <cellStyle name="Ezres 11" xfId="1414"/>
    <cellStyle name="Ezres 12" xfId="1053"/>
    <cellStyle name="Ezres 2" xfId="435"/>
    <cellStyle name="Ezres 2 2" xfId="436"/>
    <cellStyle name="Ezres 2 2 2" xfId="689"/>
    <cellStyle name="Ezres 2 2 2 2" xfId="1323"/>
    <cellStyle name="Ezres 2 2 2 2 2" xfId="1509"/>
    <cellStyle name="Ezres 2 2 2 3" xfId="1385"/>
    <cellStyle name="Ezres 2 2 2 3 2" xfId="1571"/>
    <cellStyle name="Ezres 2 2 2 4" xfId="1447"/>
    <cellStyle name="Ezres 2 2 2 5" xfId="1253"/>
    <cellStyle name="Ezres 2 2 3" xfId="1292"/>
    <cellStyle name="Ezres 2 2 3 2" xfId="1478"/>
    <cellStyle name="Ezres 2 2 4" xfId="1354"/>
    <cellStyle name="Ezres 2 2 4 2" xfId="1540"/>
    <cellStyle name="Ezres 2 2 5" xfId="1416"/>
    <cellStyle name="Ezres 2 2 6" xfId="1055"/>
    <cellStyle name="Ezres 2 3" xfId="437"/>
    <cellStyle name="Ezres 2 3 2" xfId="690"/>
    <cellStyle name="Ezres 2 3 2 2" xfId="1255"/>
    <cellStyle name="Ezres 2 3 2 2 2" xfId="1325"/>
    <cellStyle name="Ezres 2 3 2 2 2 2" xfId="1511"/>
    <cellStyle name="Ezres 2 3 2 2 3" xfId="1387"/>
    <cellStyle name="Ezres 2 3 2 2 3 2" xfId="1573"/>
    <cellStyle name="Ezres 2 3 2 2 4" xfId="1449"/>
    <cellStyle name="Ezres 2 3 2 3" xfId="1294"/>
    <cellStyle name="Ezres 2 3 2 3 2" xfId="1480"/>
    <cellStyle name="Ezres 2 3 2 4" xfId="1356"/>
    <cellStyle name="Ezres 2 3 2 4 2" xfId="1542"/>
    <cellStyle name="Ezres 2 3 2 5" xfId="1418"/>
    <cellStyle name="Ezres 2 3 2 6" xfId="1057"/>
    <cellStyle name="Ezres 2 3 3" xfId="1254"/>
    <cellStyle name="Ezres 2 3 3 2" xfId="1324"/>
    <cellStyle name="Ezres 2 3 3 2 2" xfId="1510"/>
    <cellStyle name="Ezres 2 3 3 3" xfId="1386"/>
    <cellStyle name="Ezres 2 3 3 3 2" xfId="1572"/>
    <cellStyle name="Ezres 2 3 3 4" xfId="1448"/>
    <cellStyle name="Ezres 2 3 4" xfId="1293"/>
    <cellStyle name="Ezres 2 3 4 2" xfId="1479"/>
    <cellStyle name="Ezres 2 3 5" xfId="1355"/>
    <cellStyle name="Ezres 2 3 5 2" xfId="1541"/>
    <cellStyle name="Ezres 2 3 6" xfId="1417"/>
    <cellStyle name="Ezres 2 3 7" xfId="1056"/>
    <cellStyle name="Ezres 2 4" xfId="688"/>
    <cellStyle name="Ezres 2 4 2" xfId="1322"/>
    <cellStyle name="Ezres 2 4 2 2" xfId="1508"/>
    <cellStyle name="Ezres 2 4 3" xfId="1384"/>
    <cellStyle name="Ezres 2 4 3 2" xfId="1570"/>
    <cellStyle name="Ezres 2 4 4" xfId="1446"/>
    <cellStyle name="Ezres 2 4 5" xfId="1252"/>
    <cellStyle name="Ezres 2 5" xfId="1291"/>
    <cellStyle name="Ezres 2 5 2" xfId="1477"/>
    <cellStyle name="Ezres 2 6" xfId="1353"/>
    <cellStyle name="Ezres 2 6 2" xfId="1539"/>
    <cellStyle name="Ezres 2 7" xfId="1415"/>
    <cellStyle name="Ezres 2 8" xfId="1054"/>
    <cellStyle name="Ezres 3" xfId="438"/>
    <cellStyle name="Ezres 3 2" xfId="439"/>
    <cellStyle name="Ezres 3 2 2" xfId="692"/>
    <cellStyle name="Ezres 3 2 2 2" xfId="1327"/>
    <cellStyle name="Ezres 3 2 2 2 2" xfId="1513"/>
    <cellStyle name="Ezres 3 2 2 3" xfId="1389"/>
    <cellStyle name="Ezres 3 2 2 3 2" xfId="1575"/>
    <cellStyle name="Ezres 3 2 2 4" xfId="1451"/>
    <cellStyle name="Ezres 3 2 2 5" xfId="1257"/>
    <cellStyle name="Ezres 3 2 3" xfId="1296"/>
    <cellStyle name="Ezres 3 2 3 2" xfId="1482"/>
    <cellStyle name="Ezres 3 2 4" xfId="1358"/>
    <cellStyle name="Ezres 3 2 4 2" xfId="1544"/>
    <cellStyle name="Ezres 3 2 5" xfId="1420"/>
    <cellStyle name="Ezres 3 2 6" xfId="1059"/>
    <cellStyle name="Ezres 3 3" xfId="691"/>
    <cellStyle name="Ezres 3 3 2" xfId="1326"/>
    <cellStyle name="Ezres 3 3 2 2" xfId="1512"/>
    <cellStyle name="Ezres 3 3 3" xfId="1388"/>
    <cellStyle name="Ezres 3 3 3 2" xfId="1574"/>
    <cellStyle name="Ezres 3 3 4" xfId="1450"/>
    <cellStyle name="Ezres 3 3 5" xfId="1256"/>
    <cellStyle name="Ezres 3 4" xfId="1295"/>
    <cellStyle name="Ezres 3 4 2" xfId="1481"/>
    <cellStyle name="Ezres 3 5" xfId="1357"/>
    <cellStyle name="Ezres 3 5 2" xfId="1543"/>
    <cellStyle name="Ezres 3 6" xfId="1419"/>
    <cellStyle name="Ezres 3 7" xfId="1058"/>
    <cellStyle name="Ezres 4" xfId="440"/>
    <cellStyle name="Ezres 4 2" xfId="441"/>
    <cellStyle name="Ezres 4 2 2" xfId="694"/>
    <cellStyle name="Ezres 4 2 2 2" xfId="1514"/>
    <cellStyle name="Ezres 4 2 2 3" xfId="1328"/>
    <cellStyle name="Ezres 4 2 3" xfId="1390"/>
    <cellStyle name="Ezres 4 2 3 2" xfId="1576"/>
    <cellStyle name="Ezres 4 2 4" xfId="1452"/>
    <cellStyle name="Ezres 4 2 5" xfId="1258"/>
    <cellStyle name="Ezres 4 3" xfId="693"/>
    <cellStyle name="Ezres 4 3 2" xfId="1483"/>
    <cellStyle name="Ezres 4 3 3" xfId="1297"/>
    <cellStyle name="Ezres 4 4" xfId="1359"/>
    <cellStyle name="Ezres 4 4 2" xfId="1545"/>
    <cellStyle name="Ezres 4 5" xfId="1421"/>
    <cellStyle name="Ezres 4 6" xfId="1060"/>
    <cellStyle name="Ezres 5" xfId="442"/>
    <cellStyle name="Ezres 5 2" xfId="695"/>
    <cellStyle name="Ezres 5 2 2" xfId="1260"/>
    <cellStyle name="Ezres 5 2 2 2" xfId="1330"/>
    <cellStyle name="Ezres 5 2 2 2 2" xfId="1516"/>
    <cellStyle name="Ezres 5 2 2 3" xfId="1392"/>
    <cellStyle name="Ezres 5 2 2 3 2" xfId="1578"/>
    <cellStyle name="Ezres 5 2 2 4" xfId="1454"/>
    <cellStyle name="Ezres 5 2 3" xfId="1299"/>
    <cellStyle name="Ezres 5 2 3 2" xfId="1485"/>
    <cellStyle name="Ezres 5 2 4" xfId="1361"/>
    <cellStyle name="Ezres 5 2 4 2" xfId="1547"/>
    <cellStyle name="Ezres 5 2 5" xfId="1423"/>
    <cellStyle name="Ezres 5 2 6" xfId="1062"/>
    <cellStyle name="Ezres 5 3" xfId="1259"/>
    <cellStyle name="Ezres 5 3 2" xfId="1329"/>
    <cellStyle name="Ezres 5 3 2 2" xfId="1515"/>
    <cellStyle name="Ezres 5 3 3" xfId="1391"/>
    <cellStyle name="Ezres 5 3 3 2" xfId="1577"/>
    <cellStyle name="Ezres 5 3 4" xfId="1453"/>
    <cellStyle name="Ezres 5 4" xfId="1298"/>
    <cellStyle name="Ezres 5 4 2" xfId="1484"/>
    <cellStyle name="Ezres 5 5" xfId="1360"/>
    <cellStyle name="Ezres 5 5 2" xfId="1546"/>
    <cellStyle name="Ezres 5 6" xfId="1422"/>
    <cellStyle name="Ezres 5 7" xfId="1061"/>
    <cellStyle name="Ezres 6" xfId="443"/>
    <cellStyle name="Ezres 6 2" xfId="696"/>
    <cellStyle name="Ezres 6 2 2" xfId="1262"/>
    <cellStyle name="Ezres 6 2 2 2" xfId="1332"/>
    <cellStyle name="Ezres 6 2 2 2 2" xfId="1518"/>
    <cellStyle name="Ezres 6 2 2 3" xfId="1394"/>
    <cellStyle name="Ezres 6 2 2 3 2" xfId="1580"/>
    <cellStyle name="Ezres 6 2 2 4" xfId="1456"/>
    <cellStyle name="Ezres 6 2 3" xfId="1301"/>
    <cellStyle name="Ezres 6 2 3 2" xfId="1487"/>
    <cellStyle name="Ezres 6 2 4" xfId="1363"/>
    <cellStyle name="Ezres 6 2 4 2" xfId="1549"/>
    <cellStyle name="Ezres 6 2 5" xfId="1425"/>
    <cellStyle name="Ezres 6 2 6" xfId="1064"/>
    <cellStyle name="Ezres 6 3" xfId="1261"/>
    <cellStyle name="Ezres 6 3 2" xfId="1331"/>
    <cellStyle name="Ezres 6 3 2 2" xfId="1517"/>
    <cellStyle name="Ezres 6 3 3" xfId="1393"/>
    <cellStyle name="Ezres 6 3 3 2" xfId="1579"/>
    <cellStyle name="Ezres 6 3 4" xfId="1455"/>
    <cellStyle name="Ezres 6 4" xfId="1300"/>
    <cellStyle name="Ezres 6 4 2" xfId="1486"/>
    <cellStyle name="Ezres 6 5" xfId="1362"/>
    <cellStyle name="Ezres 6 5 2" xfId="1548"/>
    <cellStyle name="Ezres 6 6" xfId="1424"/>
    <cellStyle name="Ezres 6 7" xfId="1063"/>
    <cellStyle name="Ezres 7" xfId="444"/>
    <cellStyle name="Ezres 7 2" xfId="697"/>
    <cellStyle name="Ezres 7 2 2" xfId="1333"/>
    <cellStyle name="Ezres 7 2 2 2" xfId="1519"/>
    <cellStyle name="Ezres 7 2 3" xfId="1395"/>
    <cellStyle name="Ezres 7 2 3 2" xfId="1581"/>
    <cellStyle name="Ezres 7 2 4" xfId="1457"/>
    <cellStyle name="Ezres 7 2 5" xfId="1263"/>
    <cellStyle name="Ezres 7 3" xfId="1302"/>
    <cellStyle name="Ezres 7 3 2" xfId="1488"/>
    <cellStyle name="Ezres 7 4" xfId="1364"/>
    <cellStyle name="Ezres 7 4 2" xfId="1550"/>
    <cellStyle name="Ezres 7 5" xfId="1426"/>
    <cellStyle name="Ezres 7 6" xfId="1065"/>
    <cellStyle name="Ezres 8" xfId="445"/>
    <cellStyle name="Ezres 8 2" xfId="446"/>
    <cellStyle name="Ezres 8 2 2" xfId="699"/>
    <cellStyle name="Ezres 8 2 2 2" xfId="1507"/>
    <cellStyle name="Ezres 8 2 3" xfId="1321"/>
    <cellStyle name="Ezres 8 3" xfId="698"/>
    <cellStyle name="Ezres 8 3 2" xfId="1569"/>
    <cellStyle name="Ezres 8 3 3" xfId="1383"/>
    <cellStyle name="Ezres 8 4" xfId="1445"/>
    <cellStyle name="Ezres 8 5" xfId="1251"/>
    <cellStyle name="Ezres 9" xfId="687"/>
    <cellStyle name="Ezres 9 2" xfId="1476"/>
    <cellStyle name="Ezres 9 3" xfId="1290"/>
    <cellStyle name="Good" xfId="1066"/>
    <cellStyle name="Heading 1" xfId="1067"/>
    <cellStyle name="Heading 2" xfId="1068"/>
    <cellStyle name="Heading 3" xfId="1069"/>
    <cellStyle name="Heading 4" xfId="1070"/>
    <cellStyle name="Input" xfId="1071"/>
    <cellStyle name="Linked Cell" xfId="1072"/>
    <cellStyle name="Neutral" xfId="1073"/>
    <cellStyle name="Normál" xfId="0" builtinId="0"/>
    <cellStyle name="Normál 2" xfId="447"/>
    <cellStyle name="Normál 2 2" xfId="448"/>
    <cellStyle name="Normál 2 2 2" xfId="449"/>
    <cellStyle name="Normál 2 2 2 2" xfId="701"/>
    <cellStyle name="Normál 2 2 3" xfId="1074"/>
    <cellStyle name="Normál 2 3" xfId="450"/>
    <cellStyle name="Normál 2 3 2" xfId="702"/>
    <cellStyle name="Normál 2 3 2 2" xfId="1265"/>
    <cellStyle name="Normál 2 3 3" xfId="1075"/>
    <cellStyle name="Normál 2 4" xfId="700"/>
    <cellStyle name="Normál 2 4 2" xfId="1076"/>
    <cellStyle name="Normál 2 5" xfId="1264"/>
    <cellStyle name="Normál 2_melléklet_3_kiadás_9000_121221_penzugy" xfId="451"/>
    <cellStyle name="Normál 3" xfId="452"/>
    <cellStyle name="Normál 3 2" xfId="453"/>
    <cellStyle name="Normál 3 2 2" xfId="703"/>
    <cellStyle name="Normál 3 3" xfId="1077"/>
    <cellStyle name="Normál 4" xfId="454"/>
    <cellStyle name="Normál 4 2" xfId="455"/>
    <cellStyle name="Normál 4 2 2" xfId="705"/>
    <cellStyle name="Normál 4 3" xfId="456"/>
    <cellStyle name="Normál 4 4" xfId="704"/>
    <cellStyle name="Normál 5" xfId="457"/>
    <cellStyle name="Normál 5 2" xfId="458"/>
    <cellStyle name="Normál 5 2 2" xfId="706"/>
    <cellStyle name="Normál 5 3" xfId="1266"/>
    <cellStyle name="Normál 6" xfId="459"/>
    <cellStyle name="Normál 6 2" xfId="460"/>
    <cellStyle name="Normál 6 2 2" xfId="707"/>
    <cellStyle name="Normál 6 2 3" xfId="1079"/>
    <cellStyle name="Normál 6 3" xfId="1078"/>
    <cellStyle name="Normál 7" xfId="461"/>
    <cellStyle name="Normál 7 2" xfId="462"/>
    <cellStyle name="Normál 7 3" xfId="1107"/>
    <cellStyle name="Normál 8" xfId="463"/>
    <cellStyle name="Normál 8 2" xfId="464"/>
    <cellStyle name="Normál 8 2 2" xfId="708"/>
    <cellStyle name="Normal_APUT202" xfId="465"/>
    <cellStyle name="Note" xfId="1080"/>
    <cellStyle name="Output" xfId="1081"/>
    <cellStyle name="Pénznem 10" xfId="1365"/>
    <cellStyle name="Pénznem 10 2" xfId="1551"/>
    <cellStyle name="Pénznem 11" xfId="1427"/>
    <cellStyle name="Pénznem 12" xfId="1082"/>
    <cellStyle name="Pénznem 2" xfId="466"/>
    <cellStyle name="Pénznem 2 2" xfId="467"/>
    <cellStyle name="Pénznem 2 2 2" xfId="710"/>
    <cellStyle name="Pénznem 2 2 2 2" xfId="1270"/>
    <cellStyle name="Pénznem 2 2 2 2 2" xfId="1337"/>
    <cellStyle name="Pénznem 2 2 2 2 2 2" xfId="1523"/>
    <cellStyle name="Pénznem 2 2 2 2 3" xfId="1399"/>
    <cellStyle name="Pénznem 2 2 2 2 3 2" xfId="1585"/>
    <cellStyle name="Pénznem 2 2 2 2 4" xfId="1461"/>
    <cellStyle name="Pénznem 2 2 2 3" xfId="1306"/>
    <cellStyle name="Pénznem 2 2 2 3 2" xfId="1492"/>
    <cellStyle name="Pénznem 2 2 2 4" xfId="1368"/>
    <cellStyle name="Pénznem 2 2 2 4 2" xfId="1554"/>
    <cellStyle name="Pénznem 2 2 2 5" xfId="1430"/>
    <cellStyle name="Pénznem 2 2 2 6" xfId="1085"/>
    <cellStyle name="Pénznem 2 2 3" xfId="1269"/>
    <cellStyle name="Pénznem 2 2 3 2" xfId="1336"/>
    <cellStyle name="Pénznem 2 2 3 2 2" xfId="1522"/>
    <cellStyle name="Pénznem 2 2 3 3" xfId="1398"/>
    <cellStyle name="Pénznem 2 2 3 3 2" xfId="1584"/>
    <cellStyle name="Pénznem 2 2 3 4" xfId="1460"/>
    <cellStyle name="Pénznem 2 2 4" xfId="1305"/>
    <cellStyle name="Pénznem 2 2 4 2" xfId="1491"/>
    <cellStyle name="Pénznem 2 2 5" xfId="1367"/>
    <cellStyle name="Pénznem 2 2 5 2" xfId="1553"/>
    <cellStyle name="Pénznem 2 2 6" xfId="1429"/>
    <cellStyle name="Pénznem 2 2 7" xfId="1084"/>
    <cellStyle name="Pénznem 2 3" xfId="709"/>
    <cellStyle name="Pénznem 2 3 2" xfId="1271"/>
    <cellStyle name="Pénznem 2 3 2 2" xfId="1338"/>
    <cellStyle name="Pénznem 2 3 2 2 2" xfId="1524"/>
    <cellStyle name="Pénznem 2 3 2 3" xfId="1400"/>
    <cellStyle name="Pénznem 2 3 2 3 2" xfId="1586"/>
    <cellStyle name="Pénznem 2 3 2 4" xfId="1462"/>
    <cellStyle name="Pénznem 2 3 3" xfId="1307"/>
    <cellStyle name="Pénznem 2 3 3 2" xfId="1493"/>
    <cellStyle name="Pénznem 2 3 4" xfId="1369"/>
    <cellStyle name="Pénznem 2 3 4 2" xfId="1555"/>
    <cellStyle name="Pénznem 2 3 5" xfId="1431"/>
    <cellStyle name="Pénznem 2 3 6" xfId="1086"/>
    <cellStyle name="Pénznem 2 4" xfId="1087"/>
    <cellStyle name="Pénznem 2 4 2" xfId="1088"/>
    <cellStyle name="Pénznem 2 4 2 2" xfId="1273"/>
    <cellStyle name="Pénznem 2 4 2 2 2" xfId="1340"/>
    <cellStyle name="Pénznem 2 4 2 2 2 2" xfId="1526"/>
    <cellStyle name="Pénznem 2 4 2 2 3" xfId="1402"/>
    <cellStyle name="Pénznem 2 4 2 2 3 2" xfId="1588"/>
    <cellStyle name="Pénznem 2 4 2 2 4" xfId="1464"/>
    <cellStyle name="Pénznem 2 4 2 3" xfId="1309"/>
    <cellStyle name="Pénznem 2 4 2 3 2" xfId="1495"/>
    <cellStyle name="Pénznem 2 4 2 4" xfId="1371"/>
    <cellStyle name="Pénznem 2 4 2 4 2" xfId="1557"/>
    <cellStyle name="Pénznem 2 4 2 5" xfId="1433"/>
    <cellStyle name="Pénznem 2 4 3" xfId="1272"/>
    <cellStyle name="Pénznem 2 4 3 2" xfId="1339"/>
    <cellStyle name="Pénznem 2 4 3 2 2" xfId="1525"/>
    <cellStyle name="Pénznem 2 4 3 3" xfId="1401"/>
    <cellStyle name="Pénznem 2 4 3 3 2" xfId="1587"/>
    <cellStyle name="Pénznem 2 4 3 4" xfId="1463"/>
    <cellStyle name="Pénznem 2 4 4" xfId="1308"/>
    <cellStyle name="Pénznem 2 4 4 2" xfId="1494"/>
    <cellStyle name="Pénznem 2 4 5" xfId="1370"/>
    <cellStyle name="Pénznem 2 4 5 2" xfId="1556"/>
    <cellStyle name="Pénznem 2 4 6" xfId="1432"/>
    <cellStyle name="Pénznem 2 5" xfId="1268"/>
    <cellStyle name="Pénznem 2 5 2" xfId="1335"/>
    <cellStyle name="Pénznem 2 5 2 2" xfId="1521"/>
    <cellStyle name="Pénznem 2 5 3" xfId="1397"/>
    <cellStyle name="Pénznem 2 5 3 2" xfId="1583"/>
    <cellStyle name="Pénznem 2 5 4" xfId="1459"/>
    <cellStyle name="Pénznem 2 6" xfId="1304"/>
    <cellStyle name="Pénznem 2 6 2" xfId="1490"/>
    <cellStyle name="Pénznem 2 7" xfId="1366"/>
    <cellStyle name="Pénznem 2 7 2" xfId="1552"/>
    <cellStyle name="Pénznem 2 8" xfId="1428"/>
    <cellStyle name="Pénznem 2 9" xfId="1083"/>
    <cellStyle name="Pénznem 3" xfId="468"/>
    <cellStyle name="Pénznem 3 2" xfId="711"/>
    <cellStyle name="Pénznem 3 2 2" xfId="1275"/>
    <cellStyle name="Pénznem 3 2 2 2" xfId="1342"/>
    <cellStyle name="Pénznem 3 2 2 2 2" xfId="1528"/>
    <cellStyle name="Pénznem 3 2 2 3" xfId="1404"/>
    <cellStyle name="Pénznem 3 2 2 3 2" xfId="1590"/>
    <cellStyle name="Pénznem 3 2 2 4" xfId="1466"/>
    <cellStyle name="Pénznem 3 2 3" xfId="1311"/>
    <cellStyle name="Pénznem 3 2 3 2" xfId="1497"/>
    <cellStyle name="Pénznem 3 2 4" xfId="1373"/>
    <cellStyle name="Pénznem 3 2 4 2" xfId="1559"/>
    <cellStyle name="Pénznem 3 2 5" xfId="1435"/>
    <cellStyle name="Pénznem 3 2 6" xfId="1090"/>
    <cellStyle name="Pénznem 3 3" xfId="1091"/>
    <cellStyle name="Pénznem 3 3 2" xfId="1276"/>
    <cellStyle name="Pénznem 3 3 2 2" xfId="1343"/>
    <cellStyle name="Pénznem 3 3 2 2 2" xfId="1529"/>
    <cellStyle name="Pénznem 3 3 2 3" xfId="1405"/>
    <cellStyle name="Pénznem 3 3 2 3 2" xfId="1591"/>
    <cellStyle name="Pénznem 3 3 2 4" xfId="1467"/>
    <cellStyle name="Pénznem 3 3 3" xfId="1312"/>
    <cellStyle name="Pénznem 3 3 3 2" xfId="1498"/>
    <cellStyle name="Pénznem 3 3 4" xfId="1374"/>
    <cellStyle name="Pénznem 3 3 4 2" xfId="1560"/>
    <cellStyle name="Pénznem 3 3 5" xfId="1436"/>
    <cellStyle name="Pénznem 3 4" xfId="1092"/>
    <cellStyle name="Pénznem 3 4 2" xfId="1093"/>
    <cellStyle name="Pénznem 3 4 2 2" xfId="1278"/>
    <cellStyle name="Pénznem 3 4 2 2 2" xfId="1345"/>
    <cellStyle name="Pénznem 3 4 2 2 2 2" xfId="1531"/>
    <cellStyle name="Pénznem 3 4 2 2 3" xfId="1407"/>
    <cellStyle name="Pénznem 3 4 2 2 3 2" xfId="1593"/>
    <cellStyle name="Pénznem 3 4 2 2 4" xfId="1469"/>
    <cellStyle name="Pénznem 3 4 2 3" xfId="1314"/>
    <cellStyle name="Pénznem 3 4 2 3 2" xfId="1500"/>
    <cellStyle name="Pénznem 3 4 2 4" xfId="1376"/>
    <cellStyle name="Pénznem 3 4 2 4 2" xfId="1562"/>
    <cellStyle name="Pénznem 3 4 2 5" xfId="1438"/>
    <cellStyle name="Pénznem 3 4 3" xfId="1277"/>
    <cellStyle name="Pénznem 3 4 3 2" xfId="1344"/>
    <cellStyle name="Pénznem 3 4 3 2 2" xfId="1530"/>
    <cellStyle name="Pénznem 3 4 3 3" xfId="1406"/>
    <cellStyle name="Pénznem 3 4 3 3 2" xfId="1592"/>
    <cellStyle name="Pénznem 3 4 3 4" xfId="1468"/>
    <cellStyle name="Pénznem 3 4 4" xfId="1313"/>
    <cellStyle name="Pénznem 3 4 4 2" xfId="1499"/>
    <cellStyle name="Pénznem 3 4 5" xfId="1375"/>
    <cellStyle name="Pénznem 3 4 5 2" xfId="1561"/>
    <cellStyle name="Pénznem 3 4 6" xfId="1437"/>
    <cellStyle name="Pénznem 3 5" xfId="1274"/>
    <cellStyle name="Pénznem 3 5 2" xfId="1341"/>
    <cellStyle name="Pénznem 3 5 2 2" xfId="1527"/>
    <cellStyle name="Pénznem 3 5 3" xfId="1403"/>
    <cellStyle name="Pénznem 3 5 3 2" xfId="1589"/>
    <cellStyle name="Pénznem 3 5 4" xfId="1465"/>
    <cellStyle name="Pénznem 3 6" xfId="1310"/>
    <cellStyle name="Pénznem 3 6 2" xfId="1496"/>
    <cellStyle name="Pénznem 3 7" xfId="1372"/>
    <cellStyle name="Pénznem 3 7 2" xfId="1558"/>
    <cellStyle name="Pénznem 3 8" xfId="1434"/>
    <cellStyle name="Pénznem 3 9" xfId="1089"/>
    <cellStyle name="Pénznem 4" xfId="469"/>
    <cellStyle name="Pénznem 4 2" xfId="470"/>
    <cellStyle name="Pénznem 4 2 2" xfId="713"/>
    <cellStyle name="Pénznem 4 2 2 2" xfId="1532"/>
    <cellStyle name="Pénznem 4 2 2 3" xfId="1346"/>
    <cellStyle name="Pénznem 4 2 3" xfId="1408"/>
    <cellStyle name="Pénznem 4 2 3 2" xfId="1594"/>
    <cellStyle name="Pénznem 4 2 4" xfId="1470"/>
    <cellStyle name="Pénznem 4 2 5" xfId="1279"/>
    <cellStyle name="Pénznem 4 3" xfId="712"/>
    <cellStyle name="Pénznem 4 3 2" xfId="1501"/>
    <cellStyle name="Pénznem 4 3 3" xfId="1315"/>
    <cellStyle name="Pénznem 4 4" xfId="1377"/>
    <cellStyle name="Pénznem 4 4 2" xfId="1563"/>
    <cellStyle name="Pénznem 4 5" xfId="1439"/>
    <cellStyle name="Pénznem 4 6" xfId="1094"/>
    <cellStyle name="Pénznem 5" xfId="471"/>
    <cellStyle name="Pénznem 5 2" xfId="714"/>
    <cellStyle name="Pénznem 5 2 2" xfId="1281"/>
    <cellStyle name="Pénznem 5 2 2 2" xfId="1348"/>
    <cellStyle name="Pénznem 5 2 2 2 2" xfId="1534"/>
    <cellStyle name="Pénznem 5 2 2 3" xfId="1410"/>
    <cellStyle name="Pénznem 5 2 2 3 2" xfId="1596"/>
    <cellStyle name="Pénznem 5 2 2 4" xfId="1472"/>
    <cellStyle name="Pénznem 5 2 3" xfId="1317"/>
    <cellStyle name="Pénznem 5 2 3 2" xfId="1503"/>
    <cellStyle name="Pénznem 5 2 4" xfId="1379"/>
    <cellStyle name="Pénznem 5 2 4 2" xfId="1565"/>
    <cellStyle name="Pénznem 5 2 5" xfId="1441"/>
    <cellStyle name="Pénznem 5 2 6" xfId="1096"/>
    <cellStyle name="Pénznem 5 3" xfId="1280"/>
    <cellStyle name="Pénznem 5 3 2" xfId="1347"/>
    <cellStyle name="Pénznem 5 3 2 2" xfId="1533"/>
    <cellStyle name="Pénznem 5 3 3" xfId="1409"/>
    <cellStyle name="Pénznem 5 3 3 2" xfId="1595"/>
    <cellStyle name="Pénznem 5 3 4" xfId="1471"/>
    <cellStyle name="Pénznem 5 4" xfId="1316"/>
    <cellStyle name="Pénznem 5 4 2" xfId="1502"/>
    <cellStyle name="Pénznem 5 5" xfId="1378"/>
    <cellStyle name="Pénznem 5 5 2" xfId="1564"/>
    <cellStyle name="Pénznem 5 6" xfId="1440"/>
    <cellStyle name="Pénznem 5 7" xfId="1095"/>
    <cellStyle name="Pénznem 6" xfId="472"/>
    <cellStyle name="Pénznem 6 2" xfId="715"/>
    <cellStyle name="Pénznem 6 2 2" xfId="1283"/>
    <cellStyle name="Pénznem 6 2 2 2" xfId="1350"/>
    <cellStyle name="Pénznem 6 2 2 2 2" xfId="1536"/>
    <cellStyle name="Pénznem 6 2 2 3" xfId="1412"/>
    <cellStyle name="Pénznem 6 2 2 3 2" xfId="1598"/>
    <cellStyle name="Pénznem 6 2 2 4" xfId="1474"/>
    <cellStyle name="Pénznem 6 2 3" xfId="1319"/>
    <cellStyle name="Pénznem 6 2 3 2" xfId="1505"/>
    <cellStyle name="Pénznem 6 2 4" xfId="1381"/>
    <cellStyle name="Pénznem 6 2 4 2" xfId="1567"/>
    <cellStyle name="Pénznem 6 2 5" xfId="1443"/>
    <cellStyle name="Pénznem 6 2 6" xfId="1098"/>
    <cellStyle name="Pénznem 6 3" xfId="1282"/>
    <cellStyle name="Pénznem 6 3 2" xfId="1349"/>
    <cellStyle name="Pénznem 6 3 2 2" xfId="1535"/>
    <cellStyle name="Pénznem 6 3 3" xfId="1411"/>
    <cellStyle name="Pénznem 6 3 3 2" xfId="1597"/>
    <cellStyle name="Pénznem 6 3 4" xfId="1473"/>
    <cellStyle name="Pénznem 6 4" xfId="1318"/>
    <cellStyle name="Pénznem 6 4 2" xfId="1504"/>
    <cellStyle name="Pénznem 6 5" xfId="1380"/>
    <cellStyle name="Pénznem 6 5 2" xfId="1566"/>
    <cellStyle name="Pénznem 6 6" xfId="1442"/>
    <cellStyle name="Pénznem 6 7" xfId="1097"/>
    <cellStyle name="Pénznem 7" xfId="1099"/>
    <cellStyle name="Pénznem 7 2" xfId="1284"/>
    <cellStyle name="Pénznem 7 2 2" xfId="1351"/>
    <cellStyle name="Pénznem 7 2 2 2" xfId="1537"/>
    <cellStyle name="Pénznem 7 2 3" xfId="1413"/>
    <cellStyle name="Pénznem 7 2 3 2" xfId="1599"/>
    <cellStyle name="Pénznem 7 2 4" xfId="1475"/>
    <cellStyle name="Pénznem 7 3" xfId="1320"/>
    <cellStyle name="Pénznem 7 3 2" xfId="1506"/>
    <cellStyle name="Pénznem 7 4" xfId="1382"/>
    <cellStyle name="Pénznem 7 4 2" xfId="1568"/>
    <cellStyle name="Pénznem 7 5" xfId="1444"/>
    <cellStyle name="Pénznem 8" xfId="1267"/>
    <cellStyle name="Pénznem 8 2" xfId="1334"/>
    <cellStyle name="Pénznem 8 2 2" xfId="1520"/>
    <cellStyle name="Pénznem 8 3" xfId="1396"/>
    <cellStyle name="Pénznem 8 3 2" xfId="1582"/>
    <cellStyle name="Pénznem 8 4" xfId="1458"/>
    <cellStyle name="Pénznem 9" xfId="1303"/>
    <cellStyle name="Pénznem 9 2" xfId="1489"/>
    <cellStyle name="Stílus 1" xfId="473"/>
    <cellStyle name="Stílus 1 2" xfId="1100"/>
    <cellStyle name="Stílus 4" xfId="474"/>
    <cellStyle name="Stílus 4 2" xfId="475"/>
    <cellStyle name="Stílus 4 2 2" xfId="717"/>
    <cellStyle name="Stílus 4 3" xfId="476"/>
    <cellStyle name="Stílus 4 3 2" xfId="718"/>
    <cellStyle name="Stílus 4 4" xfId="716"/>
    <cellStyle name="Százalék 2" xfId="477"/>
    <cellStyle name="Százalék 2 2" xfId="719"/>
    <cellStyle name="Százalék 2 2 2" xfId="1286"/>
    <cellStyle name="Százalék 2 3" xfId="1101"/>
    <cellStyle name="Százalék 2 3 2" xfId="1287"/>
    <cellStyle name="Százalék 2 4" xfId="1102"/>
    <cellStyle name="Százalék 2 4 2" xfId="1103"/>
    <cellStyle name="Százalék 2 5" xfId="1285"/>
    <cellStyle name="Százalék 3" xfId="478"/>
    <cellStyle name="Százalék 3 2" xfId="479"/>
    <cellStyle name="Százalék 3 2 2" xfId="720"/>
    <cellStyle name="Százalék 3 3" xfId="480"/>
    <cellStyle name="Százalék 4" xfId="481"/>
    <cellStyle name="Százalék 4 2" xfId="721"/>
    <cellStyle name="Százalék 5" xfId="482"/>
    <cellStyle name="Százalék 5 2" xfId="722"/>
    <cellStyle name="Százalék 5 2 2" xfId="1289"/>
    <cellStyle name="Százalék 5 3" xfId="1288"/>
    <cellStyle name="Százalék 6" xfId="483"/>
    <cellStyle name="Százalék 6 2" xfId="484"/>
    <cellStyle name="Százalék 6 2 2" xfId="724"/>
    <cellStyle name="Százalék 6 3" xfId="723"/>
    <cellStyle name="Title" xfId="1104"/>
    <cellStyle name="Total" xfId="1105"/>
    <cellStyle name="Warning Text" xfId="110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6"/>
  <sheetViews>
    <sheetView topLeftCell="A4" zoomScale="120" zoomScaleNormal="120" zoomScaleSheetLayoutView="130" workbookViewId="0">
      <selection activeCell="K69" sqref="K69"/>
    </sheetView>
  </sheetViews>
  <sheetFormatPr defaultColWidth="11.42578125" defaultRowHeight="11.25" x14ac:dyDescent="0.2"/>
  <cols>
    <col min="1" max="1" width="2.5703125" style="88" customWidth="1"/>
    <col min="2" max="2" width="2.7109375" style="87" customWidth="1"/>
    <col min="3" max="3" width="64.28515625" style="87" customWidth="1"/>
    <col min="4" max="4" width="17.140625" style="87" hidden="1" customWidth="1"/>
    <col min="5" max="5" width="15.85546875" style="87" customWidth="1"/>
    <col min="6" max="6" width="17.140625" style="87" hidden="1" customWidth="1"/>
    <col min="7" max="7" width="13.85546875" style="87" customWidth="1"/>
    <col min="8" max="8" width="13.5703125" style="87" customWidth="1"/>
    <col min="9" max="9" width="14.85546875" style="87" customWidth="1"/>
    <col min="10" max="10" width="13.7109375" style="87" customWidth="1"/>
    <col min="11" max="16384" width="11.42578125" style="87"/>
  </cols>
  <sheetData>
    <row r="1" spans="1:21" s="85" customFormat="1" ht="15.75" x14ac:dyDescent="0.25">
      <c r="A1" s="84"/>
      <c r="J1" s="86" t="s">
        <v>168</v>
      </c>
    </row>
    <row r="2" spans="1:21" ht="62.25" customHeight="1" x14ac:dyDescent="0.3">
      <c r="A2" s="231" t="s">
        <v>169</v>
      </c>
      <c r="B2" s="231"/>
      <c r="C2" s="231"/>
      <c r="D2" s="231"/>
      <c r="E2" s="231"/>
      <c r="F2" s="231"/>
      <c r="G2" s="231"/>
      <c r="H2" s="231"/>
      <c r="I2" s="231"/>
      <c r="J2" s="231"/>
    </row>
    <row r="3" spans="1:21" ht="15" customHeight="1" x14ac:dyDescent="0.2">
      <c r="A3" s="232" t="s">
        <v>44</v>
      </c>
      <c r="B3" s="233"/>
      <c r="C3" s="233"/>
      <c r="D3" s="233"/>
      <c r="E3" s="233"/>
      <c r="F3" s="233"/>
      <c r="G3" s="233"/>
      <c r="H3" s="233"/>
      <c r="I3" s="233"/>
      <c r="J3" s="233"/>
    </row>
    <row r="4" spans="1:21" ht="25.5" customHeight="1" thickBot="1" x14ac:dyDescent="0.25">
      <c r="J4" s="195" t="s">
        <v>45</v>
      </c>
    </row>
    <row r="5" spans="1:21" s="90" customFormat="1" ht="15" thickBot="1" x14ac:dyDescent="0.2">
      <c r="A5" s="83"/>
      <c r="B5" s="57"/>
      <c r="C5" s="58"/>
      <c r="D5" s="207" t="s">
        <v>78</v>
      </c>
      <c r="E5" s="208"/>
      <c r="F5" s="208"/>
      <c r="G5" s="208"/>
      <c r="H5" s="208"/>
      <c r="I5" s="208"/>
      <c r="J5" s="20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1" s="91" customFormat="1" ht="47.25" customHeight="1" thickBot="1" x14ac:dyDescent="0.25">
      <c r="A6" s="198" t="s">
        <v>34</v>
      </c>
      <c r="B6" s="199"/>
      <c r="C6" s="200"/>
      <c r="D6" s="207" t="s">
        <v>37</v>
      </c>
      <c r="E6" s="208"/>
      <c r="F6" s="208"/>
      <c r="G6" s="208"/>
      <c r="H6" s="208"/>
      <c r="I6" s="208"/>
      <c r="J6" s="209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</row>
    <row r="7" spans="1:21" s="92" customFormat="1" ht="25.5" customHeight="1" x14ac:dyDescent="0.2">
      <c r="A7" s="201" t="s">
        <v>35</v>
      </c>
      <c r="B7" s="202"/>
      <c r="C7" s="203"/>
      <c r="D7" s="212" t="s">
        <v>134</v>
      </c>
      <c r="E7" s="214" t="s">
        <v>165</v>
      </c>
      <c r="F7" s="216" t="s">
        <v>135</v>
      </c>
      <c r="G7" s="218" t="s">
        <v>167</v>
      </c>
      <c r="H7" s="219"/>
      <c r="I7" s="219"/>
      <c r="J7" s="220"/>
    </row>
    <row r="8" spans="1:21" s="89" customFormat="1" ht="24.75" customHeight="1" thickBot="1" x14ac:dyDescent="0.2">
      <c r="A8" s="204"/>
      <c r="B8" s="205"/>
      <c r="C8" s="206"/>
      <c r="D8" s="213"/>
      <c r="E8" s="215"/>
      <c r="F8" s="217"/>
      <c r="G8" s="123" t="s">
        <v>42</v>
      </c>
      <c r="H8" s="124" t="s">
        <v>43</v>
      </c>
      <c r="I8" s="124" t="s">
        <v>100</v>
      </c>
      <c r="J8" s="125" t="s">
        <v>101</v>
      </c>
    </row>
    <row r="9" spans="1:21" s="69" customFormat="1" ht="26.25" customHeight="1" x14ac:dyDescent="0.2">
      <c r="A9" s="234" t="s">
        <v>2</v>
      </c>
      <c r="B9" s="235"/>
      <c r="C9" s="236"/>
      <c r="D9" s="148"/>
      <c r="E9" s="129"/>
      <c r="F9" s="129"/>
      <c r="G9" s="129"/>
      <c r="H9" s="129"/>
      <c r="I9" s="129"/>
      <c r="J9" s="149"/>
    </row>
    <row r="10" spans="1:21" s="89" customFormat="1" ht="19.5" customHeight="1" x14ac:dyDescent="0.15">
      <c r="A10" s="70" t="s">
        <v>83</v>
      </c>
      <c r="B10" s="20" t="s">
        <v>158</v>
      </c>
      <c r="C10" s="68"/>
      <c r="D10" s="43">
        <f t="shared" ref="D10:J10" si="0">SUM(D11:D14)</f>
        <v>6291994</v>
      </c>
      <c r="E10" s="22">
        <f t="shared" si="0"/>
        <v>13472764</v>
      </c>
      <c r="F10" s="22">
        <f t="shared" si="0"/>
        <v>0</v>
      </c>
      <c r="G10" s="22">
        <f t="shared" si="0"/>
        <v>14193193</v>
      </c>
      <c r="H10" s="22">
        <f t="shared" si="0"/>
        <v>10505408</v>
      </c>
      <c r="I10" s="22">
        <f t="shared" si="0"/>
        <v>3687785</v>
      </c>
      <c r="J10" s="28">
        <f t="shared" si="0"/>
        <v>0</v>
      </c>
    </row>
    <row r="11" spans="1:21" s="93" customFormat="1" ht="10.35" customHeight="1" x14ac:dyDescent="0.2">
      <c r="A11" s="71"/>
      <c r="B11" s="1" t="s">
        <v>94</v>
      </c>
      <c r="C11" s="64" t="s">
        <v>25</v>
      </c>
      <c r="D11" s="29">
        <f>'KIADÁSOK_BEVÉTELEK intézményenk'!D11</f>
        <v>4430375</v>
      </c>
      <c r="E11" s="2">
        <f>'KIADÁSOK_BEVÉTELEK intézményenk'!E11</f>
        <v>8755185</v>
      </c>
      <c r="F11" s="2">
        <f>'KIADÁSOK_BEVÉTELEK intézményenk'!F11</f>
        <v>0</v>
      </c>
      <c r="G11" s="2">
        <f>'KIADÁSOK_BEVÉTELEK intézményenk'!G11</f>
        <v>9488404</v>
      </c>
      <c r="H11" s="2">
        <f>'KIADÁSOK_BEVÉTELEK intézményenk'!H11</f>
        <v>9488404</v>
      </c>
      <c r="I11" s="2">
        <f>'KIADÁSOK_BEVÉTELEK intézményenk'!I11</f>
        <v>0</v>
      </c>
      <c r="J11" s="25">
        <f>'KIADÁSOK_BEVÉTELEK intézményenk'!J11</f>
        <v>0</v>
      </c>
    </row>
    <row r="12" spans="1:21" s="93" customFormat="1" ht="10.35" customHeight="1" x14ac:dyDescent="0.2">
      <c r="A12" s="71"/>
      <c r="B12" s="1" t="s">
        <v>95</v>
      </c>
      <c r="C12" s="64" t="s">
        <v>14</v>
      </c>
      <c r="D12" s="29">
        <f>'KIADÁSOK_BEVÉTELEK intézményenk'!D12</f>
        <v>0</v>
      </c>
      <c r="E12" s="2">
        <f>'KIADÁSOK_BEVÉTELEK intézményenk'!E12</f>
        <v>0</v>
      </c>
      <c r="F12" s="2">
        <f>'KIADÁSOK_BEVÉTELEK intézményenk'!F12</f>
        <v>0</v>
      </c>
      <c r="G12" s="2">
        <f>'KIADÁSOK_BEVÉTELEK intézményenk'!G12</f>
        <v>0</v>
      </c>
      <c r="H12" s="2">
        <f>'KIADÁSOK_BEVÉTELEK intézményenk'!H12</f>
        <v>0</v>
      </c>
      <c r="I12" s="2">
        <f>'KIADÁSOK_BEVÉTELEK intézményenk'!I12</f>
        <v>0</v>
      </c>
      <c r="J12" s="25">
        <f>'KIADÁSOK_BEVÉTELEK intézményenk'!J12</f>
        <v>0</v>
      </c>
    </row>
    <row r="13" spans="1:21" s="93" customFormat="1" ht="10.35" customHeight="1" x14ac:dyDescent="0.2">
      <c r="A13" s="71"/>
      <c r="B13" s="1" t="s">
        <v>96</v>
      </c>
      <c r="C13" s="64" t="s">
        <v>150</v>
      </c>
      <c r="D13" s="29">
        <f>'KIADÁSOK_BEVÉTELEK intézményenk'!D13</f>
        <v>0</v>
      </c>
      <c r="E13" s="2">
        <f>'KIADÁSOK_BEVÉTELEK intézményenk'!E13</f>
        <v>0</v>
      </c>
      <c r="F13" s="2">
        <f>'KIADÁSOK_BEVÉTELEK intézményenk'!F13</f>
        <v>0</v>
      </c>
      <c r="G13" s="2">
        <f>'KIADÁSOK_BEVÉTELEK intézményenk'!G13</f>
        <v>0</v>
      </c>
      <c r="H13" s="2">
        <f>'KIADÁSOK_BEVÉTELEK intézményenk'!H13</f>
        <v>0</v>
      </c>
      <c r="I13" s="2">
        <f>'KIADÁSOK_BEVÉTELEK intézményenk'!I13</f>
        <v>0</v>
      </c>
      <c r="J13" s="25">
        <f>'KIADÁSOK_BEVÉTELEK intézményenk'!J13</f>
        <v>0</v>
      </c>
    </row>
    <row r="14" spans="1:21" s="93" customFormat="1" ht="10.35" customHeight="1" x14ac:dyDescent="0.2">
      <c r="A14" s="71"/>
      <c r="B14" s="1" t="s">
        <v>97</v>
      </c>
      <c r="C14" s="64" t="s">
        <v>151</v>
      </c>
      <c r="D14" s="29">
        <f>'KIADÁSOK_BEVÉTELEK intézményenk'!D14</f>
        <v>1861619</v>
      </c>
      <c r="E14" s="2">
        <f>'KIADÁSOK_BEVÉTELEK intézményenk'!E14</f>
        <v>4717579</v>
      </c>
      <c r="F14" s="2">
        <f>'KIADÁSOK_BEVÉTELEK intézményenk'!F14</f>
        <v>0</v>
      </c>
      <c r="G14" s="2">
        <f>'KIADÁSOK_BEVÉTELEK intézményenk'!G14</f>
        <v>4704789</v>
      </c>
      <c r="H14" s="2">
        <f>'KIADÁSOK_BEVÉTELEK intézményenk'!H14</f>
        <v>1017004</v>
      </c>
      <c r="I14" s="2">
        <f>'KIADÁSOK_BEVÉTELEK intézményenk'!I14</f>
        <v>3687785</v>
      </c>
      <c r="J14" s="25">
        <f>'KIADÁSOK_BEVÉTELEK intézményenk'!J14</f>
        <v>0</v>
      </c>
    </row>
    <row r="15" spans="1:21" s="94" customFormat="1" ht="10.35" customHeight="1" x14ac:dyDescent="0.2">
      <c r="A15" s="72" t="s">
        <v>84</v>
      </c>
      <c r="B15" s="3" t="s">
        <v>15</v>
      </c>
      <c r="C15" s="66"/>
      <c r="D15" s="30">
        <f t="shared" ref="D15:J15" si="1">SUM(D16:D17)</f>
        <v>11939743</v>
      </c>
      <c r="E15" s="4">
        <f t="shared" si="1"/>
        <v>21427610</v>
      </c>
      <c r="F15" s="4">
        <f t="shared" si="1"/>
        <v>0</v>
      </c>
      <c r="G15" s="4">
        <f>'KIADÁSOK_BEVÉTELEK intézményenk'!G15</f>
        <v>21269110</v>
      </c>
      <c r="H15" s="4">
        <f t="shared" si="1"/>
        <v>18329110</v>
      </c>
      <c r="I15" s="4">
        <f t="shared" si="1"/>
        <v>2940000</v>
      </c>
      <c r="J15" s="24">
        <f t="shared" si="1"/>
        <v>0</v>
      </c>
    </row>
    <row r="16" spans="1:21" s="93" customFormat="1" ht="9.75" customHeight="1" x14ac:dyDescent="0.2">
      <c r="A16" s="71"/>
      <c r="B16" s="1" t="s">
        <v>94</v>
      </c>
      <c r="C16" s="64" t="s">
        <v>139</v>
      </c>
      <c r="D16" s="29">
        <f>'KIADÁSOK_BEVÉTELEK intézményenk'!D16</f>
        <v>11744076</v>
      </c>
      <c r="E16" s="2">
        <f>'KIADÁSOK_BEVÉTELEK intézményenk'!E16</f>
        <v>21139110</v>
      </c>
      <c r="F16" s="2">
        <f>'KIADÁSOK_BEVÉTELEK intézményenk'!F16</f>
        <v>0</v>
      </c>
      <c r="G16" s="2">
        <f>'KIADÁSOK_BEVÉTELEK intézményenk'!G16</f>
        <v>20999110</v>
      </c>
      <c r="H16" s="2">
        <f>'KIADÁSOK_BEVÉTELEK intézményenk'!H16</f>
        <v>18244110</v>
      </c>
      <c r="I16" s="2">
        <f>'KIADÁSOK_BEVÉTELEK intézményenk'!I16</f>
        <v>2755000</v>
      </c>
      <c r="J16" s="25">
        <f>'KIADÁSOK_BEVÉTELEK intézményenk'!J16</f>
        <v>0</v>
      </c>
    </row>
    <row r="17" spans="1:21" s="93" customFormat="1" ht="10.35" customHeight="1" x14ac:dyDescent="0.2">
      <c r="A17" s="71"/>
      <c r="B17" s="1" t="s">
        <v>95</v>
      </c>
      <c r="C17" s="64" t="s">
        <v>145</v>
      </c>
      <c r="D17" s="29">
        <f>'KIADÁSOK_BEVÉTELEK intézményenk'!D17</f>
        <v>195667</v>
      </c>
      <c r="E17" s="2">
        <f>'KIADÁSOK_BEVÉTELEK intézményenk'!E17</f>
        <v>288500</v>
      </c>
      <c r="F17" s="2">
        <f>'KIADÁSOK_BEVÉTELEK intézményenk'!F17</f>
        <v>0</v>
      </c>
      <c r="G17" s="2">
        <f>'KIADÁSOK_BEVÉTELEK intézményenk'!G17</f>
        <v>270000</v>
      </c>
      <c r="H17" s="2">
        <f>'KIADÁSOK_BEVÉTELEK intézményenk'!H17</f>
        <v>85000</v>
      </c>
      <c r="I17" s="2">
        <f>'KIADÁSOK_BEVÉTELEK intézményenk'!I17</f>
        <v>185000</v>
      </c>
      <c r="J17" s="25">
        <f>'KIADÁSOK_BEVÉTELEK intézményenk'!J17</f>
        <v>0</v>
      </c>
    </row>
    <row r="18" spans="1:21" s="96" customFormat="1" ht="10.5" x14ac:dyDescent="0.2">
      <c r="A18" s="73" t="s">
        <v>85</v>
      </c>
      <c r="B18" s="14" t="s">
        <v>16</v>
      </c>
      <c r="C18" s="95"/>
      <c r="D18" s="30">
        <f>'KIADÁSOK_BEVÉTELEK intézményenk'!D18</f>
        <v>4745676</v>
      </c>
      <c r="E18" s="4">
        <f>'KIADÁSOK_BEVÉTELEK intézményenk'!E18</f>
        <v>7403976</v>
      </c>
      <c r="F18" s="4">
        <f>'KIADÁSOK_BEVÉTELEK intézményenk'!F18</f>
        <v>0</v>
      </c>
      <c r="G18" s="4">
        <f>'KIADÁSOK_BEVÉTELEK intézményenk'!G18</f>
        <v>6955601</v>
      </c>
      <c r="H18" s="4">
        <f>'KIADÁSOK_BEVÉTELEK intézményenk'!H18</f>
        <v>3542372</v>
      </c>
      <c r="I18" s="4">
        <f>'KIADÁSOK_BEVÉTELEK intézményenk'!I18</f>
        <v>3413229</v>
      </c>
      <c r="J18" s="24">
        <f>'KIADÁSOK_BEVÉTELEK intézményenk'!J18</f>
        <v>0</v>
      </c>
    </row>
    <row r="19" spans="1:21" s="94" customFormat="1" ht="10.35" customHeight="1" x14ac:dyDescent="0.2">
      <c r="A19" s="72" t="s">
        <v>86</v>
      </c>
      <c r="B19" s="3" t="s">
        <v>18</v>
      </c>
      <c r="C19" s="66"/>
      <c r="D19" s="30">
        <f t="shared" ref="D19:J19" si="2">SUM(D20:D21)</f>
        <v>11907</v>
      </c>
      <c r="E19" s="4">
        <f t="shared" si="2"/>
        <v>2000</v>
      </c>
      <c r="F19" s="4">
        <f t="shared" si="2"/>
        <v>0</v>
      </c>
      <c r="G19" s="4">
        <f>'KIADÁSOK_BEVÉTELEK intézményenk'!G19</f>
        <v>1000</v>
      </c>
      <c r="H19" s="4">
        <f t="shared" si="2"/>
        <v>0</v>
      </c>
      <c r="I19" s="4">
        <f t="shared" si="2"/>
        <v>1000</v>
      </c>
      <c r="J19" s="24">
        <f t="shared" si="2"/>
        <v>0</v>
      </c>
    </row>
    <row r="20" spans="1:21" s="93" customFormat="1" ht="10.35" customHeight="1" x14ac:dyDescent="0.2">
      <c r="A20" s="71"/>
      <c r="B20" s="1" t="s">
        <v>94</v>
      </c>
      <c r="C20" s="64" t="s">
        <v>152</v>
      </c>
      <c r="D20" s="29">
        <f>'KIADÁSOK_BEVÉTELEK intézményenk'!D20</f>
        <v>1069</v>
      </c>
      <c r="E20" s="2">
        <f>'KIADÁSOK_BEVÉTELEK intézményenk'!E20</f>
        <v>2000</v>
      </c>
      <c r="F20" s="2">
        <f>'KIADÁSOK_BEVÉTELEK intézményenk'!F20</f>
        <v>0</v>
      </c>
      <c r="G20" s="2">
        <f>'KIADÁSOK_BEVÉTELEK intézményenk'!G20</f>
        <v>1000</v>
      </c>
      <c r="H20" s="2">
        <f>'KIADÁSOK_BEVÉTELEK intézményenk'!H20</f>
        <v>0</v>
      </c>
      <c r="I20" s="2">
        <f>'KIADÁSOK_BEVÉTELEK intézményenk'!I20</f>
        <v>1000</v>
      </c>
      <c r="J20" s="25">
        <f>'KIADÁSOK_BEVÉTELEK intézményenk'!J20</f>
        <v>0</v>
      </c>
    </row>
    <row r="21" spans="1:21" s="93" customFormat="1" ht="10.35" customHeight="1" x14ac:dyDescent="0.2">
      <c r="A21" s="71"/>
      <c r="B21" s="1" t="s">
        <v>95</v>
      </c>
      <c r="C21" s="64" t="s">
        <v>146</v>
      </c>
      <c r="D21" s="29">
        <f>'KIADÁSOK_BEVÉTELEK intézményenk'!D21</f>
        <v>10838</v>
      </c>
      <c r="E21" s="2">
        <f>'KIADÁSOK_BEVÉTELEK intézményenk'!E21</f>
        <v>0</v>
      </c>
      <c r="F21" s="2">
        <f>'KIADÁSOK_BEVÉTELEK intézményenk'!F21</f>
        <v>0</v>
      </c>
      <c r="G21" s="2">
        <f>'KIADÁSOK_BEVÉTELEK intézményenk'!G21</f>
        <v>0</v>
      </c>
      <c r="H21" s="2">
        <f>'KIADÁSOK_BEVÉTELEK intézményenk'!H21</f>
        <v>0</v>
      </c>
      <c r="I21" s="2">
        <f>'KIADÁSOK_BEVÉTELEK intézményenk'!I21</f>
        <v>0</v>
      </c>
      <c r="J21" s="25">
        <f>'KIADÁSOK_BEVÉTELEK intézményenk'!J21</f>
        <v>0</v>
      </c>
    </row>
    <row r="22" spans="1:21" s="97" customFormat="1" ht="12" x14ac:dyDescent="0.2">
      <c r="A22" s="74" t="s">
        <v>87</v>
      </c>
      <c r="B22" s="210" t="s">
        <v>102</v>
      </c>
      <c r="C22" s="211"/>
      <c r="D22" s="44">
        <f t="shared" ref="D22:J22" si="3">D10+D15+D18+D19</f>
        <v>22989320</v>
      </c>
      <c r="E22" s="6">
        <f>E10+E15+E18+E19</f>
        <v>42306350</v>
      </c>
      <c r="F22" s="6">
        <f t="shared" si="3"/>
        <v>0</v>
      </c>
      <c r="G22" s="6">
        <f>'KIADÁSOK_BEVÉTELEK intézményenk'!G22</f>
        <v>42418904</v>
      </c>
      <c r="H22" s="6">
        <f t="shared" si="3"/>
        <v>32376890</v>
      </c>
      <c r="I22" s="6">
        <f t="shared" si="3"/>
        <v>10042014</v>
      </c>
      <c r="J22" s="27">
        <f t="shared" si="3"/>
        <v>0</v>
      </c>
    </row>
    <row r="23" spans="1:21" s="94" customFormat="1" ht="10.5" x14ac:dyDescent="0.2">
      <c r="A23" s="72" t="s">
        <v>88</v>
      </c>
      <c r="B23" s="3" t="s">
        <v>159</v>
      </c>
      <c r="C23" s="66"/>
      <c r="D23" s="30">
        <f>SUM(D24:D26)</f>
        <v>349044</v>
      </c>
      <c r="E23" s="4">
        <f t="shared" ref="E23:J23" si="4">SUM(E24:E26)</f>
        <v>800000</v>
      </c>
      <c r="F23" s="4">
        <f t="shared" si="4"/>
        <v>0</v>
      </c>
      <c r="G23" s="4">
        <f>'KIADÁSOK_BEVÉTELEK intézményenk'!G23</f>
        <v>0</v>
      </c>
      <c r="H23" s="4">
        <f t="shared" si="4"/>
        <v>0</v>
      </c>
      <c r="I23" s="4">
        <f t="shared" si="4"/>
        <v>0</v>
      </c>
      <c r="J23" s="24">
        <f t="shared" si="4"/>
        <v>0</v>
      </c>
    </row>
    <row r="24" spans="1:21" s="93" customFormat="1" x14ac:dyDescent="0.2">
      <c r="A24" s="71"/>
      <c r="B24" s="1" t="s">
        <v>94</v>
      </c>
      <c r="C24" s="64" t="s">
        <v>26</v>
      </c>
      <c r="D24" s="29">
        <f>'KIADÁSOK_BEVÉTELEK intézményenk'!D24</f>
        <v>0</v>
      </c>
      <c r="E24" s="2">
        <f>'KIADÁSOK_BEVÉTELEK intézményenk'!E24</f>
        <v>0</v>
      </c>
      <c r="F24" s="2">
        <f>'KIADÁSOK_BEVÉTELEK intézményenk'!F24</f>
        <v>0</v>
      </c>
      <c r="G24" s="2">
        <f>'KIADÁSOK_BEVÉTELEK intézményenk'!G24</f>
        <v>0</v>
      </c>
      <c r="H24" s="2">
        <f>'KIADÁSOK_BEVÉTELEK intézményenk'!H24</f>
        <v>0</v>
      </c>
      <c r="I24" s="2">
        <f>'KIADÁSOK_BEVÉTELEK intézményenk'!I24</f>
        <v>0</v>
      </c>
      <c r="J24" s="25">
        <f>'KIADÁSOK_BEVÉTELEK intézményenk'!J24</f>
        <v>0</v>
      </c>
    </row>
    <row r="25" spans="1:21" s="93" customFormat="1" x14ac:dyDescent="0.2">
      <c r="A25" s="71"/>
      <c r="B25" s="1" t="s">
        <v>95</v>
      </c>
      <c r="C25" s="64" t="s">
        <v>150</v>
      </c>
      <c r="D25" s="29">
        <f>'KIADÁSOK_BEVÉTELEK intézményenk'!D25</f>
        <v>0</v>
      </c>
      <c r="E25" s="2">
        <f>'KIADÁSOK_BEVÉTELEK intézményenk'!E25</f>
        <v>0</v>
      </c>
      <c r="F25" s="2">
        <f>'KIADÁSOK_BEVÉTELEK intézményenk'!F25</f>
        <v>0</v>
      </c>
      <c r="G25" s="2">
        <f>'KIADÁSOK_BEVÉTELEK intézményenk'!G25</f>
        <v>0</v>
      </c>
      <c r="H25" s="2">
        <f>'KIADÁSOK_BEVÉTELEK intézményenk'!H25</f>
        <v>0</v>
      </c>
      <c r="I25" s="2">
        <f>'KIADÁSOK_BEVÉTELEK intézményenk'!I25</f>
        <v>0</v>
      </c>
      <c r="J25" s="25">
        <f>'KIADÁSOK_BEVÉTELEK intézményenk'!J25</f>
        <v>0</v>
      </c>
    </row>
    <row r="26" spans="1:21" s="93" customFormat="1" ht="10.35" customHeight="1" x14ac:dyDescent="0.2">
      <c r="A26" s="71"/>
      <c r="B26" s="1" t="s">
        <v>96</v>
      </c>
      <c r="C26" s="64" t="s">
        <v>153</v>
      </c>
      <c r="D26" s="29">
        <f>'KIADÁSOK_BEVÉTELEK intézményenk'!D26</f>
        <v>349044</v>
      </c>
      <c r="E26" s="2">
        <f>'KIADÁSOK_BEVÉTELEK intézményenk'!E26</f>
        <v>800000</v>
      </c>
      <c r="F26" s="2">
        <f>'KIADÁSOK_BEVÉTELEK intézményenk'!F26</f>
        <v>0</v>
      </c>
      <c r="G26" s="2">
        <f>'KIADÁSOK_BEVÉTELEK intézményenk'!G26</f>
        <v>0</v>
      </c>
      <c r="H26" s="2">
        <f>'KIADÁSOK_BEVÉTELEK intézményenk'!H26</f>
        <v>0</v>
      </c>
      <c r="I26" s="2">
        <f>'KIADÁSOK_BEVÉTELEK intézményenk'!I26</f>
        <v>0</v>
      </c>
      <c r="J26" s="25">
        <f>'KIADÁSOK_BEVÉTELEK intézményenk'!J26</f>
        <v>0</v>
      </c>
    </row>
    <row r="27" spans="1:21" s="94" customFormat="1" ht="10.5" x14ac:dyDescent="0.2">
      <c r="A27" s="72" t="s">
        <v>89</v>
      </c>
      <c r="B27" s="3" t="s">
        <v>17</v>
      </c>
      <c r="C27" s="66"/>
      <c r="D27" s="30">
        <f>'KIADÁSOK_BEVÉTELEK intézményenk'!D27</f>
        <v>286481</v>
      </c>
      <c r="E27" s="4">
        <f>'KIADÁSOK_BEVÉTELEK intézményenk'!E27</f>
        <v>1737200</v>
      </c>
      <c r="F27" s="4">
        <f>'KIADÁSOK_BEVÉTELEK intézményenk'!F27</f>
        <v>0</v>
      </c>
      <c r="G27" s="4">
        <f>'KIADÁSOK_BEVÉTELEK intézményenk'!G27</f>
        <v>284800</v>
      </c>
      <c r="H27" s="4">
        <f>'KIADÁSOK_BEVÉTELEK intézményenk'!H27</f>
        <v>1800</v>
      </c>
      <c r="I27" s="4">
        <f>'KIADÁSOK_BEVÉTELEK intézményenk'!I27</f>
        <v>283000</v>
      </c>
      <c r="J27" s="24">
        <f>'KIADÁSOK_BEVÉTELEK intézményenk'!J27</f>
        <v>0</v>
      </c>
    </row>
    <row r="28" spans="1:21" s="94" customFormat="1" ht="10.5" x14ac:dyDescent="0.2">
      <c r="A28" s="72" t="s">
        <v>90</v>
      </c>
      <c r="B28" s="3" t="s">
        <v>19</v>
      </c>
      <c r="C28" s="66"/>
      <c r="D28" s="30">
        <f>SUM(D29:D30)</f>
        <v>10988</v>
      </c>
      <c r="E28" s="4">
        <f t="shared" ref="E28:J28" si="5">SUM(E29:E30)</f>
        <v>154304</v>
      </c>
      <c r="F28" s="4">
        <f t="shared" si="5"/>
        <v>0</v>
      </c>
      <c r="G28" s="4">
        <f>'KIADÁSOK_BEVÉTELEK intézményenk'!G28</f>
        <v>122000</v>
      </c>
      <c r="H28" s="4">
        <f t="shared" si="5"/>
        <v>0</v>
      </c>
      <c r="I28" s="4">
        <f t="shared" si="5"/>
        <v>122000</v>
      </c>
      <c r="J28" s="24">
        <f t="shared" si="5"/>
        <v>0</v>
      </c>
    </row>
    <row r="29" spans="1:21" s="93" customFormat="1" ht="10.35" customHeight="1" x14ac:dyDescent="0.2">
      <c r="A29" s="71"/>
      <c r="B29" s="1" t="s">
        <v>94</v>
      </c>
      <c r="C29" s="64" t="s">
        <v>152</v>
      </c>
      <c r="D29" s="29">
        <f>'KIADÁSOK_BEVÉTELEK intézményenk'!D29</f>
        <v>10970</v>
      </c>
      <c r="E29" s="2">
        <f>'KIADÁSOK_BEVÉTELEK intézményenk'!E29</f>
        <v>17784</v>
      </c>
      <c r="F29" s="2">
        <f>'KIADÁSOK_BEVÉTELEK intézményenk'!F29</f>
        <v>0</v>
      </c>
      <c r="G29" s="2">
        <f>'KIADÁSOK_BEVÉTELEK intézményenk'!G29</f>
        <v>2000</v>
      </c>
      <c r="H29" s="2">
        <f>'KIADÁSOK_BEVÉTELEK intézményenk'!H29</f>
        <v>0</v>
      </c>
      <c r="I29" s="2">
        <f>'KIADÁSOK_BEVÉTELEK intézményenk'!I29</f>
        <v>2000</v>
      </c>
      <c r="J29" s="25">
        <f>'KIADÁSOK_BEVÉTELEK intézményenk'!J29</f>
        <v>0</v>
      </c>
    </row>
    <row r="30" spans="1:21" s="93" customFormat="1" ht="10.35" customHeight="1" x14ac:dyDescent="0.2">
      <c r="A30" s="71"/>
      <c r="B30" s="1" t="s">
        <v>95</v>
      </c>
      <c r="C30" s="64" t="s">
        <v>146</v>
      </c>
      <c r="D30" s="29">
        <f>'KIADÁSOK_BEVÉTELEK intézményenk'!D30</f>
        <v>18</v>
      </c>
      <c r="E30" s="2">
        <f>'KIADÁSOK_BEVÉTELEK intézményenk'!E30</f>
        <v>136520</v>
      </c>
      <c r="F30" s="2">
        <f>'KIADÁSOK_BEVÉTELEK intézményenk'!F30</f>
        <v>0</v>
      </c>
      <c r="G30" s="2">
        <f>'KIADÁSOK_BEVÉTELEK intézményenk'!G30</f>
        <v>120000</v>
      </c>
      <c r="H30" s="2">
        <f>'KIADÁSOK_BEVÉTELEK intézményenk'!H30</f>
        <v>0</v>
      </c>
      <c r="I30" s="2">
        <f>'KIADÁSOK_BEVÉTELEK intézményenk'!I30</f>
        <v>120000</v>
      </c>
      <c r="J30" s="25">
        <f>'KIADÁSOK_BEVÉTELEK intézményenk'!J30</f>
        <v>0</v>
      </c>
    </row>
    <row r="31" spans="1:21" s="97" customFormat="1" ht="12" x14ac:dyDescent="0.2">
      <c r="A31" s="74" t="s">
        <v>91</v>
      </c>
      <c r="B31" s="5" t="s">
        <v>103</v>
      </c>
      <c r="C31" s="65"/>
      <c r="D31" s="44">
        <f>D23+D27+D28+1</f>
        <v>646514</v>
      </c>
      <c r="E31" s="6">
        <f t="shared" ref="E31:J31" si="6">E23+E27+E28</f>
        <v>2691504</v>
      </c>
      <c r="F31" s="6">
        <f t="shared" si="6"/>
        <v>0</v>
      </c>
      <c r="G31" s="6">
        <f>'KIADÁSOK_BEVÉTELEK intézményenk'!G31</f>
        <v>406800</v>
      </c>
      <c r="H31" s="6">
        <f t="shared" si="6"/>
        <v>1800</v>
      </c>
      <c r="I31" s="6">
        <f t="shared" si="6"/>
        <v>405000</v>
      </c>
      <c r="J31" s="27">
        <f t="shared" si="6"/>
        <v>0</v>
      </c>
    </row>
    <row r="32" spans="1:21" s="98" customFormat="1" ht="12" x14ac:dyDescent="0.2">
      <c r="A32" s="77" t="s">
        <v>31</v>
      </c>
      <c r="B32" s="12"/>
      <c r="C32" s="67"/>
      <c r="D32" s="45">
        <f>D22+D31-2</f>
        <v>23635832</v>
      </c>
      <c r="E32" s="13">
        <f t="shared" ref="E32:J32" si="7">E22+E31</f>
        <v>44997854</v>
      </c>
      <c r="F32" s="13">
        <f t="shared" si="7"/>
        <v>0</v>
      </c>
      <c r="G32" s="13">
        <f>'KIADÁSOK_BEVÉTELEK intézményenk'!G32</f>
        <v>42825704</v>
      </c>
      <c r="H32" s="13">
        <f t="shared" si="7"/>
        <v>32378690</v>
      </c>
      <c r="I32" s="13">
        <f t="shared" si="7"/>
        <v>10447014</v>
      </c>
      <c r="J32" s="48">
        <f t="shared" si="7"/>
        <v>0</v>
      </c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</row>
    <row r="33" spans="1:21" s="89" customFormat="1" x14ac:dyDescent="0.15">
      <c r="A33" s="70" t="s">
        <v>93</v>
      </c>
      <c r="B33" s="20" t="s">
        <v>20</v>
      </c>
      <c r="C33" s="68"/>
      <c r="D33" s="43"/>
      <c r="E33" s="22"/>
      <c r="F33" s="22"/>
      <c r="G33" s="2">
        <f>'KIADÁSOK_BEVÉTELEK intézményenk'!G33</f>
        <v>0</v>
      </c>
      <c r="H33" s="22"/>
      <c r="I33" s="22"/>
      <c r="J33" s="28"/>
    </row>
    <row r="34" spans="1:21" s="93" customFormat="1" ht="10.35" customHeight="1" x14ac:dyDescent="0.2">
      <c r="A34" s="71"/>
      <c r="B34" s="1" t="s">
        <v>94</v>
      </c>
      <c r="C34" s="64" t="s">
        <v>140</v>
      </c>
      <c r="D34" s="29">
        <f>'KIADÁSOK_BEVÉTELEK intézményenk'!D34</f>
        <v>1260322</v>
      </c>
      <c r="E34" s="2">
        <f>'KIADÁSOK_BEVÉTELEK intézményenk'!E34</f>
        <v>2000000</v>
      </c>
      <c r="F34" s="2">
        <f>'KIADÁSOK_BEVÉTELEK intézményenk'!F34</f>
        <v>0</v>
      </c>
      <c r="G34" s="2">
        <f>'KIADÁSOK_BEVÉTELEK intézményenk'!G34</f>
        <v>2000000</v>
      </c>
      <c r="H34" s="2">
        <f>'KIADÁSOK_BEVÉTELEK intézményenk'!H34</f>
        <v>0</v>
      </c>
      <c r="I34" s="2">
        <f>'KIADÁSOK_BEVÉTELEK intézményenk'!I34</f>
        <v>2000000</v>
      </c>
      <c r="J34" s="25">
        <f>'KIADÁSOK_BEVÉTELEK intézményenk'!J34</f>
        <v>0</v>
      </c>
    </row>
    <row r="35" spans="1:21" s="93" customFormat="1" ht="10.35" customHeight="1" x14ac:dyDescent="0.2">
      <c r="A35" s="71"/>
      <c r="B35" s="1" t="s">
        <v>95</v>
      </c>
      <c r="C35" s="64" t="s">
        <v>29</v>
      </c>
      <c r="D35" s="29">
        <f>'KIADÁSOK_BEVÉTELEK intézményenk'!D35</f>
        <v>0</v>
      </c>
      <c r="E35" s="2">
        <f>'KIADÁSOK_BEVÉTELEK intézményenk'!E35</f>
        <v>0</v>
      </c>
      <c r="F35" s="2">
        <f>'KIADÁSOK_BEVÉTELEK intézményenk'!F35</f>
        <v>0</v>
      </c>
      <c r="G35" s="2">
        <f>'KIADÁSOK_BEVÉTELEK intézményenk'!G35</f>
        <v>0</v>
      </c>
      <c r="H35" s="2">
        <f>'KIADÁSOK_BEVÉTELEK intézményenk'!H35</f>
        <v>0</v>
      </c>
      <c r="I35" s="2">
        <f>'KIADÁSOK_BEVÉTELEK intézményenk'!I35</f>
        <v>0</v>
      </c>
      <c r="J35" s="25">
        <f>'KIADÁSOK_BEVÉTELEK intézményenk'!J35</f>
        <v>0</v>
      </c>
    </row>
    <row r="36" spans="1:21" s="93" customFormat="1" ht="10.35" customHeight="1" x14ac:dyDescent="0.2">
      <c r="A36" s="71"/>
      <c r="B36" s="1" t="s">
        <v>96</v>
      </c>
      <c r="C36" s="64" t="s">
        <v>32</v>
      </c>
      <c r="D36" s="29">
        <f>'KIADÁSOK_BEVÉTELEK intézményenk'!D36</f>
        <v>0</v>
      </c>
      <c r="E36" s="2">
        <f>'KIADÁSOK_BEVÉTELEK intézményenk'!E36</f>
        <v>0</v>
      </c>
      <c r="F36" s="2">
        <f>'KIADÁSOK_BEVÉTELEK intézményenk'!F36</f>
        <v>0</v>
      </c>
      <c r="G36" s="2">
        <f>'KIADÁSOK_BEVÉTELEK intézményenk'!G36</f>
        <v>0</v>
      </c>
      <c r="H36" s="2">
        <f>'KIADÁSOK_BEVÉTELEK intézményenk'!H36</f>
        <v>0</v>
      </c>
      <c r="I36" s="2">
        <f>'KIADÁSOK_BEVÉTELEK intézményenk'!I36</f>
        <v>0</v>
      </c>
      <c r="J36" s="25">
        <f>'KIADÁSOK_BEVÉTELEK intézményenk'!J36</f>
        <v>0</v>
      </c>
    </row>
    <row r="37" spans="1:21" s="93" customFormat="1" ht="10.35" customHeight="1" x14ac:dyDescent="0.2">
      <c r="A37" s="71"/>
      <c r="B37" s="1" t="s">
        <v>97</v>
      </c>
      <c r="C37" s="64" t="s">
        <v>147</v>
      </c>
      <c r="D37" s="29">
        <f>'KIADÁSOK_BEVÉTELEK intézményenk'!D37</f>
        <v>941725</v>
      </c>
      <c r="E37" s="2">
        <f>'KIADÁSOK_BEVÉTELEK intézményenk'!E37</f>
        <v>7954601</v>
      </c>
      <c r="F37" s="2">
        <f>'KIADÁSOK_BEVÉTELEK intézményenk'!F37</f>
        <v>0</v>
      </c>
      <c r="G37" s="2">
        <f>'KIADÁSOK_BEVÉTELEK intézményenk'!G37</f>
        <v>10528940</v>
      </c>
      <c r="H37" s="2">
        <f>'KIADÁSOK_BEVÉTELEK intézményenk'!H37</f>
        <v>10528940</v>
      </c>
      <c r="I37" s="2">
        <f>'KIADÁSOK_BEVÉTELEK intézményenk'!I37</f>
        <v>0</v>
      </c>
      <c r="J37" s="25">
        <f>'KIADÁSOK_BEVÉTELEK intézményenk'!J37</f>
        <v>0</v>
      </c>
    </row>
    <row r="38" spans="1:21" s="93" customFormat="1" ht="10.35" customHeight="1" x14ac:dyDescent="0.2">
      <c r="A38" s="71"/>
      <c r="B38" s="1" t="s">
        <v>98</v>
      </c>
      <c r="C38" s="64" t="s">
        <v>141</v>
      </c>
      <c r="D38" s="29">
        <f>'KIADÁSOK_BEVÉTELEK intézményenk'!D38</f>
        <v>137149</v>
      </c>
      <c r="E38" s="2">
        <f>'KIADÁSOK_BEVÉTELEK intézményenk'!E38</f>
        <v>0</v>
      </c>
      <c r="F38" s="2">
        <f>'KIADÁSOK_BEVÉTELEK intézményenk'!F38</f>
        <v>0</v>
      </c>
      <c r="G38" s="2">
        <f>'KIADÁSOK_BEVÉTELEK intézményenk'!G38</f>
        <v>0</v>
      </c>
      <c r="H38" s="2">
        <f>'KIADÁSOK_BEVÉTELEK intézményenk'!H38</f>
        <v>0</v>
      </c>
      <c r="I38" s="2">
        <f>'KIADÁSOK_BEVÉTELEK intézményenk'!I38</f>
        <v>0</v>
      </c>
      <c r="J38" s="25">
        <f>'KIADÁSOK_BEVÉTELEK intézményenk'!J38</f>
        <v>0</v>
      </c>
    </row>
    <row r="39" spans="1:21" s="93" customFormat="1" ht="10.35" customHeight="1" x14ac:dyDescent="0.2">
      <c r="A39" s="71"/>
      <c r="B39" s="1" t="s">
        <v>99</v>
      </c>
      <c r="C39" s="64" t="s">
        <v>39</v>
      </c>
      <c r="D39" s="29"/>
      <c r="E39" s="2"/>
      <c r="F39" s="2"/>
      <c r="G39" s="2">
        <f>'KIADÁSOK_BEVÉTELEK intézményenk'!G39</f>
        <v>20641257</v>
      </c>
      <c r="H39" s="2"/>
      <c r="I39" s="2"/>
      <c r="J39" s="25"/>
    </row>
    <row r="40" spans="1:21" s="99" customFormat="1" ht="12" x14ac:dyDescent="0.2">
      <c r="A40" s="76" t="s">
        <v>30</v>
      </c>
      <c r="B40" s="79"/>
      <c r="C40" s="80"/>
      <c r="D40" s="46">
        <f>SUM(D34:D39)</f>
        <v>2339196</v>
      </c>
      <c r="E40" s="11">
        <f t="shared" ref="E40:J40" si="8">SUM(E34:E39)</f>
        <v>9954601</v>
      </c>
      <c r="F40" s="11">
        <f t="shared" si="8"/>
        <v>0</v>
      </c>
      <c r="G40" s="11">
        <f>+G38+G37+G34+G35</f>
        <v>12528940</v>
      </c>
      <c r="H40" s="11">
        <f t="shared" si="8"/>
        <v>10528940</v>
      </c>
      <c r="I40" s="11">
        <f t="shared" si="8"/>
        <v>2000000</v>
      </c>
      <c r="J40" s="49">
        <f t="shared" si="8"/>
        <v>0</v>
      </c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</row>
    <row r="41" spans="1:21" s="100" customFormat="1" ht="30" customHeight="1" thickBot="1" x14ac:dyDescent="0.25">
      <c r="A41" s="237" t="s">
        <v>4</v>
      </c>
      <c r="B41" s="238"/>
      <c r="C41" s="239"/>
      <c r="D41" s="47">
        <f>D32+D40</f>
        <v>25975028</v>
      </c>
      <c r="E41" s="32">
        <f t="shared" ref="E41:J41" si="9">E32+E40</f>
        <v>54952455</v>
      </c>
      <c r="F41" s="32">
        <f t="shared" si="9"/>
        <v>0</v>
      </c>
      <c r="G41" s="32">
        <f>+G40+G32</f>
        <v>55354644</v>
      </c>
      <c r="H41" s="32">
        <f t="shared" si="9"/>
        <v>42907630</v>
      </c>
      <c r="I41" s="32">
        <f t="shared" si="9"/>
        <v>12447014</v>
      </c>
      <c r="J41" s="50">
        <f t="shared" si="9"/>
        <v>0</v>
      </c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</row>
    <row r="42" spans="1:21" s="69" customFormat="1" ht="12.75" x14ac:dyDescent="0.2">
      <c r="A42" s="75"/>
      <c r="D42" s="36"/>
      <c r="E42" s="36"/>
      <c r="F42" s="36"/>
      <c r="G42" s="36"/>
      <c r="H42" s="36"/>
      <c r="I42" s="36"/>
      <c r="J42" s="36"/>
    </row>
    <row r="43" spans="1:21" s="69" customFormat="1" ht="12.75" x14ac:dyDescent="0.2">
      <c r="A43" s="75"/>
      <c r="C43" s="164" t="s">
        <v>46</v>
      </c>
      <c r="D43" s="163">
        <v>1123234</v>
      </c>
      <c r="E43" s="163">
        <f>+E32-E76</f>
        <v>-7954601</v>
      </c>
      <c r="F43" s="163">
        <f>+F32-F76</f>
        <v>0</v>
      </c>
      <c r="G43" s="163">
        <f>+G32-G76</f>
        <v>-10528940</v>
      </c>
      <c r="H43" s="163"/>
      <c r="I43" s="163"/>
      <c r="J43" s="36"/>
    </row>
    <row r="44" spans="1:21" s="69" customFormat="1" ht="12.75" x14ac:dyDescent="0.2">
      <c r="A44" s="75"/>
      <c r="C44" s="164" t="s">
        <v>136</v>
      </c>
      <c r="D44" s="163">
        <v>3366234</v>
      </c>
      <c r="E44" s="163">
        <f>+E22-E67+E40-E83</f>
        <v>3418876</v>
      </c>
      <c r="F44" s="163">
        <f>+F22-F67+F40-F83</f>
        <v>0</v>
      </c>
      <c r="G44" s="163">
        <f>+G22-G67+G40-G83</f>
        <v>4936962</v>
      </c>
      <c r="H44" s="163"/>
      <c r="I44" s="163"/>
      <c r="J44" s="36"/>
    </row>
    <row r="45" spans="1:21" s="69" customFormat="1" ht="12.75" x14ac:dyDescent="0.2">
      <c r="A45" s="75"/>
      <c r="C45" s="164" t="s">
        <v>148</v>
      </c>
      <c r="D45" s="163">
        <v>-1263834</v>
      </c>
      <c r="E45" s="163">
        <f>+E31-E75</f>
        <v>-3418876</v>
      </c>
      <c r="F45" s="163">
        <f>+F31-F75</f>
        <v>0</v>
      </c>
      <c r="G45" s="163">
        <f>+G31-G75</f>
        <v>-4936962</v>
      </c>
      <c r="H45" s="163"/>
      <c r="I45" s="163"/>
      <c r="J45" s="36"/>
    </row>
    <row r="46" spans="1:21" s="69" customFormat="1" ht="12.75" x14ac:dyDescent="0.2">
      <c r="A46" s="75"/>
      <c r="D46" s="36"/>
      <c r="E46" s="36"/>
      <c r="F46" s="36"/>
      <c r="G46" s="36"/>
      <c r="H46" s="36"/>
      <c r="I46" s="36"/>
      <c r="J46" s="36"/>
    </row>
    <row r="47" spans="1:21" s="69" customFormat="1" ht="15.75" x14ac:dyDescent="0.25">
      <c r="A47" s="75"/>
      <c r="D47" s="36"/>
      <c r="E47" s="36"/>
      <c r="F47" s="36"/>
      <c r="G47" s="36"/>
      <c r="H47" s="36"/>
      <c r="I47" s="36"/>
      <c r="J47" s="86" t="s">
        <v>170</v>
      </c>
    </row>
    <row r="48" spans="1:21" s="69" customFormat="1" ht="58.5" customHeight="1" x14ac:dyDescent="0.3">
      <c r="A48" s="231" t="s">
        <v>171</v>
      </c>
      <c r="B48" s="231"/>
      <c r="C48" s="231"/>
      <c r="D48" s="231"/>
      <c r="E48" s="231"/>
      <c r="F48" s="231"/>
      <c r="G48" s="231"/>
      <c r="H48" s="231"/>
      <c r="I48" s="231"/>
      <c r="J48" s="231"/>
    </row>
    <row r="49" spans="1:21" s="69" customFormat="1" ht="46.5" customHeight="1" thickBot="1" x14ac:dyDescent="0.2">
      <c r="A49" s="75"/>
      <c r="D49" s="36"/>
      <c r="E49" s="36"/>
      <c r="F49" s="36"/>
      <c r="G49" s="36"/>
      <c r="H49" s="36"/>
      <c r="I49" s="36"/>
      <c r="J49" s="89" t="s">
        <v>45</v>
      </c>
    </row>
    <row r="50" spans="1:21" s="90" customFormat="1" ht="15" thickBot="1" x14ac:dyDescent="0.2">
      <c r="A50" s="83"/>
      <c r="B50" s="57"/>
      <c r="C50" s="58"/>
      <c r="D50" s="207" t="s">
        <v>78</v>
      </c>
      <c r="E50" s="208"/>
      <c r="F50" s="208"/>
      <c r="G50" s="208"/>
      <c r="H50" s="208"/>
      <c r="I50" s="208"/>
      <c r="J50" s="20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</row>
    <row r="51" spans="1:21" s="91" customFormat="1" ht="47.25" customHeight="1" thickBot="1" x14ac:dyDescent="0.25">
      <c r="A51" s="198" t="s">
        <v>160</v>
      </c>
      <c r="B51" s="199"/>
      <c r="C51" s="200"/>
      <c r="D51" s="207" t="s">
        <v>37</v>
      </c>
      <c r="E51" s="208"/>
      <c r="F51" s="208"/>
      <c r="G51" s="208"/>
      <c r="H51" s="208"/>
      <c r="I51" s="208"/>
      <c r="J51" s="209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</row>
    <row r="52" spans="1:21" s="92" customFormat="1" ht="27" customHeight="1" x14ac:dyDescent="0.2">
      <c r="A52" s="201" t="s">
        <v>35</v>
      </c>
      <c r="B52" s="202"/>
      <c r="C52" s="203"/>
      <c r="D52" s="212" t="s">
        <v>134</v>
      </c>
      <c r="E52" s="214" t="s">
        <v>165</v>
      </c>
      <c r="F52" s="216" t="s">
        <v>135</v>
      </c>
      <c r="G52" s="218" t="s">
        <v>167</v>
      </c>
      <c r="H52" s="219"/>
      <c r="I52" s="219"/>
      <c r="J52" s="220"/>
    </row>
    <row r="53" spans="1:21" s="89" customFormat="1" ht="24.75" customHeight="1" thickBot="1" x14ac:dyDescent="0.2">
      <c r="A53" s="204"/>
      <c r="B53" s="205"/>
      <c r="C53" s="206"/>
      <c r="D53" s="213"/>
      <c r="E53" s="215"/>
      <c r="F53" s="217"/>
      <c r="G53" s="123" t="s">
        <v>42</v>
      </c>
      <c r="H53" s="124" t="s">
        <v>43</v>
      </c>
      <c r="I53" s="124" t="s">
        <v>100</v>
      </c>
      <c r="J53" s="125" t="s">
        <v>101</v>
      </c>
    </row>
    <row r="54" spans="1:21" s="69" customFormat="1" ht="28.5" customHeight="1" x14ac:dyDescent="0.2">
      <c r="A54" s="224" t="s">
        <v>1</v>
      </c>
      <c r="B54" s="225"/>
      <c r="C54" s="226"/>
      <c r="D54" s="147"/>
      <c r="E54" s="129"/>
      <c r="F54" s="129"/>
      <c r="G54" s="129"/>
      <c r="H54" s="129"/>
      <c r="I54" s="129"/>
      <c r="J54" s="132"/>
    </row>
    <row r="55" spans="1:21" s="94" customFormat="1" ht="10.35" customHeight="1" x14ac:dyDescent="0.2">
      <c r="A55" s="72" t="s">
        <v>83</v>
      </c>
      <c r="B55" s="227" t="s">
        <v>7</v>
      </c>
      <c r="C55" s="228"/>
      <c r="D55" s="30">
        <f>'KIADÁSOK_BEVÉTELEK intézményenk'!D43</f>
        <v>4987092</v>
      </c>
      <c r="E55" s="4">
        <f>'KIADÁSOK_BEVÉTELEK intézményenk'!E43</f>
        <v>15947314</v>
      </c>
      <c r="F55" s="4">
        <f>'KIADÁSOK_BEVÉTELEK intézményenk'!F43</f>
        <v>0</v>
      </c>
      <c r="G55" s="4">
        <f>'KIADÁSOK_BEVÉTELEK intézményenk'!G43</f>
        <v>17988239</v>
      </c>
      <c r="H55" s="4">
        <f>'KIADÁSOK_BEVÉTELEK intézményenk'!H43</f>
        <v>11933751</v>
      </c>
      <c r="I55" s="4">
        <f>'KIADÁSOK_BEVÉTELEK intézményenk'!I43</f>
        <v>6054488</v>
      </c>
      <c r="J55" s="24">
        <f>'KIADÁSOK_BEVÉTELEK intézményenk'!J43</f>
        <v>0</v>
      </c>
    </row>
    <row r="56" spans="1:21" s="94" customFormat="1" ht="10.35" customHeight="1" x14ac:dyDescent="0.2">
      <c r="A56" s="72" t="s">
        <v>84</v>
      </c>
      <c r="B56" s="227" t="s">
        <v>142</v>
      </c>
      <c r="C56" s="228"/>
      <c r="D56" s="30">
        <f>'KIADÁSOK_BEVÉTELEK intézményenk'!D44</f>
        <v>1067666</v>
      </c>
      <c r="E56" s="4">
        <f>'KIADÁSOK_BEVÉTELEK intézményenk'!E44</f>
        <v>2056506</v>
      </c>
      <c r="F56" s="4">
        <f>'KIADÁSOK_BEVÉTELEK intézményenk'!F44</f>
        <v>0</v>
      </c>
      <c r="G56" s="4">
        <f>'KIADÁSOK_BEVÉTELEK intézményenk'!G44</f>
        <v>2412968</v>
      </c>
      <c r="H56" s="4">
        <f>'KIADÁSOK_BEVÉTELEK intézményenk'!H44</f>
        <v>1664399</v>
      </c>
      <c r="I56" s="4">
        <f>'KIADÁSOK_BEVÉTELEK intézményenk'!I44</f>
        <v>748569</v>
      </c>
      <c r="J56" s="24">
        <f>'KIADÁSOK_BEVÉTELEK intézményenk'!J44</f>
        <v>0</v>
      </c>
    </row>
    <row r="57" spans="1:21" s="94" customFormat="1" ht="10.35" customHeight="1" x14ac:dyDescent="0.2">
      <c r="A57" s="72" t="s">
        <v>85</v>
      </c>
      <c r="B57" s="227" t="s">
        <v>0</v>
      </c>
      <c r="C57" s="228"/>
      <c r="D57" s="30">
        <f>'KIADÁSOK_BEVÉTELEK intézményenk'!D45</f>
        <v>8448821</v>
      </c>
      <c r="E57" s="4">
        <f>'KIADÁSOK_BEVÉTELEK intézményenk'!E45</f>
        <v>17607211</v>
      </c>
      <c r="F57" s="4">
        <f>'KIADÁSOK_BEVÉTELEK intézményenk'!F45</f>
        <v>0</v>
      </c>
      <c r="G57" s="4">
        <f>'KIADÁSOK_BEVÉTELEK intézményenk'!G45</f>
        <v>16200293</v>
      </c>
      <c r="H57" s="4">
        <f>'KIADÁSOK_BEVÉTELEK intézményenk'!H45</f>
        <v>13562409</v>
      </c>
      <c r="I57" s="4">
        <f>'KIADÁSOK_BEVÉTELEK intézményenk'!I45</f>
        <v>2637884</v>
      </c>
      <c r="J57" s="24">
        <f>'KIADÁSOK_BEVÉTELEK intézményenk'!J45</f>
        <v>0</v>
      </c>
    </row>
    <row r="58" spans="1:21" s="94" customFormat="1" ht="10.35" customHeight="1" x14ac:dyDescent="0.2">
      <c r="A58" s="72" t="s">
        <v>86</v>
      </c>
      <c r="B58" s="227" t="s">
        <v>3</v>
      </c>
      <c r="C58" s="228"/>
      <c r="D58" s="30">
        <f>'KIADÁSOK_BEVÉTELEK intézményenk'!D46</f>
        <v>432248</v>
      </c>
      <c r="E58" s="4">
        <f>'KIADÁSOK_BEVÉTELEK intézményenk'!E46</f>
        <v>458993</v>
      </c>
      <c r="F58" s="4">
        <f>'KIADÁSOK_BEVÉTELEK intézményenk'!F46</f>
        <v>0</v>
      </c>
      <c r="G58" s="4">
        <f>'KIADÁSOK_BEVÉTELEK intézményenk'!G46</f>
        <v>400000</v>
      </c>
      <c r="H58" s="4">
        <f>'KIADÁSOK_BEVÉTELEK intézményenk'!H46</f>
        <v>118250</v>
      </c>
      <c r="I58" s="4">
        <f>'KIADÁSOK_BEVÉTELEK intézményenk'!I46</f>
        <v>281750</v>
      </c>
      <c r="J58" s="24">
        <f>'KIADÁSOK_BEVÉTELEK intézményenk'!J46</f>
        <v>0</v>
      </c>
    </row>
    <row r="59" spans="1:21" s="89" customFormat="1" ht="10.5" x14ac:dyDescent="0.15">
      <c r="A59" s="70" t="s">
        <v>87</v>
      </c>
      <c r="B59" s="229" t="s">
        <v>5</v>
      </c>
      <c r="C59" s="230"/>
      <c r="D59" s="43">
        <f t="shared" ref="D59:J59" si="10">SUM(D60:D66)</f>
        <v>2328633</v>
      </c>
      <c r="E59" s="22">
        <f t="shared" si="10"/>
        <v>10772051</v>
      </c>
      <c r="F59" s="22">
        <f t="shared" si="10"/>
        <v>0</v>
      </c>
      <c r="G59" s="22">
        <f>SUM(G60:G66)</f>
        <v>11009382</v>
      </c>
      <c r="H59" s="22">
        <f>SUM(H60:H66)</f>
        <v>9331504</v>
      </c>
      <c r="I59" s="22">
        <f t="shared" si="10"/>
        <v>1677878</v>
      </c>
      <c r="J59" s="28">
        <f t="shared" si="10"/>
        <v>0</v>
      </c>
    </row>
    <row r="60" spans="1:21" s="93" customFormat="1" ht="10.35" customHeight="1" x14ac:dyDescent="0.2">
      <c r="A60" s="71"/>
      <c r="B60" s="1" t="s">
        <v>94</v>
      </c>
      <c r="C60" s="64" t="s">
        <v>8</v>
      </c>
      <c r="D60" s="29">
        <f>'KIADÁSOK_BEVÉTELEK intézményenk'!D48</f>
        <v>558605</v>
      </c>
      <c r="E60" s="2">
        <f>'KIADÁSOK_BEVÉTELEK intézményenk'!E48</f>
        <v>4673678</v>
      </c>
      <c r="F60" s="2">
        <f>'KIADÁSOK_BEVÉTELEK intézményenk'!F48</f>
        <v>0</v>
      </c>
      <c r="G60" s="2">
        <f>'KIADÁSOK_BEVÉTELEK intézményenk'!G48</f>
        <v>5914824</v>
      </c>
      <c r="H60" s="2">
        <f>'KIADÁSOK_BEVÉTELEK intézményenk'!H48</f>
        <v>5914824</v>
      </c>
      <c r="I60" s="2">
        <f>'KIADÁSOK_BEVÉTELEK intézményenk'!I48</f>
        <v>0</v>
      </c>
      <c r="J60" s="25">
        <f>'KIADÁSOK_BEVÉTELEK intézményenk'!J48</f>
        <v>0</v>
      </c>
    </row>
    <row r="61" spans="1:21" s="93" customFormat="1" ht="10.35" hidden="1" customHeight="1" x14ac:dyDescent="0.2">
      <c r="A61" s="71"/>
      <c r="B61" s="1" t="s">
        <v>95</v>
      </c>
      <c r="C61" s="64" t="s">
        <v>40</v>
      </c>
      <c r="D61" s="29">
        <f>'KIADÁSOK_BEVÉTELEK intézményenk'!D49</f>
        <v>0</v>
      </c>
      <c r="E61" s="2">
        <f>'KIADÁSOK_BEVÉTELEK intézményenk'!E49</f>
        <v>0</v>
      </c>
      <c r="F61" s="2">
        <f>'KIADÁSOK_BEVÉTELEK intézményenk'!F49</f>
        <v>0</v>
      </c>
      <c r="G61" s="2">
        <f>'KIADÁSOK_BEVÉTELEK intézményenk'!G49</f>
        <v>0</v>
      </c>
      <c r="H61" s="2">
        <f>'KIADÁSOK_BEVÉTELEK intézményenk'!H49</f>
        <v>0</v>
      </c>
      <c r="I61" s="2">
        <f>'KIADÁSOK_BEVÉTELEK intézményenk'!I49</f>
        <v>0</v>
      </c>
      <c r="J61" s="25">
        <f>'KIADÁSOK_BEVÉTELEK intézményenk'!J49</f>
        <v>0</v>
      </c>
    </row>
    <row r="62" spans="1:21" s="93" customFormat="1" ht="10.35" customHeight="1" x14ac:dyDescent="0.2">
      <c r="A62" s="71"/>
      <c r="B62" s="1" t="s">
        <v>95</v>
      </c>
      <c r="C62" s="64" t="s">
        <v>154</v>
      </c>
      <c r="D62" s="29">
        <f>'KIADÁSOK_BEVÉTELEK intézményenk'!D50</f>
        <v>0</v>
      </c>
      <c r="E62" s="2">
        <f>'KIADÁSOK_BEVÉTELEK intézményenk'!E50</f>
        <v>0</v>
      </c>
      <c r="F62" s="2">
        <f>'KIADÁSOK_BEVÉTELEK intézményenk'!F50</f>
        <v>0</v>
      </c>
      <c r="G62" s="2">
        <f>'KIADÁSOK_BEVÉTELEK intézményenk'!G50</f>
        <v>0</v>
      </c>
      <c r="H62" s="2">
        <f>'KIADÁSOK_BEVÉTELEK intézményenk'!H50</f>
        <v>0</v>
      </c>
      <c r="I62" s="2">
        <f>'KIADÁSOK_BEVÉTELEK intézményenk'!I50</f>
        <v>0</v>
      </c>
      <c r="J62" s="25">
        <f>'KIADÁSOK_BEVÉTELEK intézményenk'!J50</f>
        <v>0</v>
      </c>
    </row>
    <row r="63" spans="1:21" s="93" customFormat="1" ht="10.35" customHeight="1" x14ac:dyDescent="0.2">
      <c r="A63" s="71"/>
      <c r="B63" s="1" t="s">
        <v>96</v>
      </c>
      <c r="C63" s="64" t="s">
        <v>149</v>
      </c>
      <c r="D63" s="29">
        <f>'KIADÁSOK_BEVÉTELEK intézményenk'!D51</f>
        <v>49193</v>
      </c>
      <c r="E63" s="2">
        <f>'KIADÁSOK_BEVÉTELEK intézményenk'!E51</f>
        <v>102978</v>
      </c>
      <c r="F63" s="2">
        <f>'KIADÁSOK_BEVÉTELEK intézményenk'!F51</f>
        <v>0</v>
      </c>
      <c r="G63" s="183">
        <f>'KIADÁSOK_BEVÉTELEK intézményenk'!G51</f>
        <v>139837</v>
      </c>
      <c r="H63" s="2">
        <f>'KIADÁSOK_BEVÉTELEK intézményenk'!H51</f>
        <v>0</v>
      </c>
      <c r="I63" s="2">
        <f>'KIADÁSOK_BEVÉTELEK intézményenk'!I51</f>
        <v>139837</v>
      </c>
      <c r="J63" s="25">
        <f>'KIADÁSOK_BEVÉTELEK intézményenk'!J51</f>
        <v>0</v>
      </c>
    </row>
    <row r="64" spans="1:21" s="93" customFormat="1" ht="10.35" customHeight="1" x14ac:dyDescent="0.2">
      <c r="A64" s="71"/>
      <c r="B64" s="1" t="s">
        <v>97</v>
      </c>
      <c r="C64" s="64" t="s">
        <v>155</v>
      </c>
      <c r="D64" s="29">
        <f>'KIADÁSOK_BEVÉTELEK intézményenk'!D52</f>
        <v>2090</v>
      </c>
      <c r="E64" s="2">
        <f>'KIADÁSOK_BEVÉTELEK intézményenk'!E52</f>
        <v>2000</v>
      </c>
      <c r="F64" s="2">
        <f>'KIADÁSOK_BEVÉTELEK intézményenk'!F52</f>
        <v>0</v>
      </c>
      <c r="G64" s="183">
        <f>'KIADÁSOK_BEVÉTELEK intézményenk'!G52</f>
        <v>2000</v>
      </c>
      <c r="H64" s="2">
        <f>'KIADÁSOK_BEVÉTELEK intézményenk'!H52</f>
        <v>0</v>
      </c>
      <c r="I64" s="2">
        <f>'KIADÁSOK_BEVÉTELEK intézményenk'!I52</f>
        <v>2000</v>
      </c>
      <c r="J64" s="25">
        <f>'KIADÁSOK_BEVÉTELEK intézményenk'!J52</f>
        <v>0</v>
      </c>
    </row>
    <row r="65" spans="1:21" s="93" customFormat="1" ht="10.35" customHeight="1" x14ac:dyDescent="0.2">
      <c r="A65" s="71"/>
      <c r="B65" s="1" t="s">
        <v>98</v>
      </c>
      <c r="C65" s="64" t="s">
        <v>156</v>
      </c>
      <c r="D65" s="29">
        <f>'KIADÁSOK_BEVÉTELEK intézményenk'!D53</f>
        <v>1718745</v>
      </c>
      <c r="E65" s="2">
        <f>'KIADÁSOK_BEVÉTELEK intézményenk'!E53</f>
        <v>3701388</v>
      </c>
      <c r="F65" s="2">
        <f>'KIADÁSOK_BEVÉTELEK intézményenk'!F53</f>
        <v>0</v>
      </c>
      <c r="G65" s="183">
        <f>'KIADÁSOK_BEVÉTELEK intézményenk'!G53</f>
        <v>3459758</v>
      </c>
      <c r="H65" s="2">
        <f>'KIADÁSOK_BEVÉTELEK intézményenk'!H53</f>
        <v>3340180</v>
      </c>
      <c r="I65" s="2">
        <f>'KIADÁSOK_BEVÉTELEK intézményenk'!I53</f>
        <v>119578</v>
      </c>
      <c r="J65" s="25">
        <f>'KIADÁSOK_BEVÉTELEK intézményenk'!J53</f>
        <v>0</v>
      </c>
    </row>
    <row r="66" spans="1:21" s="93" customFormat="1" ht="10.35" customHeight="1" x14ac:dyDescent="0.2">
      <c r="A66" s="71"/>
      <c r="B66" s="1" t="s">
        <v>99</v>
      </c>
      <c r="C66" s="64" t="s">
        <v>9</v>
      </c>
      <c r="D66" s="29">
        <f>'KIADÁSOK_BEVÉTELEK intézményenk'!D54</f>
        <v>0</v>
      </c>
      <c r="E66" s="2">
        <f>'KIADÁSOK_BEVÉTELEK intézményenk'!E54</f>
        <v>2292007</v>
      </c>
      <c r="F66" s="2">
        <f>'KIADÁSOK_BEVÉTELEK intézményenk'!F54</f>
        <v>0</v>
      </c>
      <c r="G66" s="2">
        <f>'KIADÁSOK_BEVÉTELEK intézményenk'!G54</f>
        <v>1492963</v>
      </c>
      <c r="H66" s="2">
        <f>'KIADÁSOK_BEVÉTELEK intézményenk'!H54</f>
        <v>76500</v>
      </c>
      <c r="I66" s="2">
        <f>'KIADÁSOK_BEVÉTELEK intézményenk'!I54</f>
        <v>1416463</v>
      </c>
      <c r="J66" s="25">
        <f>'KIADÁSOK_BEVÉTELEK intézményenk'!J54</f>
        <v>0</v>
      </c>
    </row>
    <row r="67" spans="1:21" s="97" customFormat="1" ht="12" x14ac:dyDescent="0.2">
      <c r="A67" s="73" t="s">
        <v>88</v>
      </c>
      <c r="B67" s="210" t="s">
        <v>21</v>
      </c>
      <c r="C67" s="211"/>
      <c r="D67" s="44">
        <f t="shared" ref="D67:J67" si="11">D55+D56+D57+D58+D59</f>
        <v>17264460</v>
      </c>
      <c r="E67" s="6">
        <f t="shared" si="11"/>
        <v>46842075</v>
      </c>
      <c r="F67" s="6">
        <f t="shared" si="11"/>
        <v>0</v>
      </c>
      <c r="G67" s="6">
        <f>G55+G56+G57+G58+G59</f>
        <v>48010882</v>
      </c>
      <c r="H67" s="6">
        <f>H55+H56+H57+H58+H59</f>
        <v>36610313</v>
      </c>
      <c r="I67" s="6">
        <f t="shared" si="11"/>
        <v>11400569</v>
      </c>
      <c r="J67" s="27">
        <f t="shared" si="11"/>
        <v>0</v>
      </c>
    </row>
    <row r="68" spans="1:21" s="94" customFormat="1" ht="10.5" x14ac:dyDescent="0.2">
      <c r="A68" s="72" t="s">
        <v>89</v>
      </c>
      <c r="B68" s="227" t="s">
        <v>10</v>
      </c>
      <c r="C68" s="228"/>
      <c r="D68" s="30">
        <f>'KIADÁSOK_BEVÉTELEK intézményenk'!D56</f>
        <v>344169</v>
      </c>
      <c r="E68" s="4">
        <f>'KIADÁSOK_BEVÉTELEK intézményenk'!E56</f>
        <v>3417928</v>
      </c>
      <c r="F68" s="4">
        <f>'KIADÁSOK_BEVÉTELEK intézményenk'!F56</f>
        <v>0</v>
      </c>
      <c r="G68" s="4">
        <f>'KIADÁSOK_BEVÉTELEK intézményenk'!G56</f>
        <v>1269523</v>
      </c>
      <c r="H68" s="4">
        <f>'KIADÁSOK_BEVÉTELEK intézményenk'!H56</f>
        <v>338147</v>
      </c>
      <c r="I68" s="4">
        <f>'KIADÁSOK_BEVÉTELEK intézményenk'!I56</f>
        <v>931376</v>
      </c>
      <c r="J68" s="24">
        <f>'KIADÁSOK_BEVÉTELEK intézményenk'!J56</f>
        <v>0</v>
      </c>
    </row>
    <row r="69" spans="1:21" s="94" customFormat="1" ht="10.5" x14ac:dyDescent="0.2">
      <c r="A69" s="72" t="s">
        <v>90</v>
      </c>
      <c r="B69" s="227" t="s">
        <v>11</v>
      </c>
      <c r="C69" s="228"/>
      <c r="D69" s="30">
        <f>'KIADÁSOK_BEVÉTELEK intézményenk'!D57</f>
        <v>1495792</v>
      </c>
      <c r="E69" s="4">
        <f>'KIADÁSOK_BEVÉTELEK intézményenk'!E57</f>
        <v>2538961</v>
      </c>
      <c r="F69" s="4">
        <f>'KIADÁSOK_BEVÉTELEK intézményenk'!F57</f>
        <v>0</v>
      </c>
      <c r="G69" s="4">
        <f>'KIADÁSOK_BEVÉTELEK intézményenk'!G57</f>
        <v>3876353</v>
      </c>
      <c r="H69" s="4">
        <f>'KIADÁSOK_BEVÉTELEK intézményenk'!H57</f>
        <v>1817164</v>
      </c>
      <c r="I69" s="4">
        <f>'KIADÁSOK_BEVÉTELEK intézményenk'!I57</f>
        <v>2059189</v>
      </c>
      <c r="J69" s="24">
        <f>'KIADÁSOK_BEVÉTELEK intézményenk'!J57</f>
        <v>0</v>
      </c>
    </row>
    <row r="70" spans="1:21" s="89" customFormat="1" ht="10.5" x14ac:dyDescent="0.15">
      <c r="A70" s="70" t="s">
        <v>91</v>
      </c>
      <c r="B70" s="20" t="s">
        <v>12</v>
      </c>
      <c r="C70" s="68"/>
      <c r="D70" s="43">
        <f t="shared" ref="D70:J70" si="12">SUM(D71:D74)</f>
        <v>55382</v>
      </c>
      <c r="E70" s="22">
        <f t="shared" si="12"/>
        <v>153491</v>
      </c>
      <c r="F70" s="22">
        <f t="shared" si="12"/>
        <v>0</v>
      </c>
      <c r="G70" s="22">
        <f t="shared" si="12"/>
        <v>197886</v>
      </c>
      <c r="H70" s="22">
        <f t="shared" si="12"/>
        <v>400</v>
      </c>
      <c r="I70" s="22">
        <f t="shared" si="12"/>
        <v>197486</v>
      </c>
      <c r="J70" s="28">
        <f t="shared" si="12"/>
        <v>0</v>
      </c>
    </row>
    <row r="71" spans="1:21" s="93" customFormat="1" x14ac:dyDescent="0.2">
      <c r="A71" s="71"/>
      <c r="B71" s="1" t="s">
        <v>94</v>
      </c>
      <c r="C71" s="64" t="s">
        <v>157</v>
      </c>
      <c r="D71" s="29">
        <f>'KIADÁSOK_BEVÉTELEK intézményenk'!D59</f>
        <v>0</v>
      </c>
      <c r="E71" s="2">
        <f>'KIADÁSOK_BEVÉTELEK intézményenk'!E59</f>
        <v>0</v>
      </c>
      <c r="F71" s="2">
        <f>'KIADÁSOK_BEVÉTELEK intézményenk'!F59</f>
        <v>0</v>
      </c>
      <c r="G71" s="2">
        <f>'KIADÁSOK_BEVÉTELEK intézményenk'!G59</f>
        <v>0</v>
      </c>
      <c r="H71" s="2">
        <f>'KIADÁSOK_BEVÉTELEK intézményenk'!H59</f>
        <v>0</v>
      </c>
      <c r="I71" s="2">
        <f>'KIADÁSOK_BEVÉTELEK intézményenk'!I59</f>
        <v>0</v>
      </c>
      <c r="J71" s="25">
        <f>'KIADÁSOK_BEVÉTELEK intézményenk'!J59</f>
        <v>0</v>
      </c>
    </row>
    <row r="72" spans="1:21" s="93" customFormat="1" x14ac:dyDescent="0.2">
      <c r="A72" s="71"/>
      <c r="B72" s="1" t="s">
        <v>95</v>
      </c>
      <c r="C72" s="64" t="s">
        <v>149</v>
      </c>
      <c r="D72" s="29">
        <f>'KIADÁSOK_BEVÉTELEK intézményenk'!D60</f>
        <v>4835</v>
      </c>
      <c r="E72" s="2">
        <f>'KIADÁSOK_BEVÉTELEK intézményenk'!E60</f>
        <v>500</v>
      </c>
      <c r="F72" s="2">
        <f>'KIADÁSOK_BEVÉTELEK intézményenk'!F60</f>
        <v>0</v>
      </c>
      <c r="G72" s="183">
        <f>'KIADÁSOK_BEVÉTELEK intézményenk'!G60</f>
        <v>400</v>
      </c>
      <c r="H72" s="2">
        <f>'KIADÁSOK_BEVÉTELEK intézményenk'!H60</f>
        <v>400</v>
      </c>
      <c r="I72" s="2">
        <f>'KIADÁSOK_BEVÉTELEK intézményenk'!I60</f>
        <v>0</v>
      </c>
      <c r="J72" s="25">
        <f>'KIADÁSOK_BEVÉTELEK intézményenk'!J60</f>
        <v>0</v>
      </c>
    </row>
    <row r="73" spans="1:21" s="93" customFormat="1" x14ac:dyDescent="0.2">
      <c r="A73" s="71"/>
      <c r="B73" s="1" t="s">
        <v>96</v>
      </c>
      <c r="C73" s="64" t="s">
        <v>155</v>
      </c>
      <c r="D73" s="29">
        <f>'KIADÁSOK_BEVÉTELEK intézményenk'!D61</f>
        <v>5500</v>
      </c>
      <c r="E73" s="2">
        <f>'KIADÁSOK_BEVÉTELEK intézményenk'!E61</f>
        <v>152991</v>
      </c>
      <c r="F73" s="2">
        <f>'KIADÁSOK_BEVÉTELEK intézményenk'!F61</f>
        <v>0</v>
      </c>
      <c r="G73" s="183">
        <f>'KIADÁSOK_BEVÉTELEK intézményenk'!G61</f>
        <v>189486</v>
      </c>
      <c r="H73" s="2">
        <f>'KIADÁSOK_BEVÉTELEK intézményenk'!H61</f>
        <v>0</v>
      </c>
      <c r="I73" s="2">
        <f>'KIADÁSOK_BEVÉTELEK intézményenk'!I61</f>
        <v>189486</v>
      </c>
      <c r="J73" s="25">
        <f>'KIADÁSOK_BEVÉTELEK intézményenk'!J61</f>
        <v>0</v>
      </c>
    </row>
    <row r="74" spans="1:21" s="93" customFormat="1" x14ac:dyDescent="0.2">
      <c r="A74" s="71"/>
      <c r="B74" s="1" t="s">
        <v>97</v>
      </c>
      <c r="C74" s="64" t="s">
        <v>156</v>
      </c>
      <c r="D74" s="29">
        <f>'KIADÁSOK_BEVÉTELEK intézményenk'!D62</f>
        <v>45047</v>
      </c>
      <c r="E74" s="2">
        <f>'KIADÁSOK_BEVÉTELEK intézményenk'!E62</f>
        <v>0</v>
      </c>
      <c r="F74" s="2">
        <f>'KIADÁSOK_BEVÉTELEK intézményenk'!F62</f>
        <v>0</v>
      </c>
      <c r="G74" s="183">
        <f>'KIADÁSOK_BEVÉTELEK intézményenk'!G62</f>
        <v>8000</v>
      </c>
      <c r="H74" s="2">
        <f>'KIADÁSOK_BEVÉTELEK intézményenk'!H62</f>
        <v>0</v>
      </c>
      <c r="I74" s="2">
        <f>'KIADÁSOK_BEVÉTELEK intézményenk'!I62</f>
        <v>8000</v>
      </c>
      <c r="J74" s="25">
        <f>'KIADÁSOK_BEVÉTELEK intézményenk'!J62</f>
        <v>0</v>
      </c>
    </row>
    <row r="75" spans="1:21" s="97" customFormat="1" ht="12" x14ac:dyDescent="0.2">
      <c r="A75" s="74" t="s">
        <v>93</v>
      </c>
      <c r="B75" s="210" t="s">
        <v>104</v>
      </c>
      <c r="C75" s="211"/>
      <c r="D75" s="44">
        <f t="shared" ref="D75:J75" si="13">D68+D69+D70</f>
        <v>1895343</v>
      </c>
      <c r="E75" s="6">
        <f t="shared" si="13"/>
        <v>6110380</v>
      </c>
      <c r="F75" s="6">
        <f t="shared" si="13"/>
        <v>0</v>
      </c>
      <c r="G75" s="6">
        <f t="shared" si="13"/>
        <v>5343762</v>
      </c>
      <c r="H75" s="6">
        <f t="shared" si="13"/>
        <v>2155711</v>
      </c>
      <c r="I75" s="6">
        <f t="shared" si="13"/>
        <v>3188051</v>
      </c>
      <c r="J75" s="27">
        <f t="shared" si="13"/>
        <v>0</v>
      </c>
    </row>
    <row r="76" spans="1:21" s="99" customFormat="1" ht="12" x14ac:dyDescent="0.2">
      <c r="A76" s="221" t="s">
        <v>27</v>
      </c>
      <c r="B76" s="222"/>
      <c r="C76" s="223"/>
      <c r="D76" s="46">
        <f t="shared" ref="D76:J76" si="14">D67+D75</f>
        <v>19159803</v>
      </c>
      <c r="E76" s="11">
        <f>E67+E75</f>
        <v>52952455</v>
      </c>
      <c r="F76" s="11">
        <f t="shared" si="14"/>
        <v>0</v>
      </c>
      <c r="G76" s="11">
        <f>G67+G75</f>
        <v>53354644</v>
      </c>
      <c r="H76" s="11">
        <f t="shared" si="14"/>
        <v>38766024</v>
      </c>
      <c r="I76" s="11">
        <f>I67+I75</f>
        <v>14588620</v>
      </c>
      <c r="J76" s="49">
        <f t="shared" si="14"/>
        <v>0</v>
      </c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</row>
    <row r="77" spans="1:21" s="89" customFormat="1" ht="10.5" x14ac:dyDescent="0.15">
      <c r="A77" s="70" t="s">
        <v>92</v>
      </c>
      <c r="B77" s="20" t="s">
        <v>13</v>
      </c>
      <c r="C77" s="68"/>
      <c r="D77" s="43"/>
      <c r="E77" s="22"/>
      <c r="F77" s="22"/>
      <c r="G77" s="22"/>
      <c r="H77" s="22"/>
      <c r="I77" s="22"/>
      <c r="J77" s="28"/>
    </row>
    <row r="78" spans="1:21" s="93" customFormat="1" x14ac:dyDescent="0.2">
      <c r="A78" s="71"/>
      <c r="B78" s="1" t="s">
        <v>94</v>
      </c>
      <c r="C78" s="64" t="s">
        <v>22</v>
      </c>
      <c r="D78" s="29">
        <f>'KIADÁSOK_BEVÉTELEK intézményenk'!D66</f>
        <v>1260322</v>
      </c>
      <c r="E78" s="2">
        <f>'KIADÁSOK_BEVÉTELEK intézményenk'!E66</f>
        <v>2000000</v>
      </c>
      <c r="F78" s="2">
        <f>'KIADÁSOK_BEVÉTELEK intézményenk'!F66</f>
        <v>0</v>
      </c>
      <c r="G78" s="2">
        <f>'KIADÁSOK_BEVÉTELEK intézményenk'!G66</f>
        <v>2000000</v>
      </c>
      <c r="H78" s="2">
        <f>'KIADÁSOK_BEVÉTELEK intézményenk'!H66</f>
        <v>0</v>
      </c>
      <c r="I78" s="2">
        <f>'KIADÁSOK_BEVÉTELEK intézményenk'!I66</f>
        <v>2000000</v>
      </c>
      <c r="J78" s="25">
        <f>'KIADÁSOK_BEVÉTELEK intézményenk'!J66</f>
        <v>0</v>
      </c>
    </row>
    <row r="79" spans="1:21" s="93" customFormat="1" x14ac:dyDescent="0.2">
      <c r="A79" s="71"/>
      <c r="B79" s="1" t="s">
        <v>95</v>
      </c>
      <c r="C79" s="64" t="s">
        <v>23</v>
      </c>
      <c r="D79" s="29">
        <f>'KIADÁSOK_BEVÉTELEK intézményenk'!D67</f>
        <v>0</v>
      </c>
      <c r="E79" s="2">
        <f>'KIADÁSOK_BEVÉTELEK intézményenk'!E67</f>
        <v>0</v>
      </c>
      <c r="F79" s="2">
        <f>'KIADÁSOK_BEVÉTELEK intézményenk'!F67</f>
        <v>0</v>
      </c>
      <c r="G79" s="2">
        <f>'KIADÁSOK_BEVÉTELEK intézményenk'!G67</f>
        <v>0</v>
      </c>
      <c r="H79" s="2">
        <f>'KIADÁSOK_BEVÉTELEK intézményenk'!H67</f>
        <v>0</v>
      </c>
      <c r="I79" s="2">
        <f>'KIADÁSOK_BEVÉTELEK intézményenk'!I67</f>
        <v>0</v>
      </c>
      <c r="J79" s="25">
        <f>'KIADÁSOK_BEVÉTELEK intézményenk'!J67</f>
        <v>0</v>
      </c>
    </row>
    <row r="80" spans="1:21" s="93" customFormat="1" x14ac:dyDescent="0.2">
      <c r="A80" s="71"/>
      <c r="B80" s="1" t="s">
        <v>96</v>
      </c>
      <c r="C80" s="64" t="s">
        <v>33</v>
      </c>
      <c r="D80" s="29">
        <f>'KIADÁSOK_BEVÉTELEK intézményenk'!D68</f>
        <v>102236</v>
      </c>
      <c r="E80" s="2">
        <f>'KIADÁSOK_BEVÉTELEK intézményenk'!E68</f>
        <v>0</v>
      </c>
      <c r="F80" s="2">
        <f>'KIADÁSOK_BEVÉTELEK intézményenk'!F68</f>
        <v>0</v>
      </c>
      <c r="G80" s="2">
        <f>'KIADÁSOK_BEVÉTELEK intézményenk'!G68</f>
        <v>0</v>
      </c>
      <c r="H80" s="2">
        <f>'KIADÁSOK_BEVÉTELEK intézményenk'!H68</f>
        <v>0</v>
      </c>
      <c r="I80" s="2">
        <f>'KIADÁSOK_BEVÉTELEK intézményenk'!I68</f>
        <v>0</v>
      </c>
      <c r="J80" s="25">
        <f>'KIADÁSOK_BEVÉTELEK intézményenk'!J68</f>
        <v>0</v>
      </c>
    </row>
    <row r="81" spans="1:21" s="93" customFormat="1" x14ac:dyDescent="0.2">
      <c r="A81" s="71"/>
      <c r="B81" s="1" t="s">
        <v>97</v>
      </c>
      <c r="C81" s="64" t="s">
        <v>24</v>
      </c>
      <c r="D81" s="29">
        <f>'KIADÁSOK_BEVÉTELEK intézményenk'!D69</f>
        <v>0</v>
      </c>
      <c r="E81" s="2">
        <f>'KIADÁSOK_BEVÉTELEK intézményenk'!E69</f>
        <v>0</v>
      </c>
      <c r="F81" s="2">
        <f>'KIADÁSOK_BEVÉTELEK intézményenk'!F69</f>
        <v>0</v>
      </c>
      <c r="G81" s="2">
        <f>'KIADÁSOK_BEVÉTELEK intézményenk'!G69</f>
        <v>0</v>
      </c>
      <c r="H81" s="2">
        <f>'KIADÁSOK_BEVÉTELEK intézményenk'!H69</f>
        <v>0</v>
      </c>
      <c r="I81" s="2">
        <f>'KIADÁSOK_BEVÉTELEK intézményenk'!I69</f>
        <v>0</v>
      </c>
      <c r="J81" s="25">
        <f>'KIADÁSOK_BEVÉTELEK intézményenk'!J69</f>
        <v>0</v>
      </c>
    </row>
    <row r="82" spans="1:21" s="93" customFormat="1" x14ac:dyDescent="0.2">
      <c r="A82" s="71"/>
      <c r="B82" s="1" t="s">
        <v>98</v>
      </c>
      <c r="C82" s="64" t="s">
        <v>38</v>
      </c>
      <c r="D82" s="29"/>
      <c r="E82" s="2"/>
      <c r="F82" s="2"/>
      <c r="G82" s="2"/>
      <c r="H82" s="2"/>
      <c r="I82" s="2"/>
      <c r="J82" s="25"/>
    </row>
    <row r="83" spans="1:21" s="99" customFormat="1" ht="12" x14ac:dyDescent="0.2">
      <c r="A83" s="77" t="s">
        <v>28</v>
      </c>
      <c r="B83" s="79"/>
      <c r="C83" s="67"/>
      <c r="D83" s="46">
        <f t="shared" ref="D83:J83" si="15">SUM(D78:D82)</f>
        <v>1362558</v>
      </c>
      <c r="E83" s="11">
        <f t="shared" si="15"/>
        <v>2000000</v>
      </c>
      <c r="F83" s="11">
        <f t="shared" si="15"/>
        <v>0</v>
      </c>
      <c r="G83" s="11">
        <f>+G80+G78</f>
        <v>2000000</v>
      </c>
      <c r="H83" s="11">
        <f t="shared" si="15"/>
        <v>0</v>
      </c>
      <c r="I83" s="11">
        <f t="shared" si="15"/>
        <v>2000000</v>
      </c>
      <c r="J83" s="49">
        <f t="shared" si="15"/>
        <v>0</v>
      </c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</row>
    <row r="84" spans="1:21" s="100" customFormat="1" ht="37.5" customHeight="1" thickBot="1" x14ac:dyDescent="0.25">
      <c r="A84" s="78" t="s">
        <v>6</v>
      </c>
      <c r="B84" s="81"/>
      <c r="C84" s="82"/>
      <c r="D84" s="47">
        <f>D76+D83</f>
        <v>20522361</v>
      </c>
      <c r="E84" s="32">
        <f t="shared" ref="E84:J84" si="16">E76+E83</f>
        <v>54952455</v>
      </c>
      <c r="F84" s="32">
        <f t="shared" si="16"/>
        <v>0</v>
      </c>
      <c r="G84" s="32">
        <f t="shared" si="16"/>
        <v>55354644</v>
      </c>
      <c r="H84" s="32">
        <f t="shared" si="16"/>
        <v>38766024</v>
      </c>
      <c r="I84" s="32">
        <f>I76+I83</f>
        <v>16588620</v>
      </c>
      <c r="J84" s="50">
        <f t="shared" si="16"/>
        <v>0</v>
      </c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</row>
    <row r="86" spans="1:21" x14ac:dyDescent="0.2">
      <c r="G86" s="101"/>
    </row>
  </sheetData>
  <mergeCells count="33">
    <mergeCell ref="A2:J2"/>
    <mergeCell ref="A48:J48"/>
    <mergeCell ref="A7:C8"/>
    <mergeCell ref="D7:D8"/>
    <mergeCell ref="E7:E8"/>
    <mergeCell ref="F7:F8"/>
    <mergeCell ref="G7:J7"/>
    <mergeCell ref="A6:C6"/>
    <mergeCell ref="D6:J6"/>
    <mergeCell ref="A3:J3"/>
    <mergeCell ref="A9:C9"/>
    <mergeCell ref="B22:C22"/>
    <mergeCell ref="A41:C41"/>
    <mergeCell ref="A76:C76"/>
    <mergeCell ref="A54:C54"/>
    <mergeCell ref="B55:C55"/>
    <mergeCell ref="B56:C56"/>
    <mergeCell ref="B57:C57"/>
    <mergeCell ref="B58:C58"/>
    <mergeCell ref="B59:C59"/>
    <mergeCell ref="B75:C75"/>
    <mergeCell ref="B68:C68"/>
    <mergeCell ref="B69:C69"/>
    <mergeCell ref="A51:C51"/>
    <mergeCell ref="A52:C53"/>
    <mergeCell ref="D5:J5"/>
    <mergeCell ref="D50:J50"/>
    <mergeCell ref="B67:C67"/>
    <mergeCell ref="D51:J51"/>
    <mergeCell ref="D52:D53"/>
    <mergeCell ref="E52:E53"/>
    <mergeCell ref="F52:F53"/>
    <mergeCell ref="G52:J52"/>
  </mergeCells>
  <printOptions horizontalCentered="1"/>
  <pageMargins left="0.62992125984251968" right="0.39370078740157483" top="0.55118110236220474" bottom="0.59055118110236227" header="0.19685039370078741" footer="0.19685039370078741"/>
  <pageSetup paperSize="9" scale="65" firstPageNumber="20" fitToHeight="0" orientation="landscape" useFirstPageNumber="1" r:id="rId1"/>
  <headerFooter alignWithMargins="0">
    <oddHeader xml:space="preserve">&amp;R&amp;"Times New Roman,Normál"
</oddHeader>
    <oddFooter xml:space="preserve">&amp;C&amp;P
</oddFooter>
  </headerFooter>
  <rowBreaks count="1" manualBreakCount="1">
    <brk id="46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422"/>
  <sheetViews>
    <sheetView tabSelected="1" zoomScale="120" zoomScaleNormal="120" zoomScaleSheetLayoutView="110" zoomScalePageLayoutView="120" workbookViewId="0">
      <pane xSplit="4" ySplit="8" topLeftCell="L42" activePane="bottomRight" state="frozen"/>
      <selection pane="topRight" activeCell="E1" sqref="E1"/>
      <selection pane="bottomLeft" activeCell="A9" sqref="A9"/>
      <selection pane="bottomRight" activeCell="O54" sqref="O54:P54"/>
    </sheetView>
  </sheetViews>
  <sheetFormatPr defaultColWidth="11.42578125" defaultRowHeight="11.25" x14ac:dyDescent="0.2"/>
  <cols>
    <col min="1" max="1" width="4.140625" style="88" customWidth="1"/>
    <col min="2" max="2" width="2.7109375" style="87" customWidth="1"/>
    <col min="3" max="3" width="64" style="87" customWidth="1"/>
    <col min="4" max="4" width="11.42578125" style="87" hidden="1" customWidth="1"/>
    <col min="5" max="5" width="12" style="87" customWidth="1"/>
    <col min="6" max="6" width="11.42578125" style="87" hidden="1" customWidth="1"/>
    <col min="7" max="7" width="12.5703125" style="87" customWidth="1"/>
    <col min="8" max="8" width="12.7109375" style="87" customWidth="1"/>
    <col min="9" max="9" width="11.42578125" style="87" customWidth="1"/>
    <col min="10" max="10" width="12.42578125" style="87" customWidth="1"/>
    <col min="11" max="11" width="11.42578125" style="87" hidden="1" customWidth="1"/>
    <col min="12" max="12" width="11.42578125" style="87" customWidth="1"/>
    <col min="13" max="13" width="11.42578125" style="87" hidden="1" customWidth="1"/>
    <col min="14" max="16" width="11.42578125" style="87" customWidth="1"/>
    <col min="17" max="17" width="12.28515625" style="87" customWidth="1"/>
    <col min="18" max="18" width="11.42578125" style="87" hidden="1" customWidth="1"/>
    <col min="19" max="19" width="11.42578125" style="87" customWidth="1"/>
    <col min="20" max="20" width="11.42578125" style="87" hidden="1" customWidth="1"/>
    <col min="21" max="23" width="11.42578125" style="87" customWidth="1"/>
    <col min="24" max="24" width="13" style="87" customWidth="1"/>
    <col min="25" max="25" width="11.42578125" style="87" hidden="1" customWidth="1"/>
    <col min="26" max="26" width="11.42578125" style="87" customWidth="1"/>
    <col min="27" max="27" width="11.42578125" style="87" hidden="1" customWidth="1"/>
    <col min="28" max="31" width="11.42578125" style="87" customWidth="1"/>
    <col min="32" max="39" width="11.42578125" style="87" hidden="1" customWidth="1"/>
    <col min="40" max="40" width="11.42578125" style="87" customWidth="1"/>
    <col min="41" max="41" width="11.42578125" style="87" hidden="1" customWidth="1"/>
    <col min="42" max="45" width="11.42578125" style="87" customWidth="1"/>
    <col min="46" max="46" width="11.42578125" style="87" hidden="1" customWidth="1"/>
    <col min="47" max="47" width="11.42578125" style="87" customWidth="1"/>
    <col min="48" max="48" width="11.42578125" style="87" hidden="1" customWidth="1"/>
    <col min="49" max="51" width="11.42578125" style="87" customWidth="1"/>
    <col min="52" max="52" width="12.28515625" style="87" customWidth="1"/>
    <col min="53" max="53" width="11.42578125" style="87" hidden="1" customWidth="1"/>
    <col min="54" max="54" width="11.42578125" style="87" customWidth="1"/>
    <col min="55" max="55" width="11.42578125" style="87" hidden="1" customWidth="1"/>
    <col min="56" max="58" width="11.42578125" style="87" customWidth="1"/>
    <col min="59" max="59" width="11.85546875" style="87" customWidth="1"/>
    <col min="60" max="60" width="11.42578125" style="87" hidden="1" customWidth="1"/>
    <col min="61" max="61" width="11.42578125" style="87" customWidth="1"/>
    <col min="62" max="62" width="11.42578125" style="87" hidden="1" customWidth="1"/>
    <col min="63" max="66" width="11.42578125" style="87" customWidth="1"/>
    <col min="67" max="67" width="11.42578125" style="87" hidden="1" customWidth="1"/>
    <col min="68" max="68" width="11.42578125" style="87" customWidth="1"/>
    <col min="69" max="69" width="11.42578125" style="87" hidden="1" customWidth="1"/>
    <col min="70" max="73" width="11.42578125" style="87" customWidth="1"/>
    <col min="74" max="74" width="11.42578125" style="87" hidden="1" customWidth="1"/>
    <col min="75" max="75" width="11.42578125" style="87" customWidth="1"/>
    <col min="76" max="76" width="11.42578125" style="87" hidden="1" customWidth="1"/>
    <col min="77" max="80" width="11.42578125" style="87" customWidth="1"/>
    <col min="81" max="81" width="16.42578125" style="87" hidden="1" customWidth="1"/>
    <col min="82" max="84" width="11.5703125" style="87" hidden="1" customWidth="1"/>
    <col min="85" max="87" width="11.42578125" style="87" hidden="1" customWidth="1"/>
    <col min="88" max="91" width="11.7109375" style="87" hidden="1" customWidth="1"/>
    <col min="92" max="94" width="11.42578125" style="87" hidden="1" customWidth="1"/>
    <col min="95" max="98" width="11.7109375" style="87" hidden="1" customWidth="1"/>
    <col min="99" max="101" width="11.42578125" style="87" hidden="1" customWidth="1"/>
    <col min="102" max="105" width="11.7109375" style="87" hidden="1" customWidth="1"/>
    <col min="106" max="108" width="11.42578125" style="87" hidden="1" customWidth="1"/>
    <col min="109" max="112" width="11.5703125" style="87" hidden="1" customWidth="1"/>
    <col min="113" max="114" width="11.42578125" style="87" hidden="1" customWidth="1"/>
    <col min="115" max="115" width="12.42578125" style="87" hidden="1" customWidth="1"/>
    <col min="116" max="119" width="11.7109375" style="87" hidden="1" customWidth="1"/>
    <col min="120" max="121" width="11.42578125" style="87" hidden="1" customWidth="1"/>
    <col min="122" max="122" width="12.140625" style="87" hidden="1" customWidth="1"/>
    <col min="123" max="126" width="11.7109375" style="87" hidden="1" customWidth="1"/>
    <col min="127" max="129" width="11.42578125" style="87" hidden="1" customWidth="1"/>
    <col min="130" max="133" width="11.7109375" style="87" hidden="1" customWidth="1"/>
    <col min="134" max="136" width="11.42578125" style="87" hidden="1" customWidth="1"/>
    <col min="137" max="140" width="11.7109375" style="87" hidden="1" customWidth="1"/>
    <col min="141" max="143" width="11.42578125" style="87" hidden="1" customWidth="1"/>
    <col min="144" max="147" width="11.7109375" style="87" hidden="1" customWidth="1"/>
    <col min="148" max="150" width="11.42578125" style="87" hidden="1" customWidth="1"/>
    <col min="151" max="151" width="11.5703125" style="87" hidden="1" customWidth="1"/>
    <col min="152" max="154" width="11.7109375" style="87" hidden="1" customWidth="1"/>
    <col min="155" max="157" width="11.42578125" style="87" hidden="1" customWidth="1"/>
    <col min="158" max="161" width="11.7109375" style="87" hidden="1" customWidth="1"/>
    <col min="162" max="163" width="11.42578125" style="87" hidden="1" customWidth="1"/>
    <col min="164" max="164" width="12.140625" style="87" hidden="1" customWidth="1"/>
    <col min="165" max="168" width="11.5703125" style="87" hidden="1" customWidth="1"/>
    <col min="169" max="170" width="11.42578125" style="87" hidden="1" customWidth="1"/>
    <col min="171" max="171" width="12.42578125" style="87" hidden="1" customWidth="1"/>
    <col min="172" max="175" width="11.7109375" style="87" hidden="1" customWidth="1"/>
    <col min="176" max="178" width="11.42578125" style="87" hidden="1" customWidth="1"/>
    <col min="179" max="182" width="11.7109375" style="87" hidden="1" customWidth="1"/>
    <col min="183" max="185" width="11.42578125" style="87" hidden="1" customWidth="1"/>
    <col min="186" max="189" width="11.7109375" style="87" hidden="1" customWidth="1"/>
    <col min="190" max="192" width="11.42578125" style="87" hidden="1" customWidth="1"/>
    <col min="193" max="196" width="11.7109375" style="87" hidden="1" customWidth="1"/>
    <col min="197" max="199" width="11.42578125" style="87" hidden="1" customWidth="1"/>
    <col min="200" max="203" width="11.5703125" style="87" hidden="1" customWidth="1"/>
    <col min="204" max="205" width="11.42578125" style="87" hidden="1" customWidth="1"/>
    <col min="206" max="206" width="12.85546875" style="87" hidden="1" customWidth="1"/>
    <col min="207" max="210" width="11.7109375" style="87" hidden="1" customWidth="1"/>
    <col min="211" max="212" width="11.42578125" style="87" hidden="1" customWidth="1"/>
    <col min="213" max="213" width="13" style="87" hidden="1" customWidth="1"/>
    <col min="214" max="215" width="11.5703125" style="87" hidden="1" customWidth="1"/>
    <col min="216" max="217" width="11.7109375" style="87" hidden="1" customWidth="1"/>
    <col min="218" max="220" width="11.42578125" style="87" hidden="1" customWidth="1"/>
    <col min="221" max="224" width="11.7109375" style="87" hidden="1" customWidth="1"/>
    <col min="225" max="227" width="11.42578125" style="87" hidden="1" customWidth="1"/>
    <col min="228" max="228" width="11.5703125" style="87" hidden="1" customWidth="1"/>
    <col min="229" max="231" width="11.7109375" style="87" hidden="1" customWidth="1"/>
    <col min="232" max="234" width="11.42578125" style="87" hidden="1" customWidth="1"/>
    <col min="235" max="238" width="11.7109375" style="87" hidden="1" customWidth="1"/>
    <col min="239" max="240" width="11.42578125" style="87" hidden="1" customWidth="1"/>
    <col min="241" max="241" width="12.85546875" style="87" hidden="1" customWidth="1"/>
    <col min="242" max="245" width="11.7109375" style="87" hidden="1" customWidth="1"/>
    <col min="246" max="247" width="11.42578125" style="87" hidden="1" customWidth="1"/>
    <col min="248" max="248" width="12.42578125" style="87" hidden="1" customWidth="1"/>
    <col min="249" max="16384" width="11.42578125" style="87"/>
  </cols>
  <sheetData>
    <row r="1" spans="1:249" s="85" customFormat="1" ht="15.75" x14ac:dyDescent="0.25">
      <c r="A1" s="84"/>
      <c r="J1" s="86"/>
      <c r="Q1" s="86" t="s">
        <v>166</v>
      </c>
      <c r="X1" s="86"/>
      <c r="AE1" s="86"/>
      <c r="AL1" s="86"/>
      <c r="AS1" s="86"/>
      <c r="AZ1" s="86"/>
      <c r="BG1" s="86"/>
      <c r="BN1" s="86"/>
      <c r="BU1" s="86"/>
      <c r="CB1" s="86"/>
      <c r="CI1" s="86"/>
      <c r="CP1" s="86"/>
      <c r="CW1" s="86"/>
      <c r="DD1" s="86"/>
      <c r="DK1" s="86"/>
      <c r="DR1" s="86"/>
      <c r="DY1" s="86"/>
      <c r="EF1" s="86"/>
      <c r="EM1" s="86"/>
      <c r="ET1" s="86"/>
      <c r="FA1" s="86"/>
      <c r="FH1" s="86"/>
      <c r="FO1" s="86"/>
      <c r="FV1" s="86"/>
      <c r="GC1" s="86"/>
      <c r="GJ1" s="86"/>
      <c r="GQ1" s="86"/>
      <c r="GX1" s="86"/>
      <c r="HE1" s="86"/>
      <c r="HL1" s="86"/>
      <c r="HS1" s="86"/>
      <c r="HZ1" s="86"/>
      <c r="IG1" s="86"/>
      <c r="IN1" s="86"/>
    </row>
    <row r="2" spans="1:249" ht="22.5" customHeight="1" x14ac:dyDescent="0.2"/>
    <row r="3" spans="1:249" ht="49.5" customHeight="1" x14ac:dyDescent="0.2">
      <c r="A3" s="196"/>
      <c r="B3" s="197"/>
      <c r="C3" s="197"/>
      <c r="D3" s="197"/>
      <c r="E3" s="197"/>
      <c r="F3" s="197"/>
      <c r="G3" s="197"/>
      <c r="H3" s="197"/>
      <c r="I3" s="197"/>
      <c r="J3" s="197"/>
      <c r="K3" s="92"/>
      <c r="L3" s="92"/>
      <c r="M3" s="92"/>
      <c r="N3" s="92"/>
      <c r="O3" s="92"/>
      <c r="P3" s="92"/>
      <c r="Q3" s="92"/>
      <c r="R3" s="92"/>
      <c r="S3" s="92"/>
      <c r="T3" s="92"/>
    </row>
    <row r="4" spans="1:249" ht="12" customHeight="1" thickBot="1" x14ac:dyDescent="0.25">
      <c r="D4" s="151"/>
      <c r="J4" s="195" t="s">
        <v>45</v>
      </c>
      <c r="K4" s="150"/>
      <c r="Q4" s="195" t="s">
        <v>45</v>
      </c>
      <c r="R4" s="150"/>
      <c r="X4" s="195" t="s">
        <v>45</v>
      </c>
      <c r="AE4" s="195" t="s">
        <v>45</v>
      </c>
      <c r="AL4" s="89" t="s">
        <v>45</v>
      </c>
      <c r="AM4" s="150"/>
      <c r="AS4" s="195" t="s">
        <v>45</v>
      </c>
      <c r="AZ4" s="195" t="s">
        <v>45</v>
      </c>
      <c r="BA4" s="150"/>
      <c r="BG4" s="195" t="s">
        <v>45</v>
      </c>
      <c r="BH4" s="150"/>
      <c r="BN4" s="195" t="s">
        <v>45</v>
      </c>
      <c r="BO4" s="150"/>
      <c r="BU4" s="195" t="s">
        <v>45</v>
      </c>
      <c r="CB4" s="195" t="s">
        <v>45</v>
      </c>
      <c r="CC4" s="150"/>
      <c r="CI4" s="89" t="s">
        <v>45</v>
      </c>
      <c r="CJ4" s="150"/>
      <c r="CP4" s="89" t="s">
        <v>45</v>
      </c>
      <c r="CQ4" s="150"/>
      <c r="CW4" s="89" t="s">
        <v>45</v>
      </c>
      <c r="CX4" s="150"/>
      <c r="DD4" s="89" t="s">
        <v>45</v>
      </c>
      <c r="DK4" s="89" t="s">
        <v>45</v>
      </c>
      <c r="DR4" s="89" t="s">
        <v>45</v>
      </c>
      <c r="DY4" s="89" t="s">
        <v>45</v>
      </c>
      <c r="DZ4" s="150"/>
      <c r="EF4" s="89" t="s">
        <v>45</v>
      </c>
      <c r="EM4" s="89" t="s">
        <v>45</v>
      </c>
      <c r="ET4" s="89" t="s">
        <v>45</v>
      </c>
      <c r="FA4" s="89" t="s">
        <v>45</v>
      </c>
      <c r="FH4" s="89" t="s">
        <v>45</v>
      </c>
      <c r="FO4" s="89" t="s">
        <v>45</v>
      </c>
      <c r="FV4" s="89" t="s">
        <v>45</v>
      </c>
      <c r="GC4" s="89" t="s">
        <v>45</v>
      </c>
      <c r="GD4" s="150"/>
      <c r="GJ4" s="89" t="s">
        <v>45</v>
      </c>
      <c r="GK4" s="150"/>
      <c r="GQ4" s="89" t="s">
        <v>45</v>
      </c>
      <c r="GX4" s="89" t="s">
        <v>45</v>
      </c>
      <c r="HE4" s="89" t="s">
        <v>45</v>
      </c>
      <c r="HL4" s="89" t="s">
        <v>45</v>
      </c>
      <c r="HM4" s="150"/>
      <c r="HS4" s="89" t="s">
        <v>45</v>
      </c>
      <c r="HZ4" s="89" t="s">
        <v>45</v>
      </c>
      <c r="IG4" s="89" t="s">
        <v>45</v>
      </c>
      <c r="IN4" s="89" t="s">
        <v>45</v>
      </c>
    </row>
    <row r="5" spans="1:249" s="90" customFormat="1" ht="15" thickBot="1" x14ac:dyDescent="0.2">
      <c r="A5" s="83"/>
      <c r="B5" s="57"/>
      <c r="C5" s="58"/>
      <c r="D5" s="59"/>
      <c r="E5" s="60"/>
      <c r="F5" s="60"/>
      <c r="G5" s="60"/>
      <c r="H5" s="60"/>
      <c r="I5" s="60"/>
      <c r="J5" s="61"/>
      <c r="K5" s="207" t="s">
        <v>47</v>
      </c>
      <c r="L5" s="208"/>
      <c r="M5" s="208"/>
      <c r="N5" s="208"/>
      <c r="O5" s="208"/>
      <c r="P5" s="208"/>
      <c r="Q5" s="209"/>
      <c r="R5" s="207" t="s">
        <v>48</v>
      </c>
      <c r="S5" s="208"/>
      <c r="T5" s="208"/>
      <c r="U5" s="208"/>
      <c r="V5" s="208"/>
      <c r="W5" s="208"/>
      <c r="X5" s="209"/>
      <c r="Y5" s="207" t="s">
        <v>49</v>
      </c>
      <c r="Z5" s="208"/>
      <c r="AA5" s="208"/>
      <c r="AB5" s="208"/>
      <c r="AC5" s="208"/>
      <c r="AD5" s="208"/>
      <c r="AE5" s="209"/>
      <c r="AF5" s="207"/>
      <c r="AG5" s="208"/>
      <c r="AH5" s="208"/>
      <c r="AI5" s="208"/>
      <c r="AJ5" s="208"/>
      <c r="AK5" s="208"/>
      <c r="AL5" s="209"/>
      <c r="AM5" s="207" t="s">
        <v>50</v>
      </c>
      <c r="AN5" s="208"/>
      <c r="AO5" s="208"/>
      <c r="AP5" s="208"/>
      <c r="AQ5" s="208"/>
      <c r="AR5" s="208"/>
      <c r="AS5" s="209"/>
      <c r="AT5" s="244"/>
      <c r="AU5" s="245"/>
      <c r="AV5" s="246"/>
      <c r="AW5" s="246"/>
      <c r="AX5" s="247"/>
      <c r="AY5" s="247"/>
      <c r="AZ5" s="248"/>
      <c r="BA5" s="207" t="s">
        <v>51</v>
      </c>
      <c r="BB5" s="208"/>
      <c r="BC5" s="208"/>
      <c r="BD5" s="208"/>
      <c r="BE5" s="208"/>
      <c r="BF5" s="208"/>
      <c r="BG5" s="209"/>
      <c r="BH5" s="207" t="s">
        <v>52</v>
      </c>
      <c r="BI5" s="208"/>
      <c r="BJ5" s="208"/>
      <c r="BK5" s="208"/>
      <c r="BL5" s="208"/>
      <c r="BM5" s="208"/>
      <c r="BN5" s="209"/>
      <c r="BO5" s="207" t="s">
        <v>53</v>
      </c>
      <c r="BP5" s="208"/>
      <c r="BQ5" s="208"/>
      <c r="BR5" s="208"/>
      <c r="BS5" s="208"/>
      <c r="BT5" s="208"/>
      <c r="BU5" s="209"/>
      <c r="BV5" s="207" t="s">
        <v>54</v>
      </c>
      <c r="BW5" s="208"/>
      <c r="BX5" s="208"/>
      <c r="BY5" s="208"/>
      <c r="BZ5" s="208"/>
      <c r="CA5" s="208"/>
      <c r="CB5" s="209"/>
      <c r="CC5" s="207" t="s">
        <v>54</v>
      </c>
      <c r="CD5" s="208"/>
      <c r="CE5" s="208"/>
      <c r="CF5" s="208"/>
      <c r="CG5" s="208"/>
      <c r="CH5" s="208"/>
      <c r="CI5" s="209"/>
      <c r="CJ5" s="207" t="s">
        <v>55</v>
      </c>
      <c r="CK5" s="208"/>
      <c r="CL5" s="208"/>
      <c r="CM5" s="208"/>
      <c r="CN5" s="208"/>
      <c r="CO5" s="208"/>
      <c r="CP5" s="209"/>
      <c r="CQ5" s="207" t="s">
        <v>56</v>
      </c>
      <c r="CR5" s="208"/>
      <c r="CS5" s="208"/>
      <c r="CT5" s="208"/>
      <c r="CU5" s="208"/>
      <c r="CV5" s="208"/>
      <c r="CW5" s="209"/>
      <c r="CX5" s="207" t="s">
        <v>57</v>
      </c>
      <c r="CY5" s="208"/>
      <c r="CZ5" s="208"/>
      <c r="DA5" s="208"/>
      <c r="DB5" s="208"/>
      <c r="DC5" s="208"/>
      <c r="DD5" s="209"/>
      <c r="DE5" s="207" t="s">
        <v>58</v>
      </c>
      <c r="DF5" s="208"/>
      <c r="DG5" s="208"/>
      <c r="DH5" s="208"/>
      <c r="DI5" s="208"/>
      <c r="DJ5" s="208"/>
      <c r="DK5" s="209"/>
      <c r="DL5" s="207" t="s">
        <v>59</v>
      </c>
      <c r="DM5" s="208"/>
      <c r="DN5" s="208"/>
      <c r="DO5" s="208"/>
      <c r="DP5" s="208"/>
      <c r="DQ5" s="208"/>
      <c r="DR5" s="209"/>
      <c r="DS5" s="207" t="s">
        <v>60</v>
      </c>
      <c r="DT5" s="208"/>
      <c r="DU5" s="208"/>
      <c r="DV5" s="208"/>
      <c r="DW5" s="208"/>
      <c r="DX5" s="208"/>
      <c r="DY5" s="209"/>
      <c r="DZ5" s="207" t="s">
        <v>61</v>
      </c>
      <c r="EA5" s="208"/>
      <c r="EB5" s="208"/>
      <c r="EC5" s="208"/>
      <c r="ED5" s="208"/>
      <c r="EE5" s="208"/>
      <c r="EF5" s="209"/>
      <c r="EG5" s="207" t="s">
        <v>62</v>
      </c>
      <c r="EH5" s="208"/>
      <c r="EI5" s="208"/>
      <c r="EJ5" s="208"/>
      <c r="EK5" s="208"/>
      <c r="EL5" s="208"/>
      <c r="EM5" s="209"/>
      <c r="EN5" s="207" t="s">
        <v>63</v>
      </c>
      <c r="EO5" s="208"/>
      <c r="EP5" s="208"/>
      <c r="EQ5" s="208"/>
      <c r="ER5" s="208"/>
      <c r="ES5" s="208"/>
      <c r="ET5" s="209"/>
      <c r="EU5" s="207" t="s">
        <v>64</v>
      </c>
      <c r="EV5" s="208"/>
      <c r="EW5" s="208"/>
      <c r="EX5" s="208"/>
      <c r="EY5" s="208"/>
      <c r="EZ5" s="208"/>
      <c r="FA5" s="209"/>
      <c r="FB5" s="207" t="s">
        <v>65</v>
      </c>
      <c r="FC5" s="208"/>
      <c r="FD5" s="208"/>
      <c r="FE5" s="208"/>
      <c r="FF5" s="208"/>
      <c r="FG5" s="208"/>
      <c r="FH5" s="209"/>
      <c r="FI5" s="207" t="s">
        <v>66</v>
      </c>
      <c r="FJ5" s="208"/>
      <c r="FK5" s="208"/>
      <c r="FL5" s="208"/>
      <c r="FM5" s="208"/>
      <c r="FN5" s="208"/>
      <c r="FO5" s="209"/>
      <c r="FP5" s="207" t="s">
        <v>67</v>
      </c>
      <c r="FQ5" s="208"/>
      <c r="FR5" s="208"/>
      <c r="FS5" s="208"/>
      <c r="FT5" s="208"/>
      <c r="FU5" s="208"/>
      <c r="FV5" s="209"/>
      <c r="FW5" s="207" t="s">
        <v>68</v>
      </c>
      <c r="FX5" s="208"/>
      <c r="FY5" s="208"/>
      <c r="FZ5" s="208"/>
      <c r="GA5" s="208"/>
      <c r="GB5" s="208"/>
      <c r="GC5" s="209"/>
      <c r="GD5" s="207" t="s">
        <v>69</v>
      </c>
      <c r="GE5" s="208"/>
      <c r="GF5" s="208"/>
      <c r="GG5" s="208"/>
      <c r="GH5" s="208"/>
      <c r="GI5" s="208"/>
      <c r="GJ5" s="209"/>
      <c r="GK5" s="207" t="s">
        <v>70</v>
      </c>
      <c r="GL5" s="208"/>
      <c r="GM5" s="208"/>
      <c r="GN5" s="208"/>
      <c r="GO5" s="208"/>
      <c r="GP5" s="208"/>
      <c r="GQ5" s="209"/>
      <c r="GR5" s="207" t="s">
        <v>71</v>
      </c>
      <c r="GS5" s="208"/>
      <c r="GT5" s="208"/>
      <c r="GU5" s="208"/>
      <c r="GV5" s="208"/>
      <c r="GW5" s="208"/>
      <c r="GX5" s="209"/>
      <c r="GY5" s="207" t="s">
        <v>72</v>
      </c>
      <c r="GZ5" s="208"/>
      <c r="HA5" s="208"/>
      <c r="HB5" s="208"/>
      <c r="HC5" s="208"/>
      <c r="HD5" s="208"/>
      <c r="HE5" s="209"/>
      <c r="HF5" s="207" t="s">
        <v>73</v>
      </c>
      <c r="HG5" s="208"/>
      <c r="HH5" s="208"/>
      <c r="HI5" s="208"/>
      <c r="HJ5" s="208"/>
      <c r="HK5" s="208"/>
      <c r="HL5" s="209"/>
      <c r="HM5" s="207" t="s">
        <v>74</v>
      </c>
      <c r="HN5" s="208"/>
      <c r="HO5" s="208"/>
      <c r="HP5" s="208"/>
      <c r="HQ5" s="208"/>
      <c r="HR5" s="208"/>
      <c r="HS5" s="209"/>
      <c r="HT5" s="207" t="s">
        <v>75</v>
      </c>
      <c r="HU5" s="208"/>
      <c r="HV5" s="208"/>
      <c r="HW5" s="208"/>
      <c r="HX5" s="208"/>
      <c r="HY5" s="208"/>
      <c r="HZ5" s="209"/>
      <c r="IA5" s="207" t="s">
        <v>76</v>
      </c>
      <c r="IB5" s="208"/>
      <c r="IC5" s="208"/>
      <c r="ID5" s="208"/>
      <c r="IE5" s="208"/>
      <c r="IF5" s="208"/>
      <c r="IG5" s="209"/>
      <c r="IH5" s="207" t="s">
        <v>77</v>
      </c>
      <c r="II5" s="208"/>
      <c r="IJ5" s="208"/>
      <c r="IK5" s="208"/>
      <c r="IL5" s="208"/>
      <c r="IM5" s="208"/>
      <c r="IN5" s="209"/>
      <c r="IO5" s="55"/>
    </row>
    <row r="6" spans="1:249" s="91" customFormat="1" ht="47.25" customHeight="1" thickBot="1" x14ac:dyDescent="0.25">
      <c r="A6" s="198" t="s">
        <v>160</v>
      </c>
      <c r="B6" s="199"/>
      <c r="C6" s="200"/>
      <c r="D6" s="207" t="s">
        <v>37</v>
      </c>
      <c r="E6" s="208"/>
      <c r="F6" s="208"/>
      <c r="G6" s="208"/>
      <c r="H6" s="208"/>
      <c r="I6" s="208"/>
      <c r="J6" s="209"/>
      <c r="K6" s="207" t="s">
        <v>105</v>
      </c>
      <c r="L6" s="208"/>
      <c r="M6" s="208"/>
      <c r="N6" s="208"/>
      <c r="O6" s="208"/>
      <c r="P6" s="208"/>
      <c r="Q6" s="209"/>
      <c r="R6" s="207" t="s">
        <v>143</v>
      </c>
      <c r="S6" s="208"/>
      <c r="T6" s="208"/>
      <c r="U6" s="208"/>
      <c r="V6" s="208"/>
      <c r="W6" s="208"/>
      <c r="X6" s="209"/>
      <c r="Y6" s="207" t="s">
        <v>106</v>
      </c>
      <c r="Z6" s="208"/>
      <c r="AA6" s="208"/>
      <c r="AB6" s="208"/>
      <c r="AC6" s="208"/>
      <c r="AD6" s="208"/>
      <c r="AE6" s="209"/>
      <c r="AF6" s="207" t="s">
        <v>36</v>
      </c>
      <c r="AG6" s="208"/>
      <c r="AH6" s="208"/>
      <c r="AI6" s="208"/>
      <c r="AJ6" s="208"/>
      <c r="AK6" s="208"/>
      <c r="AL6" s="209"/>
      <c r="AM6" s="207" t="s">
        <v>107</v>
      </c>
      <c r="AN6" s="208"/>
      <c r="AO6" s="208"/>
      <c r="AP6" s="208"/>
      <c r="AQ6" s="208"/>
      <c r="AR6" s="208"/>
      <c r="AS6" s="209"/>
      <c r="AT6" s="207" t="s">
        <v>108</v>
      </c>
      <c r="AU6" s="208"/>
      <c r="AV6" s="208"/>
      <c r="AW6" s="208"/>
      <c r="AX6" s="208"/>
      <c r="AY6" s="208"/>
      <c r="AZ6" s="209"/>
      <c r="BA6" s="207" t="s">
        <v>109</v>
      </c>
      <c r="BB6" s="208"/>
      <c r="BC6" s="208"/>
      <c r="BD6" s="208"/>
      <c r="BE6" s="208"/>
      <c r="BF6" s="208"/>
      <c r="BG6" s="209"/>
      <c r="BH6" s="207" t="s">
        <v>110</v>
      </c>
      <c r="BI6" s="208"/>
      <c r="BJ6" s="208"/>
      <c r="BK6" s="208"/>
      <c r="BL6" s="208"/>
      <c r="BM6" s="208"/>
      <c r="BN6" s="209"/>
      <c r="BO6" s="207" t="s">
        <v>111</v>
      </c>
      <c r="BP6" s="208"/>
      <c r="BQ6" s="208"/>
      <c r="BR6" s="208"/>
      <c r="BS6" s="208"/>
      <c r="BT6" s="208"/>
      <c r="BU6" s="209"/>
      <c r="BV6" s="207" t="s">
        <v>163</v>
      </c>
      <c r="BW6" s="208"/>
      <c r="BX6" s="208"/>
      <c r="BY6" s="208"/>
      <c r="BZ6" s="208"/>
      <c r="CA6" s="208"/>
      <c r="CB6" s="209"/>
      <c r="CC6" s="207" t="s">
        <v>164</v>
      </c>
      <c r="CD6" s="208"/>
      <c r="CE6" s="208"/>
      <c r="CF6" s="208"/>
      <c r="CG6" s="208"/>
      <c r="CH6" s="208"/>
      <c r="CI6" s="209"/>
      <c r="CJ6" s="207" t="s">
        <v>112</v>
      </c>
      <c r="CK6" s="208"/>
      <c r="CL6" s="208"/>
      <c r="CM6" s="208"/>
      <c r="CN6" s="208"/>
      <c r="CO6" s="208"/>
      <c r="CP6" s="209"/>
      <c r="CQ6" s="207" t="s">
        <v>113</v>
      </c>
      <c r="CR6" s="208"/>
      <c r="CS6" s="208"/>
      <c r="CT6" s="208"/>
      <c r="CU6" s="208"/>
      <c r="CV6" s="208"/>
      <c r="CW6" s="209"/>
      <c r="CX6" s="207" t="s">
        <v>114</v>
      </c>
      <c r="CY6" s="208"/>
      <c r="CZ6" s="208"/>
      <c r="DA6" s="208"/>
      <c r="DB6" s="208"/>
      <c r="DC6" s="208"/>
      <c r="DD6" s="209"/>
      <c r="DE6" s="207" t="s">
        <v>115</v>
      </c>
      <c r="DF6" s="208"/>
      <c r="DG6" s="208"/>
      <c r="DH6" s="208"/>
      <c r="DI6" s="208"/>
      <c r="DJ6" s="208"/>
      <c r="DK6" s="209"/>
      <c r="DL6" s="207" t="s">
        <v>116</v>
      </c>
      <c r="DM6" s="208"/>
      <c r="DN6" s="208"/>
      <c r="DO6" s="208"/>
      <c r="DP6" s="208"/>
      <c r="DQ6" s="208"/>
      <c r="DR6" s="209"/>
      <c r="DS6" s="207" t="s">
        <v>117</v>
      </c>
      <c r="DT6" s="208"/>
      <c r="DU6" s="208"/>
      <c r="DV6" s="208"/>
      <c r="DW6" s="208"/>
      <c r="DX6" s="208"/>
      <c r="DY6" s="209"/>
      <c r="DZ6" s="207" t="s">
        <v>118</v>
      </c>
      <c r="EA6" s="208"/>
      <c r="EB6" s="208"/>
      <c r="EC6" s="208"/>
      <c r="ED6" s="208"/>
      <c r="EE6" s="208"/>
      <c r="EF6" s="209"/>
      <c r="EG6" s="207" t="s">
        <v>119</v>
      </c>
      <c r="EH6" s="208"/>
      <c r="EI6" s="208"/>
      <c r="EJ6" s="208"/>
      <c r="EK6" s="208"/>
      <c r="EL6" s="208"/>
      <c r="EM6" s="209"/>
      <c r="EN6" s="207" t="s">
        <v>120</v>
      </c>
      <c r="EO6" s="208"/>
      <c r="EP6" s="208"/>
      <c r="EQ6" s="208"/>
      <c r="ER6" s="208"/>
      <c r="ES6" s="208"/>
      <c r="ET6" s="209"/>
      <c r="EU6" s="207" t="s">
        <v>121</v>
      </c>
      <c r="EV6" s="208"/>
      <c r="EW6" s="208"/>
      <c r="EX6" s="208"/>
      <c r="EY6" s="208"/>
      <c r="EZ6" s="208"/>
      <c r="FA6" s="209"/>
      <c r="FB6" s="207" t="s">
        <v>122</v>
      </c>
      <c r="FC6" s="208"/>
      <c r="FD6" s="208"/>
      <c r="FE6" s="208"/>
      <c r="FF6" s="208"/>
      <c r="FG6" s="208"/>
      <c r="FH6" s="209"/>
      <c r="FI6" s="207" t="s">
        <v>123</v>
      </c>
      <c r="FJ6" s="208"/>
      <c r="FK6" s="208"/>
      <c r="FL6" s="208"/>
      <c r="FM6" s="208"/>
      <c r="FN6" s="208"/>
      <c r="FO6" s="209"/>
      <c r="FP6" s="207" t="s">
        <v>124</v>
      </c>
      <c r="FQ6" s="208"/>
      <c r="FR6" s="208"/>
      <c r="FS6" s="208"/>
      <c r="FT6" s="208"/>
      <c r="FU6" s="208"/>
      <c r="FV6" s="209"/>
      <c r="FW6" s="207" t="s">
        <v>125</v>
      </c>
      <c r="FX6" s="208"/>
      <c r="FY6" s="208"/>
      <c r="FZ6" s="208"/>
      <c r="GA6" s="208"/>
      <c r="GB6" s="208"/>
      <c r="GC6" s="209"/>
      <c r="GD6" s="207" t="s">
        <v>126</v>
      </c>
      <c r="GE6" s="208"/>
      <c r="GF6" s="208"/>
      <c r="GG6" s="208"/>
      <c r="GH6" s="208"/>
      <c r="GI6" s="208"/>
      <c r="GJ6" s="209"/>
      <c r="GK6" s="207" t="s">
        <v>127</v>
      </c>
      <c r="GL6" s="208"/>
      <c r="GM6" s="208"/>
      <c r="GN6" s="208"/>
      <c r="GO6" s="208"/>
      <c r="GP6" s="208"/>
      <c r="GQ6" s="209"/>
      <c r="GR6" s="207" t="s">
        <v>128</v>
      </c>
      <c r="GS6" s="208"/>
      <c r="GT6" s="208"/>
      <c r="GU6" s="208"/>
      <c r="GV6" s="208"/>
      <c r="GW6" s="208"/>
      <c r="GX6" s="209"/>
      <c r="GY6" s="207" t="s">
        <v>138</v>
      </c>
      <c r="GZ6" s="208"/>
      <c r="HA6" s="208"/>
      <c r="HB6" s="208"/>
      <c r="HC6" s="208"/>
      <c r="HD6" s="208"/>
      <c r="HE6" s="209"/>
      <c r="HF6" s="207" t="s">
        <v>129</v>
      </c>
      <c r="HG6" s="208"/>
      <c r="HH6" s="208"/>
      <c r="HI6" s="208"/>
      <c r="HJ6" s="208"/>
      <c r="HK6" s="208"/>
      <c r="HL6" s="209"/>
      <c r="HM6" s="207" t="s">
        <v>130</v>
      </c>
      <c r="HN6" s="208"/>
      <c r="HO6" s="208"/>
      <c r="HP6" s="208"/>
      <c r="HQ6" s="208"/>
      <c r="HR6" s="208"/>
      <c r="HS6" s="209"/>
      <c r="HT6" s="207" t="s">
        <v>131</v>
      </c>
      <c r="HU6" s="208"/>
      <c r="HV6" s="208"/>
      <c r="HW6" s="208"/>
      <c r="HX6" s="208"/>
      <c r="HY6" s="208"/>
      <c r="HZ6" s="209"/>
      <c r="IA6" s="207" t="s">
        <v>132</v>
      </c>
      <c r="IB6" s="208"/>
      <c r="IC6" s="208"/>
      <c r="ID6" s="208"/>
      <c r="IE6" s="208"/>
      <c r="IF6" s="208"/>
      <c r="IG6" s="209"/>
      <c r="IH6" s="207" t="s">
        <v>133</v>
      </c>
      <c r="II6" s="208"/>
      <c r="IJ6" s="208"/>
      <c r="IK6" s="208"/>
      <c r="IL6" s="208"/>
      <c r="IM6" s="208"/>
      <c r="IN6" s="209"/>
      <c r="IO6" s="56"/>
    </row>
    <row r="7" spans="1:249" s="92" customFormat="1" ht="11.25" customHeight="1" x14ac:dyDescent="0.2">
      <c r="A7" s="201" t="s">
        <v>144</v>
      </c>
      <c r="B7" s="202"/>
      <c r="C7" s="203"/>
      <c r="D7" s="212" t="s">
        <v>134</v>
      </c>
      <c r="E7" s="214" t="s">
        <v>165</v>
      </c>
      <c r="F7" s="216" t="s">
        <v>135</v>
      </c>
      <c r="G7" s="218" t="s">
        <v>167</v>
      </c>
      <c r="H7" s="219"/>
      <c r="I7" s="219"/>
      <c r="J7" s="220"/>
      <c r="K7" s="240" t="s">
        <v>134</v>
      </c>
      <c r="L7" s="214" t="s">
        <v>165</v>
      </c>
      <c r="M7" s="216" t="s">
        <v>135</v>
      </c>
      <c r="N7" s="218" t="s">
        <v>167</v>
      </c>
      <c r="O7" s="219"/>
      <c r="P7" s="219"/>
      <c r="Q7" s="220"/>
      <c r="R7" s="212" t="s">
        <v>134</v>
      </c>
      <c r="S7" s="214" t="s">
        <v>165</v>
      </c>
      <c r="T7" s="216" t="s">
        <v>135</v>
      </c>
      <c r="U7" s="218" t="s">
        <v>167</v>
      </c>
      <c r="V7" s="219"/>
      <c r="W7" s="219"/>
      <c r="X7" s="220"/>
      <c r="Y7" s="212" t="s">
        <v>134</v>
      </c>
      <c r="Z7" s="214" t="s">
        <v>165</v>
      </c>
      <c r="AA7" s="216" t="s">
        <v>135</v>
      </c>
      <c r="AB7" s="218" t="s">
        <v>167</v>
      </c>
      <c r="AC7" s="219"/>
      <c r="AD7" s="219"/>
      <c r="AE7" s="220"/>
      <c r="AF7" s="212" t="s">
        <v>134</v>
      </c>
      <c r="AG7" s="214" t="s">
        <v>137</v>
      </c>
      <c r="AH7" s="216" t="s">
        <v>135</v>
      </c>
      <c r="AI7" s="218" t="s">
        <v>162</v>
      </c>
      <c r="AJ7" s="219"/>
      <c r="AK7" s="219"/>
      <c r="AL7" s="220"/>
      <c r="AM7" s="212" t="s">
        <v>134</v>
      </c>
      <c r="AN7" s="214" t="s">
        <v>165</v>
      </c>
      <c r="AO7" s="216" t="s">
        <v>135</v>
      </c>
      <c r="AP7" s="218" t="s">
        <v>167</v>
      </c>
      <c r="AQ7" s="219"/>
      <c r="AR7" s="219"/>
      <c r="AS7" s="220"/>
      <c r="AT7" s="212" t="s">
        <v>134</v>
      </c>
      <c r="AU7" s="214" t="s">
        <v>165</v>
      </c>
      <c r="AV7" s="216" t="s">
        <v>135</v>
      </c>
      <c r="AW7" s="218" t="s">
        <v>167</v>
      </c>
      <c r="AX7" s="219"/>
      <c r="AY7" s="219"/>
      <c r="AZ7" s="220"/>
      <c r="BA7" s="212" t="s">
        <v>134</v>
      </c>
      <c r="BB7" s="214" t="s">
        <v>165</v>
      </c>
      <c r="BC7" s="216" t="s">
        <v>135</v>
      </c>
      <c r="BD7" s="218" t="s">
        <v>167</v>
      </c>
      <c r="BE7" s="219"/>
      <c r="BF7" s="219"/>
      <c r="BG7" s="220"/>
      <c r="BH7" s="212" t="s">
        <v>134</v>
      </c>
      <c r="BI7" s="214" t="s">
        <v>165</v>
      </c>
      <c r="BJ7" s="216" t="s">
        <v>135</v>
      </c>
      <c r="BK7" s="218" t="s">
        <v>167</v>
      </c>
      <c r="BL7" s="219"/>
      <c r="BM7" s="219"/>
      <c r="BN7" s="220"/>
      <c r="BO7" s="212" t="s">
        <v>134</v>
      </c>
      <c r="BP7" s="214" t="s">
        <v>165</v>
      </c>
      <c r="BQ7" s="216" t="s">
        <v>135</v>
      </c>
      <c r="BR7" s="218" t="s">
        <v>167</v>
      </c>
      <c r="BS7" s="219"/>
      <c r="BT7" s="219"/>
      <c r="BU7" s="220"/>
      <c r="BV7" s="212" t="s">
        <v>134</v>
      </c>
      <c r="BW7" s="214" t="s">
        <v>165</v>
      </c>
      <c r="BX7" s="216" t="s">
        <v>135</v>
      </c>
      <c r="BY7" s="218" t="s">
        <v>167</v>
      </c>
      <c r="BZ7" s="219"/>
      <c r="CA7" s="219"/>
      <c r="CB7" s="220"/>
      <c r="CC7" s="240" t="s">
        <v>134</v>
      </c>
      <c r="CD7" s="214" t="s">
        <v>162</v>
      </c>
      <c r="CE7" s="214" t="s">
        <v>135</v>
      </c>
      <c r="CF7" s="218" t="s">
        <v>165</v>
      </c>
      <c r="CG7" s="219"/>
      <c r="CH7" s="219"/>
      <c r="CI7" s="220"/>
      <c r="CJ7" s="240" t="s">
        <v>134</v>
      </c>
      <c r="CK7" s="214" t="s">
        <v>162</v>
      </c>
      <c r="CL7" s="214" t="s">
        <v>135</v>
      </c>
      <c r="CM7" s="218" t="s">
        <v>165</v>
      </c>
      <c r="CN7" s="219"/>
      <c r="CO7" s="219"/>
      <c r="CP7" s="220"/>
      <c r="CQ7" s="240" t="s">
        <v>134</v>
      </c>
      <c r="CR7" s="214" t="s">
        <v>162</v>
      </c>
      <c r="CS7" s="214" t="s">
        <v>135</v>
      </c>
      <c r="CT7" s="218" t="s">
        <v>165</v>
      </c>
      <c r="CU7" s="219"/>
      <c r="CV7" s="219"/>
      <c r="CW7" s="220"/>
      <c r="CX7" s="240" t="s">
        <v>134</v>
      </c>
      <c r="CY7" s="214" t="s">
        <v>162</v>
      </c>
      <c r="CZ7" s="214" t="s">
        <v>135</v>
      </c>
      <c r="DA7" s="218" t="s">
        <v>165</v>
      </c>
      <c r="DB7" s="219"/>
      <c r="DC7" s="219"/>
      <c r="DD7" s="220"/>
      <c r="DE7" s="240" t="s">
        <v>134</v>
      </c>
      <c r="DF7" s="214" t="s">
        <v>162</v>
      </c>
      <c r="DG7" s="214" t="s">
        <v>135</v>
      </c>
      <c r="DH7" s="218" t="s">
        <v>165</v>
      </c>
      <c r="DI7" s="219"/>
      <c r="DJ7" s="219"/>
      <c r="DK7" s="220"/>
      <c r="DL7" s="240" t="s">
        <v>134</v>
      </c>
      <c r="DM7" s="214" t="s">
        <v>162</v>
      </c>
      <c r="DN7" s="214" t="s">
        <v>135</v>
      </c>
      <c r="DO7" s="218" t="s">
        <v>165</v>
      </c>
      <c r="DP7" s="219"/>
      <c r="DQ7" s="219"/>
      <c r="DR7" s="220"/>
      <c r="DS7" s="240" t="s">
        <v>134</v>
      </c>
      <c r="DT7" s="214" t="s">
        <v>162</v>
      </c>
      <c r="DU7" s="214" t="s">
        <v>135</v>
      </c>
      <c r="DV7" s="218" t="s">
        <v>165</v>
      </c>
      <c r="DW7" s="219"/>
      <c r="DX7" s="219"/>
      <c r="DY7" s="220"/>
      <c r="DZ7" s="240" t="s">
        <v>134</v>
      </c>
      <c r="EA7" s="214" t="s">
        <v>162</v>
      </c>
      <c r="EB7" s="214" t="s">
        <v>135</v>
      </c>
      <c r="EC7" s="218" t="s">
        <v>165</v>
      </c>
      <c r="ED7" s="219"/>
      <c r="EE7" s="219"/>
      <c r="EF7" s="220"/>
      <c r="EG7" s="240" t="s">
        <v>134</v>
      </c>
      <c r="EH7" s="214" t="s">
        <v>162</v>
      </c>
      <c r="EI7" s="214" t="s">
        <v>135</v>
      </c>
      <c r="EJ7" s="218" t="s">
        <v>165</v>
      </c>
      <c r="EK7" s="219"/>
      <c r="EL7" s="219"/>
      <c r="EM7" s="220"/>
      <c r="EN7" s="240" t="s">
        <v>134</v>
      </c>
      <c r="EO7" s="214" t="s">
        <v>162</v>
      </c>
      <c r="EP7" s="214" t="s">
        <v>135</v>
      </c>
      <c r="EQ7" s="218" t="s">
        <v>165</v>
      </c>
      <c r="ER7" s="219"/>
      <c r="ES7" s="219"/>
      <c r="ET7" s="220"/>
      <c r="EU7" s="240" t="s">
        <v>134</v>
      </c>
      <c r="EV7" s="214" t="s">
        <v>162</v>
      </c>
      <c r="EW7" s="214" t="s">
        <v>135</v>
      </c>
      <c r="EX7" s="218" t="s">
        <v>165</v>
      </c>
      <c r="EY7" s="219"/>
      <c r="EZ7" s="219"/>
      <c r="FA7" s="220"/>
      <c r="FB7" s="240" t="s">
        <v>134</v>
      </c>
      <c r="FC7" s="214" t="s">
        <v>162</v>
      </c>
      <c r="FD7" s="214" t="s">
        <v>135</v>
      </c>
      <c r="FE7" s="218" t="s">
        <v>165</v>
      </c>
      <c r="FF7" s="219"/>
      <c r="FG7" s="219"/>
      <c r="FH7" s="220"/>
      <c r="FI7" s="240" t="s">
        <v>134</v>
      </c>
      <c r="FJ7" s="214" t="s">
        <v>162</v>
      </c>
      <c r="FK7" s="214" t="s">
        <v>135</v>
      </c>
      <c r="FL7" s="218" t="s">
        <v>165</v>
      </c>
      <c r="FM7" s="219"/>
      <c r="FN7" s="219"/>
      <c r="FO7" s="220"/>
      <c r="FP7" s="240" t="s">
        <v>134</v>
      </c>
      <c r="FQ7" s="214" t="s">
        <v>162</v>
      </c>
      <c r="FR7" s="214" t="s">
        <v>135</v>
      </c>
      <c r="FS7" s="218" t="s">
        <v>165</v>
      </c>
      <c r="FT7" s="219"/>
      <c r="FU7" s="219"/>
      <c r="FV7" s="220"/>
      <c r="FW7" s="240" t="s">
        <v>134</v>
      </c>
      <c r="FX7" s="214" t="s">
        <v>162</v>
      </c>
      <c r="FY7" s="214" t="s">
        <v>135</v>
      </c>
      <c r="FZ7" s="218" t="s">
        <v>165</v>
      </c>
      <c r="GA7" s="219"/>
      <c r="GB7" s="219"/>
      <c r="GC7" s="220"/>
      <c r="GD7" s="240" t="s">
        <v>134</v>
      </c>
      <c r="GE7" s="214" t="s">
        <v>162</v>
      </c>
      <c r="GF7" s="214" t="s">
        <v>135</v>
      </c>
      <c r="GG7" s="218" t="s">
        <v>165</v>
      </c>
      <c r="GH7" s="219"/>
      <c r="GI7" s="219"/>
      <c r="GJ7" s="220"/>
      <c r="GK7" s="240" t="s">
        <v>134</v>
      </c>
      <c r="GL7" s="214" t="s">
        <v>162</v>
      </c>
      <c r="GM7" s="214" t="s">
        <v>135</v>
      </c>
      <c r="GN7" s="218" t="s">
        <v>165</v>
      </c>
      <c r="GO7" s="219"/>
      <c r="GP7" s="219"/>
      <c r="GQ7" s="220"/>
      <c r="GR7" s="240" t="s">
        <v>134</v>
      </c>
      <c r="GS7" s="214" t="s">
        <v>162</v>
      </c>
      <c r="GT7" s="214" t="s">
        <v>135</v>
      </c>
      <c r="GU7" s="218" t="s">
        <v>165</v>
      </c>
      <c r="GV7" s="219"/>
      <c r="GW7" s="219"/>
      <c r="GX7" s="220"/>
      <c r="GY7" s="240" t="s">
        <v>134</v>
      </c>
      <c r="GZ7" s="214" t="s">
        <v>162</v>
      </c>
      <c r="HA7" s="214" t="s">
        <v>135</v>
      </c>
      <c r="HB7" s="218" t="s">
        <v>165</v>
      </c>
      <c r="HC7" s="219"/>
      <c r="HD7" s="219"/>
      <c r="HE7" s="220"/>
      <c r="HF7" s="240" t="s">
        <v>134</v>
      </c>
      <c r="HG7" s="214" t="s">
        <v>162</v>
      </c>
      <c r="HH7" s="214" t="s">
        <v>135</v>
      </c>
      <c r="HI7" s="218" t="s">
        <v>165</v>
      </c>
      <c r="HJ7" s="219"/>
      <c r="HK7" s="219"/>
      <c r="HL7" s="220"/>
      <c r="HM7" s="240" t="s">
        <v>134</v>
      </c>
      <c r="HN7" s="214" t="s">
        <v>162</v>
      </c>
      <c r="HO7" s="214" t="s">
        <v>135</v>
      </c>
      <c r="HP7" s="218" t="s">
        <v>165</v>
      </c>
      <c r="HQ7" s="219"/>
      <c r="HR7" s="219"/>
      <c r="HS7" s="220"/>
      <c r="HT7" s="240" t="s">
        <v>134</v>
      </c>
      <c r="HU7" s="214" t="s">
        <v>162</v>
      </c>
      <c r="HV7" s="214" t="s">
        <v>135</v>
      </c>
      <c r="HW7" s="218" t="s">
        <v>165</v>
      </c>
      <c r="HX7" s="219"/>
      <c r="HY7" s="219"/>
      <c r="HZ7" s="220"/>
      <c r="IA7" s="240" t="s">
        <v>134</v>
      </c>
      <c r="IB7" s="214" t="s">
        <v>162</v>
      </c>
      <c r="IC7" s="214" t="s">
        <v>135</v>
      </c>
      <c r="ID7" s="218" t="s">
        <v>165</v>
      </c>
      <c r="IE7" s="219"/>
      <c r="IF7" s="219"/>
      <c r="IG7" s="220"/>
      <c r="IH7" s="240" t="s">
        <v>134</v>
      </c>
      <c r="II7" s="214" t="s">
        <v>162</v>
      </c>
      <c r="IJ7" s="214" t="s">
        <v>135</v>
      </c>
      <c r="IK7" s="218" t="s">
        <v>165</v>
      </c>
      <c r="IL7" s="219"/>
      <c r="IM7" s="219"/>
      <c r="IN7" s="220"/>
      <c r="IO7" s="34"/>
    </row>
    <row r="8" spans="1:249" s="89" customFormat="1" ht="24.75" customHeight="1" thickBot="1" x14ac:dyDescent="0.2">
      <c r="A8" s="204"/>
      <c r="B8" s="205"/>
      <c r="C8" s="206"/>
      <c r="D8" s="213"/>
      <c r="E8" s="215"/>
      <c r="F8" s="217"/>
      <c r="G8" s="123" t="s">
        <v>42</v>
      </c>
      <c r="H8" s="124" t="s">
        <v>43</v>
      </c>
      <c r="I8" s="124" t="s">
        <v>100</v>
      </c>
      <c r="J8" s="125" t="s">
        <v>101</v>
      </c>
      <c r="K8" s="241"/>
      <c r="L8" s="215"/>
      <c r="M8" s="217"/>
      <c r="N8" s="123" t="s">
        <v>42</v>
      </c>
      <c r="O8" s="124" t="s">
        <v>43</v>
      </c>
      <c r="P8" s="124" t="s">
        <v>100</v>
      </c>
      <c r="Q8" s="125" t="s">
        <v>101</v>
      </c>
      <c r="R8" s="213"/>
      <c r="S8" s="215"/>
      <c r="T8" s="217"/>
      <c r="U8" s="123" t="s">
        <v>42</v>
      </c>
      <c r="V8" s="124" t="s">
        <v>43</v>
      </c>
      <c r="W8" s="124" t="s">
        <v>100</v>
      </c>
      <c r="X8" s="125" t="s">
        <v>101</v>
      </c>
      <c r="Y8" s="213"/>
      <c r="Z8" s="215"/>
      <c r="AA8" s="217"/>
      <c r="AB8" s="123" t="s">
        <v>42</v>
      </c>
      <c r="AC8" s="124" t="s">
        <v>43</v>
      </c>
      <c r="AD8" s="124" t="s">
        <v>100</v>
      </c>
      <c r="AE8" s="125" t="s">
        <v>101</v>
      </c>
      <c r="AF8" s="213"/>
      <c r="AG8" s="215"/>
      <c r="AH8" s="217"/>
      <c r="AI8" s="123" t="s">
        <v>42</v>
      </c>
      <c r="AJ8" s="124" t="s">
        <v>43</v>
      </c>
      <c r="AK8" s="124" t="s">
        <v>100</v>
      </c>
      <c r="AL8" s="125" t="s">
        <v>101</v>
      </c>
      <c r="AM8" s="213"/>
      <c r="AN8" s="215"/>
      <c r="AO8" s="217"/>
      <c r="AP8" s="123" t="s">
        <v>42</v>
      </c>
      <c r="AQ8" s="124" t="s">
        <v>43</v>
      </c>
      <c r="AR8" s="124" t="s">
        <v>100</v>
      </c>
      <c r="AS8" s="125" t="s">
        <v>101</v>
      </c>
      <c r="AT8" s="213"/>
      <c r="AU8" s="215"/>
      <c r="AV8" s="217"/>
      <c r="AW8" s="123" t="s">
        <v>42</v>
      </c>
      <c r="AX8" s="124" t="s">
        <v>43</v>
      </c>
      <c r="AY8" s="124" t="s">
        <v>100</v>
      </c>
      <c r="AZ8" s="125" t="s">
        <v>101</v>
      </c>
      <c r="BA8" s="213"/>
      <c r="BB8" s="215"/>
      <c r="BC8" s="217"/>
      <c r="BD8" s="123" t="s">
        <v>42</v>
      </c>
      <c r="BE8" s="124" t="s">
        <v>43</v>
      </c>
      <c r="BF8" s="124" t="s">
        <v>100</v>
      </c>
      <c r="BG8" s="125" t="s">
        <v>101</v>
      </c>
      <c r="BH8" s="213"/>
      <c r="BI8" s="215"/>
      <c r="BJ8" s="217"/>
      <c r="BK8" s="123" t="s">
        <v>42</v>
      </c>
      <c r="BL8" s="124" t="s">
        <v>43</v>
      </c>
      <c r="BM8" s="124" t="s">
        <v>100</v>
      </c>
      <c r="BN8" s="125" t="s">
        <v>101</v>
      </c>
      <c r="BO8" s="213"/>
      <c r="BP8" s="215"/>
      <c r="BQ8" s="217"/>
      <c r="BR8" s="123" t="s">
        <v>42</v>
      </c>
      <c r="BS8" s="124" t="s">
        <v>43</v>
      </c>
      <c r="BT8" s="124" t="s">
        <v>100</v>
      </c>
      <c r="BU8" s="125" t="s">
        <v>101</v>
      </c>
      <c r="BV8" s="213"/>
      <c r="BW8" s="215"/>
      <c r="BX8" s="217"/>
      <c r="BY8" s="123" t="s">
        <v>42</v>
      </c>
      <c r="BZ8" s="124" t="s">
        <v>43</v>
      </c>
      <c r="CA8" s="124" t="s">
        <v>100</v>
      </c>
      <c r="CB8" s="125" t="s">
        <v>101</v>
      </c>
      <c r="CC8" s="241"/>
      <c r="CD8" s="215"/>
      <c r="CE8" s="215"/>
      <c r="CF8" s="123" t="s">
        <v>42</v>
      </c>
      <c r="CG8" s="124" t="s">
        <v>43</v>
      </c>
      <c r="CH8" s="124" t="s">
        <v>100</v>
      </c>
      <c r="CI8" s="125" t="s">
        <v>101</v>
      </c>
      <c r="CJ8" s="241"/>
      <c r="CK8" s="215"/>
      <c r="CL8" s="215"/>
      <c r="CM8" s="123" t="s">
        <v>42</v>
      </c>
      <c r="CN8" s="124" t="s">
        <v>43</v>
      </c>
      <c r="CO8" s="124" t="s">
        <v>100</v>
      </c>
      <c r="CP8" s="125" t="s">
        <v>101</v>
      </c>
      <c r="CQ8" s="241"/>
      <c r="CR8" s="215"/>
      <c r="CS8" s="215"/>
      <c r="CT8" s="123" t="s">
        <v>42</v>
      </c>
      <c r="CU8" s="124" t="s">
        <v>43</v>
      </c>
      <c r="CV8" s="124" t="s">
        <v>100</v>
      </c>
      <c r="CW8" s="125" t="s">
        <v>101</v>
      </c>
      <c r="CX8" s="241"/>
      <c r="CY8" s="215"/>
      <c r="CZ8" s="215"/>
      <c r="DA8" s="123" t="s">
        <v>42</v>
      </c>
      <c r="DB8" s="124" t="s">
        <v>43</v>
      </c>
      <c r="DC8" s="124" t="s">
        <v>100</v>
      </c>
      <c r="DD8" s="125" t="s">
        <v>101</v>
      </c>
      <c r="DE8" s="241"/>
      <c r="DF8" s="215"/>
      <c r="DG8" s="215"/>
      <c r="DH8" s="123" t="s">
        <v>42</v>
      </c>
      <c r="DI8" s="124" t="s">
        <v>43</v>
      </c>
      <c r="DJ8" s="124" t="s">
        <v>100</v>
      </c>
      <c r="DK8" s="125" t="s">
        <v>101</v>
      </c>
      <c r="DL8" s="241"/>
      <c r="DM8" s="215"/>
      <c r="DN8" s="215"/>
      <c r="DO8" s="123" t="s">
        <v>42</v>
      </c>
      <c r="DP8" s="124" t="s">
        <v>43</v>
      </c>
      <c r="DQ8" s="124" t="s">
        <v>100</v>
      </c>
      <c r="DR8" s="125" t="s">
        <v>101</v>
      </c>
      <c r="DS8" s="241"/>
      <c r="DT8" s="215"/>
      <c r="DU8" s="215"/>
      <c r="DV8" s="123" t="s">
        <v>42</v>
      </c>
      <c r="DW8" s="124" t="s">
        <v>43</v>
      </c>
      <c r="DX8" s="124" t="s">
        <v>100</v>
      </c>
      <c r="DY8" s="125" t="s">
        <v>101</v>
      </c>
      <c r="DZ8" s="241"/>
      <c r="EA8" s="215"/>
      <c r="EB8" s="215"/>
      <c r="EC8" s="123" t="s">
        <v>42</v>
      </c>
      <c r="ED8" s="124" t="s">
        <v>43</v>
      </c>
      <c r="EE8" s="124" t="s">
        <v>100</v>
      </c>
      <c r="EF8" s="125" t="s">
        <v>101</v>
      </c>
      <c r="EG8" s="241"/>
      <c r="EH8" s="215"/>
      <c r="EI8" s="215"/>
      <c r="EJ8" s="123" t="s">
        <v>42</v>
      </c>
      <c r="EK8" s="124" t="s">
        <v>43</v>
      </c>
      <c r="EL8" s="124" t="s">
        <v>100</v>
      </c>
      <c r="EM8" s="125" t="s">
        <v>101</v>
      </c>
      <c r="EN8" s="241"/>
      <c r="EO8" s="215"/>
      <c r="EP8" s="215"/>
      <c r="EQ8" s="123" t="s">
        <v>42</v>
      </c>
      <c r="ER8" s="124" t="s">
        <v>43</v>
      </c>
      <c r="ES8" s="124" t="s">
        <v>100</v>
      </c>
      <c r="ET8" s="125" t="s">
        <v>101</v>
      </c>
      <c r="EU8" s="241"/>
      <c r="EV8" s="215"/>
      <c r="EW8" s="215"/>
      <c r="EX8" s="123" t="s">
        <v>42</v>
      </c>
      <c r="EY8" s="124" t="s">
        <v>43</v>
      </c>
      <c r="EZ8" s="124" t="s">
        <v>100</v>
      </c>
      <c r="FA8" s="125" t="s">
        <v>101</v>
      </c>
      <c r="FB8" s="241"/>
      <c r="FC8" s="215"/>
      <c r="FD8" s="215"/>
      <c r="FE8" s="123" t="s">
        <v>42</v>
      </c>
      <c r="FF8" s="124" t="s">
        <v>43</v>
      </c>
      <c r="FG8" s="124" t="s">
        <v>100</v>
      </c>
      <c r="FH8" s="125" t="s">
        <v>101</v>
      </c>
      <c r="FI8" s="241"/>
      <c r="FJ8" s="215"/>
      <c r="FK8" s="215"/>
      <c r="FL8" s="123" t="s">
        <v>42</v>
      </c>
      <c r="FM8" s="124" t="s">
        <v>43</v>
      </c>
      <c r="FN8" s="124" t="s">
        <v>100</v>
      </c>
      <c r="FO8" s="125" t="s">
        <v>101</v>
      </c>
      <c r="FP8" s="241"/>
      <c r="FQ8" s="215"/>
      <c r="FR8" s="215"/>
      <c r="FS8" s="123" t="s">
        <v>42</v>
      </c>
      <c r="FT8" s="124" t="s">
        <v>43</v>
      </c>
      <c r="FU8" s="124" t="s">
        <v>100</v>
      </c>
      <c r="FV8" s="125" t="s">
        <v>101</v>
      </c>
      <c r="FW8" s="241"/>
      <c r="FX8" s="215"/>
      <c r="FY8" s="215"/>
      <c r="FZ8" s="123" t="s">
        <v>42</v>
      </c>
      <c r="GA8" s="124" t="s">
        <v>43</v>
      </c>
      <c r="GB8" s="124" t="s">
        <v>100</v>
      </c>
      <c r="GC8" s="125" t="s">
        <v>101</v>
      </c>
      <c r="GD8" s="241"/>
      <c r="GE8" s="215"/>
      <c r="GF8" s="215"/>
      <c r="GG8" s="123" t="s">
        <v>42</v>
      </c>
      <c r="GH8" s="124" t="s">
        <v>43</v>
      </c>
      <c r="GI8" s="124" t="s">
        <v>100</v>
      </c>
      <c r="GJ8" s="125" t="s">
        <v>101</v>
      </c>
      <c r="GK8" s="241"/>
      <c r="GL8" s="215"/>
      <c r="GM8" s="215"/>
      <c r="GN8" s="123" t="s">
        <v>42</v>
      </c>
      <c r="GO8" s="124" t="s">
        <v>43</v>
      </c>
      <c r="GP8" s="124" t="s">
        <v>100</v>
      </c>
      <c r="GQ8" s="125" t="s">
        <v>101</v>
      </c>
      <c r="GR8" s="241"/>
      <c r="GS8" s="215"/>
      <c r="GT8" s="215"/>
      <c r="GU8" s="123" t="s">
        <v>42</v>
      </c>
      <c r="GV8" s="124" t="s">
        <v>43</v>
      </c>
      <c r="GW8" s="124" t="s">
        <v>100</v>
      </c>
      <c r="GX8" s="125" t="s">
        <v>101</v>
      </c>
      <c r="GY8" s="241"/>
      <c r="GZ8" s="215"/>
      <c r="HA8" s="215"/>
      <c r="HB8" s="123" t="s">
        <v>42</v>
      </c>
      <c r="HC8" s="124" t="s">
        <v>43</v>
      </c>
      <c r="HD8" s="124" t="s">
        <v>100</v>
      </c>
      <c r="HE8" s="125" t="s">
        <v>101</v>
      </c>
      <c r="HF8" s="241"/>
      <c r="HG8" s="215"/>
      <c r="HH8" s="215"/>
      <c r="HI8" s="123" t="s">
        <v>42</v>
      </c>
      <c r="HJ8" s="124" t="s">
        <v>43</v>
      </c>
      <c r="HK8" s="124" t="s">
        <v>100</v>
      </c>
      <c r="HL8" s="125" t="s">
        <v>101</v>
      </c>
      <c r="HM8" s="241"/>
      <c r="HN8" s="215"/>
      <c r="HO8" s="215"/>
      <c r="HP8" s="123" t="s">
        <v>42</v>
      </c>
      <c r="HQ8" s="124" t="s">
        <v>43</v>
      </c>
      <c r="HR8" s="124" t="s">
        <v>100</v>
      </c>
      <c r="HS8" s="125" t="s">
        <v>101</v>
      </c>
      <c r="HT8" s="241"/>
      <c r="HU8" s="215"/>
      <c r="HV8" s="215"/>
      <c r="HW8" s="123" t="s">
        <v>42</v>
      </c>
      <c r="HX8" s="124" t="s">
        <v>43</v>
      </c>
      <c r="HY8" s="124" t="s">
        <v>100</v>
      </c>
      <c r="HZ8" s="125" t="s">
        <v>101</v>
      </c>
      <c r="IA8" s="241"/>
      <c r="IB8" s="215"/>
      <c r="IC8" s="215"/>
      <c r="ID8" s="123" t="s">
        <v>42</v>
      </c>
      <c r="IE8" s="124" t="s">
        <v>43</v>
      </c>
      <c r="IF8" s="124" t="s">
        <v>100</v>
      </c>
      <c r="IG8" s="125" t="s">
        <v>101</v>
      </c>
      <c r="IH8" s="241"/>
      <c r="II8" s="215"/>
      <c r="IJ8" s="215"/>
      <c r="IK8" s="123" t="s">
        <v>42</v>
      </c>
      <c r="IL8" s="124" t="s">
        <v>43</v>
      </c>
      <c r="IM8" s="124" t="s">
        <v>100</v>
      </c>
      <c r="IN8" s="125" t="s">
        <v>101</v>
      </c>
      <c r="IO8" s="35"/>
    </row>
    <row r="9" spans="1:249" s="69" customFormat="1" ht="26.25" customHeight="1" x14ac:dyDescent="0.2">
      <c r="A9" s="234" t="s">
        <v>2</v>
      </c>
      <c r="B9" s="235"/>
      <c r="C9" s="236"/>
      <c r="D9" s="139"/>
      <c r="E9" s="140"/>
      <c r="F9" s="140"/>
      <c r="G9" s="140"/>
      <c r="H9" s="140"/>
      <c r="I9" s="140"/>
      <c r="J9" s="141"/>
      <c r="K9" s="142"/>
      <c r="L9" s="127"/>
      <c r="M9" s="127"/>
      <c r="N9" s="127"/>
      <c r="O9" s="143"/>
      <c r="P9" s="143"/>
      <c r="Q9" s="144"/>
      <c r="R9" s="142"/>
      <c r="S9" s="127"/>
      <c r="T9" s="127"/>
      <c r="U9" s="127"/>
      <c r="V9" s="143"/>
      <c r="W9" s="143"/>
      <c r="X9" s="144"/>
      <c r="Y9" s="142"/>
      <c r="Z9" s="127"/>
      <c r="AA9" s="127"/>
      <c r="AB9" s="127"/>
      <c r="AC9" s="143"/>
      <c r="AD9" s="143"/>
      <c r="AE9" s="144"/>
      <c r="AF9" s="142"/>
      <c r="AG9" s="127"/>
      <c r="AH9" s="127"/>
      <c r="AI9" s="127"/>
      <c r="AJ9" s="143"/>
      <c r="AK9" s="143"/>
      <c r="AL9" s="144"/>
      <c r="AM9" s="142"/>
      <c r="AN9" s="127"/>
      <c r="AO9" s="127"/>
      <c r="AP9" s="127"/>
      <c r="AQ9" s="143"/>
      <c r="AR9" s="143"/>
      <c r="AS9" s="144"/>
      <c r="AT9" s="145"/>
      <c r="AU9" s="127"/>
      <c r="AV9" s="127"/>
      <c r="AW9" s="127"/>
      <c r="AX9" s="143"/>
      <c r="AY9" s="143"/>
      <c r="AZ9" s="146"/>
      <c r="BA9" s="142"/>
      <c r="BB9" s="127"/>
      <c r="BC9" s="127"/>
      <c r="BD9" s="127"/>
      <c r="BE9" s="143"/>
      <c r="BF9" s="143"/>
      <c r="BG9" s="144"/>
      <c r="BH9" s="142"/>
      <c r="BI9" s="127"/>
      <c r="BJ9" s="127"/>
      <c r="BK9" s="127"/>
      <c r="BL9" s="143"/>
      <c r="BM9" s="143"/>
      <c r="BN9" s="144"/>
      <c r="BO9" s="142"/>
      <c r="BP9" s="127"/>
      <c r="BQ9" s="127"/>
      <c r="BR9" s="127"/>
      <c r="BS9" s="143"/>
      <c r="BT9" s="143"/>
      <c r="BU9" s="144"/>
      <c r="BV9" s="142"/>
      <c r="BW9" s="127"/>
      <c r="BX9" s="127"/>
      <c r="BY9" s="127"/>
      <c r="BZ9" s="143"/>
      <c r="CA9" s="143"/>
      <c r="CB9" s="144"/>
      <c r="CC9" s="142"/>
      <c r="CD9" s="127"/>
      <c r="CE9" s="127"/>
      <c r="CF9" s="127"/>
      <c r="CG9" s="143"/>
      <c r="CH9" s="143"/>
      <c r="CI9" s="144"/>
      <c r="CJ9" s="142"/>
      <c r="CK9" s="127"/>
      <c r="CL9" s="127"/>
      <c r="CM9" s="127"/>
      <c r="CN9" s="143"/>
      <c r="CO9" s="143"/>
      <c r="CP9" s="144"/>
      <c r="CQ9" s="142"/>
      <c r="CR9" s="127"/>
      <c r="CS9" s="127"/>
      <c r="CT9" s="127"/>
      <c r="CU9" s="143"/>
      <c r="CV9" s="143"/>
      <c r="CW9" s="144"/>
      <c r="CX9" s="142"/>
      <c r="CY9" s="127"/>
      <c r="CZ9" s="127"/>
      <c r="DA9" s="127"/>
      <c r="DB9" s="143"/>
      <c r="DC9" s="143"/>
      <c r="DD9" s="144"/>
      <c r="DE9" s="142"/>
      <c r="DF9" s="127"/>
      <c r="DG9" s="127"/>
      <c r="DH9" s="127"/>
      <c r="DI9" s="143"/>
      <c r="DJ9" s="143"/>
      <c r="DK9" s="144"/>
      <c r="DL9" s="142"/>
      <c r="DM9" s="127"/>
      <c r="DN9" s="127"/>
      <c r="DO9" s="127"/>
      <c r="DP9" s="143"/>
      <c r="DQ9" s="143"/>
      <c r="DR9" s="144"/>
      <c r="DS9" s="142"/>
      <c r="DT9" s="127"/>
      <c r="DU9" s="127"/>
      <c r="DV9" s="127"/>
      <c r="DW9" s="143"/>
      <c r="DX9" s="143"/>
      <c r="DY9" s="144"/>
      <c r="DZ9" s="142"/>
      <c r="EA9" s="127"/>
      <c r="EB9" s="127"/>
      <c r="EC9" s="127"/>
      <c r="ED9" s="143"/>
      <c r="EE9" s="143"/>
      <c r="EF9" s="144"/>
      <c r="EG9" s="142"/>
      <c r="EH9" s="127"/>
      <c r="EI9" s="127"/>
      <c r="EJ9" s="127"/>
      <c r="EK9" s="143"/>
      <c r="EL9" s="143"/>
      <c r="EM9" s="146"/>
      <c r="EN9" s="142"/>
      <c r="EO9" s="127"/>
      <c r="EP9" s="127"/>
      <c r="EQ9" s="127"/>
      <c r="ER9" s="143"/>
      <c r="ES9" s="143"/>
      <c r="ET9" s="144"/>
      <c r="EU9" s="142"/>
      <c r="EV9" s="127"/>
      <c r="EW9" s="127"/>
      <c r="EX9" s="127"/>
      <c r="EY9" s="143"/>
      <c r="EZ9" s="143"/>
      <c r="FA9" s="144"/>
      <c r="FB9" s="142"/>
      <c r="FC9" s="127"/>
      <c r="FD9" s="127"/>
      <c r="FE9" s="127"/>
      <c r="FF9" s="143"/>
      <c r="FG9" s="143"/>
      <c r="FH9" s="144"/>
      <c r="FI9" s="142"/>
      <c r="FJ9" s="127"/>
      <c r="FK9" s="127"/>
      <c r="FL9" s="127"/>
      <c r="FM9" s="143"/>
      <c r="FN9" s="143"/>
      <c r="FO9" s="144"/>
      <c r="FP9" s="142"/>
      <c r="FQ9" s="127"/>
      <c r="FR9" s="127"/>
      <c r="FS9" s="127"/>
      <c r="FT9" s="143"/>
      <c r="FU9" s="143"/>
      <c r="FV9" s="144"/>
      <c r="FW9" s="142"/>
      <c r="FX9" s="127"/>
      <c r="FY9" s="127"/>
      <c r="FZ9" s="127"/>
      <c r="GA9" s="143"/>
      <c r="GB9" s="143"/>
      <c r="GC9" s="144"/>
      <c r="GD9" s="142"/>
      <c r="GE9" s="127"/>
      <c r="GF9" s="127"/>
      <c r="GG9" s="127"/>
      <c r="GH9" s="143"/>
      <c r="GI9" s="143"/>
      <c r="GJ9" s="144"/>
      <c r="GK9" s="142"/>
      <c r="GL9" s="127"/>
      <c r="GM9" s="127"/>
      <c r="GN9" s="127"/>
      <c r="GO9" s="143"/>
      <c r="GP9" s="143"/>
      <c r="GQ9" s="144"/>
      <c r="GR9" s="142"/>
      <c r="GS9" s="127"/>
      <c r="GT9" s="127"/>
      <c r="GU9" s="127"/>
      <c r="GV9" s="143"/>
      <c r="GW9" s="143"/>
      <c r="GX9" s="144"/>
      <c r="GY9" s="142"/>
      <c r="GZ9" s="127"/>
      <c r="HA9" s="127"/>
      <c r="HB9" s="127"/>
      <c r="HC9" s="143"/>
      <c r="HD9" s="143"/>
      <c r="HE9" s="144"/>
      <c r="HF9" s="142"/>
      <c r="HG9" s="127"/>
      <c r="HH9" s="127"/>
      <c r="HI9" s="127"/>
      <c r="HJ9" s="143"/>
      <c r="HK9" s="143"/>
      <c r="HL9" s="144"/>
      <c r="HM9" s="142"/>
      <c r="HN9" s="127"/>
      <c r="HO9" s="127"/>
      <c r="HP9" s="127"/>
      <c r="HQ9" s="143"/>
      <c r="HR9" s="143"/>
      <c r="HS9" s="144"/>
      <c r="HT9" s="142"/>
      <c r="HU9" s="127"/>
      <c r="HV9" s="127"/>
      <c r="HW9" s="127"/>
      <c r="HX9" s="143"/>
      <c r="HY9" s="143"/>
      <c r="HZ9" s="144"/>
      <c r="IA9" s="142"/>
      <c r="IB9" s="127"/>
      <c r="IC9" s="127"/>
      <c r="ID9" s="127"/>
      <c r="IE9" s="143"/>
      <c r="IF9" s="143"/>
      <c r="IG9" s="144"/>
      <c r="IH9" s="142"/>
      <c r="II9" s="127"/>
      <c r="IJ9" s="127"/>
      <c r="IK9" s="127"/>
      <c r="IL9" s="143"/>
      <c r="IM9" s="143"/>
      <c r="IN9" s="144"/>
      <c r="IO9" s="36"/>
    </row>
    <row r="10" spans="1:249" s="89" customFormat="1" ht="19.5" customHeight="1" x14ac:dyDescent="0.15">
      <c r="A10" s="70" t="s">
        <v>83</v>
      </c>
      <c r="B10" s="20" t="s">
        <v>158</v>
      </c>
      <c r="C10" s="68"/>
      <c r="D10" s="30">
        <f t="shared" ref="D10:E42" si="0">+K10+R10+Y10+AM10+AT10+BV10</f>
        <v>6291994</v>
      </c>
      <c r="E10" s="43">
        <f t="shared" si="0"/>
        <v>13472764</v>
      </c>
      <c r="F10" s="22">
        <f>SUM(F11:F14)</f>
        <v>0</v>
      </c>
      <c r="G10" s="22">
        <f>SUM(G11:G14)</f>
        <v>14193193</v>
      </c>
      <c r="H10" s="22">
        <f>SUM(H11:H14)</f>
        <v>10505408</v>
      </c>
      <c r="I10" s="22">
        <f>SUM(I11:I14)</f>
        <v>3687785</v>
      </c>
      <c r="J10" s="23">
        <f>SUM(J11:J14)</f>
        <v>0</v>
      </c>
      <c r="K10" s="21">
        <f t="shared" ref="K10:P10" si="1">SUM(K11:K14)</f>
        <v>4462217</v>
      </c>
      <c r="L10" s="22">
        <f>SUM(L11:L14)</f>
        <v>8775929</v>
      </c>
      <c r="M10" s="22">
        <f t="shared" si="1"/>
        <v>0</v>
      </c>
      <c r="N10" s="22">
        <f t="shared" si="1"/>
        <v>9524824</v>
      </c>
      <c r="O10" s="52">
        <f t="shared" si="1"/>
        <v>9488404</v>
      </c>
      <c r="P10" s="22">
        <f t="shared" si="1"/>
        <v>36420</v>
      </c>
      <c r="Q10" s="28">
        <f>SUM(Q11:Q14)</f>
        <v>0</v>
      </c>
      <c r="R10" s="21">
        <f t="shared" ref="R10:Y10" si="2">SUM(R11:R14)</f>
        <v>24610</v>
      </c>
      <c r="S10" s="22">
        <f t="shared" si="2"/>
        <v>0</v>
      </c>
      <c r="T10" s="22">
        <f t="shared" si="2"/>
        <v>0</v>
      </c>
      <c r="U10" s="22">
        <f t="shared" si="2"/>
        <v>0</v>
      </c>
      <c r="V10" s="52">
        <f t="shared" si="2"/>
        <v>0</v>
      </c>
      <c r="W10" s="22">
        <f t="shared" si="2"/>
        <v>0</v>
      </c>
      <c r="X10" s="23">
        <f t="shared" si="2"/>
        <v>0</v>
      </c>
      <c r="Y10" s="21">
        <f t="shared" si="2"/>
        <v>1787781</v>
      </c>
      <c r="Z10" s="22">
        <f t="shared" ref="Z10:DF10" si="3">SUM(Z11:Z14)</f>
        <v>4696835</v>
      </c>
      <c r="AA10" s="22">
        <f t="shared" si="3"/>
        <v>0</v>
      </c>
      <c r="AB10" s="22">
        <f>SUM(AB11:AB14)</f>
        <v>4668369</v>
      </c>
      <c r="AC10" s="52">
        <f t="shared" si="3"/>
        <v>1017004</v>
      </c>
      <c r="AD10" s="22">
        <f t="shared" si="3"/>
        <v>3651365</v>
      </c>
      <c r="AE10" s="23">
        <f t="shared" si="3"/>
        <v>0</v>
      </c>
      <c r="AF10" s="21">
        <f t="shared" si="3"/>
        <v>0</v>
      </c>
      <c r="AG10" s="22">
        <f t="shared" si="3"/>
        <v>0</v>
      </c>
      <c r="AH10" s="22">
        <f t="shared" si="3"/>
        <v>0</v>
      </c>
      <c r="AI10" s="22">
        <f t="shared" si="3"/>
        <v>0</v>
      </c>
      <c r="AJ10" s="52">
        <f t="shared" si="3"/>
        <v>0</v>
      </c>
      <c r="AK10" s="22">
        <f t="shared" si="3"/>
        <v>0</v>
      </c>
      <c r="AL10" s="23">
        <f t="shared" si="3"/>
        <v>0</v>
      </c>
      <c r="AM10" s="21">
        <f t="shared" si="3"/>
        <v>0</v>
      </c>
      <c r="AN10" s="22">
        <f t="shared" si="3"/>
        <v>0</v>
      </c>
      <c r="AO10" s="22">
        <f t="shared" si="3"/>
        <v>0</v>
      </c>
      <c r="AP10" s="22">
        <f t="shared" si="3"/>
        <v>0</v>
      </c>
      <c r="AQ10" s="52">
        <f t="shared" si="3"/>
        <v>0</v>
      </c>
      <c r="AR10" s="22">
        <f t="shared" si="3"/>
        <v>0</v>
      </c>
      <c r="AS10" s="23">
        <f t="shared" si="3"/>
        <v>0</v>
      </c>
      <c r="AT10" s="43">
        <f t="shared" ref="AT10:AZ10" si="4">SUM(AT11:AT14)</f>
        <v>17386</v>
      </c>
      <c r="AU10" s="22">
        <f t="shared" si="4"/>
        <v>0</v>
      </c>
      <c r="AV10" s="22">
        <f t="shared" si="4"/>
        <v>0</v>
      </c>
      <c r="AW10" s="22">
        <f t="shared" si="4"/>
        <v>0</v>
      </c>
      <c r="AX10" s="22">
        <f>SUM(AX11:AX14)</f>
        <v>0</v>
      </c>
      <c r="AY10" s="22">
        <f>SUM(AY11:AY14)</f>
        <v>0</v>
      </c>
      <c r="AZ10" s="28">
        <f t="shared" si="4"/>
        <v>0</v>
      </c>
      <c r="BA10" s="21">
        <f t="shared" si="3"/>
        <v>0</v>
      </c>
      <c r="BB10" s="22">
        <f t="shared" si="3"/>
        <v>0</v>
      </c>
      <c r="BC10" s="22">
        <f t="shared" si="3"/>
        <v>0</v>
      </c>
      <c r="BD10" s="22">
        <f t="shared" si="3"/>
        <v>0</v>
      </c>
      <c r="BE10" s="52">
        <f t="shared" si="3"/>
        <v>0</v>
      </c>
      <c r="BF10" s="22">
        <f t="shared" si="3"/>
        <v>0</v>
      </c>
      <c r="BG10" s="23">
        <f t="shared" si="3"/>
        <v>0</v>
      </c>
      <c r="BH10" s="21">
        <f t="shared" si="3"/>
        <v>1799</v>
      </c>
      <c r="BI10" s="22">
        <f t="shared" si="3"/>
        <v>0</v>
      </c>
      <c r="BJ10" s="22">
        <f t="shared" si="3"/>
        <v>0</v>
      </c>
      <c r="BK10" s="22">
        <f t="shared" si="3"/>
        <v>0</v>
      </c>
      <c r="BL10" s="52">
        <f t="shared" si="3"/>
        <v>0</v>
      </c>
      <c r="BM10" s="22">
        <f t="shared" si="3"/>
        <v>0</v>
      </c>
      <c r="BN10" s="23">
        <f t="shared" si="3"/>
        <v>0</v>
      </c>
      <c r="BO10" s="21">
        <f t="shared" si="3"/>
        <v>15587</v>
      </c>
      <c r="BP10" s="22">
        <f t="shared" si="3"/>
        <v>0</v>
      </c>
      <c r="BQ10" s="22">
        <f t="shared" si="3"/>
        <v>0</v>
      </c>
      <c r="BR10" s="22">
        <f t="shared" si="3"/>
        <v>0</v>
      </c>
      <c r="BS10" s="52">
        <f t="shared" si="3"/>
        <v>0</v>
      </c>
      <c r="BT10" s="22">
        <f t="shared" si="3"/>
        <v>0</v>
      </c>
      <c r="BU10" s="23">
        <f t="shared" si="3"/>
        <v>0</v>
      </c>
      <c r="BV10" s="21">
        <f t="shared" ref="BV10:CI10" si="5">SUM(BV11:BV14)</f>
        <v>0</v>
      </c>
      <c r="BW10" s="22">
        <f t="shared" si="5"/>
        <v>0</v>
      </c>
      <c r="BX10" s="22">
        <f t="shared" si="5"/>
        <v>0</v>
      </c>
      <c r="BY10" s="22">
        <f t="shared" si="5"/>
        <v>0</v>
      </c>
      <c r="BZ10" s="22">
        <f>SUM(BZ11:BZ14)</f>
        <v>0</v>
      </c>
      <c r="CA10" s="22">
        <f>SUM(CA11:CA14)</f>
        <v>0</v>
      </c>
      <c r="CB10" s="23">
        <f t="shared" si="5"/>
        <v>0</v>
      </c>
      <c r="CC10" s="21">
        <f t="shared" si="5"/>
        <v>0</v>
      </c>
      <c r="CD10" s="22">
        <f t="shared" si="5"/>
        <v>0</v>
      </c>
      <c r="CE10" s="22"/>
      <c r="CF10" s="22">
        <f t="shared" si="5"/>
        <v>0</v>
      </c>
      <c r="CG10" s="52">
        <f t="shared" si="5"/>
        <v>0</v>
      </c>
      <c r="CH10" s="22">
        <f t="shared" si="5"/>
        <v>0</v>
      </c>
      <c r="CI10" s="23">
        <f t="shared" si="5"/>
        <v>0</v>
      </c>
      <c r="CJ10" s="21">
        <f t="shared" si="3"/>
        <v>0</v>
      </c>
      <c r="CK10" s="22">
        <f t="shared" si="3"/>
        <v>0</v>
      </c>
      <c r="CL10" s="22">
        <f t="shared" si="3"/>
        <v>0</v>
      </c>
      <c r="CM10" s="22">
        <f t="shared" si="3"/>
        <v>0</v>
      </c>
      <c r="CN10" s="52">
        <f t="shared" si="3"/>
        <v>0</v>
      </c>
      <c r="CO10" s="22">
        <f t="shared" si="3"/>
        <v>0</v>
      </c>
      <c r="CP10" s="23">
        <f t="shared" si="3"/>
        <v>0</v>
      </c>
      <c r="CQ10" s="21">
        <f t="shared" si="3"/>
        <v>0</v>
      </c>
      <c r="CR10" s="22">
        <f t="shared" si="3"/>
        <v>0</v>
      </c>
      <c r="CS10" s="22">
        <f t="shared" si="3"/>
        <v>0</v>
      </c>
      <c r="CT10" s="22">
        <f t="shared" si="3"/>
        <v>0</v>
      </c>
      <c r="CU10" s="52">
        <f t="shared" si="3"/>
        <v>0</v>
      </c>
      <c r="CV10" s="22">
        <f t="shared" si="3"/>
        <v>0</v>
      </c>
      <c r="CW10" s="23">
        <f t="shared" si="3"/>
        <v>0</v>
      </c>
      <c r="CX10" s="21">
        <f t="shared" si="3"/>
        <v>0</v>
      </c>
      <c r="CY10" s="22">
        <f t="shared" si="3"/>
        <v>0</v>
      </c>
      <c r="CZ10" s="22">
        <f t="shared" si="3"/>
        <v>0</v>
      </c>
      <c r="DA10" s="22">
        <f t="shared" si="3"/>
        <v>0</v>
      </c>
      <c r="DB10" s="52">
        <f t="shared" si="3"/>
        <v>0</v>
      </c>
      <c r="DC10" s="22">
        <f t="shared" si="3"/>
        <v>0</v>
      </c>
      <c r="DD10" s="23">
        <f t="shared" si="3"/>
        <v>0</v>
      </c>
      <c r="DE10" s="21">
        <f t="shared" si="3"/>
        <v>0</v>
      </c>
      <c r="DF10" s="22">
        <f t="shared" si="3"/>
        <v>0</v>
      </c>
      <c r="DG10" s="22">
        <f t="shared" ref="DG10:FW10" si="6">SUM(DG11:DG14)</f>
        <v>0</v>
      </c>
      <c r="DH10" s="22">
        <f t="shared" si="6"/>
        <v>0</v>
      </c>
      <c r="DI10" s="52">
        <f t="shared" si="6"/>
        <v>0</v>
      </c>
      <c r="DJ10" s="22">
        <f t="shared" si="6"/>
        <v>0</v>
      </c>
      <c r="DK10" s="23">
        <f t="shared" si="6"/>
        <v>0</v>
      </c>
      <c r="DL10" s="21">
        <f t="shared" si="6"/>
        <v>0</v>
      </c>
      <c r="DM10" s="22">
        <f t="shared" si="6"/>
        <v>0</v>
      </c>
      <c r="DN10" s="22">
        <f t="shared" si="6"/>
        <v>0</v>
      </c>
      <c r="DO10" s="22">
        <f t="shared" si="6"/>
        <v>0</v>
      </c>
      <c r="DP10" s="52">
        <f t="shared" si="6"/>
        <v>0</v>
      </c>
      <c r="DQ10" s="22">
        <f t="shared" si="6"/>
        <v>0</v>
      </c>
      <c r="DR10" s="23">
        <f t="shared" si="6"/>
        <v>0</v>
      </c>
      <c r="DS10" s="21">
        <f t="shared" si="6"/>
        <v>0</v>
      </c>
      <c r="DT10" s="22">
        <f t="shared" si="6"/>
        <v>0</v>
      </c>
      <c r="DU10" s="22">
        <f t="shared" si="6"/>
        <v>0</v>
      </c>
      <c r="DV10" s="22">
        <f t="shared" si="6"/>
        <v>0</v>
      </c>
      <c r="DW10" s="52">
        <f t="shared" si="6"/>
        <v>0</v>
      </c>
      <c r="DX10" s="22">
        <f t="shared" si="6"/>
        <v>0</v>
      </c>
      <c r="DY10" s="23">
        <f t="shared" si="6"/>
        <v>0</v>
      </c>
      <c r="DZ10" s="21">
        <f t="shared" si="6"/>
        <v>0</v>
      </c>
      <c r="EA10" s="22">
        <f t="shared" si="6"/>
        <v>0</v>
      </c>
      <c r="EB10" s="22">
        <f t="shared" si="6"/>
        <v>0</v>
      </c>
      <c r="EC10" s="22">
        <f t="shared" si="6"/>
        <v>0</v>
      </c>
      <c r="ED10" s="52">
        <f t="shared" si="6"/>
        <v>0</v>
      </c>
      <c r="EE10" s="22">
        <f t="shared" si="6"/>
        <v>0</v>
      </c>
      <c r="EF10" s="23">
        <f t="shared" si="6"/>
        <v>0</v>
      </c>
      <c r="EG10" s="21">
        <f t="shared" si="6"/>
        <v>0</v>
      </c>
      <c r="EH10" s="22">
        <f t="shared" si="6"/>
        <v>0</v>
      </c>
      <c r="EI10" s="22">
        <f t="shared" si="6"/>
        <v>0</v>
      </c>
      <c r="EJ10" s="22">
        <f t="shared" si="6"/>
        <v>0</v>
      </c>
      <c r="EK10" s="52">
        <f t="shared" si="6"/>
        <v>0</v>
      </c>
      <c r="EL10" s="22">
        <f t="shared" si="6"/>
        <v>0</v>
      </c>
      <c r="EM10" s="23">
        <f t="shared" si="6"/>
        <v>0</v>
      </c>
      <c r="EN10" s="21">
        <f t="shared" si="6"/>
        <v>0</v>
      </c>
      <c r="EO10" s="22">
        <f t="shared" si="6"/>
        <v>0</v>
      </c>
      <c r="EP10" s="22">
        <f t="shared" si="6"/>
        <v>0</v>
      </c>
      <c r="EQ10" s="22">
        <f t="shared" si="6"/>
        <v>0</v>
      </c>
      <c r="ER10" s="52">
        <f t="shared" si="6"/>
        <v>0</v>
      </c>
      <c r="ES10" s="22">
        <f>SUM(ES11:ES14)</f>
        <v>0</v>
      </c>
      <c r="ET10" s="23">
        <f t="shared" si="6"/>
        <v>0</v>
      </c>
      <c r="EU10" s="21">
        <f t="shared" si="6"/>
        <v>0</v>
      </c>
      <c r="EV10" s="22">
        <f t="shared" si="6"/>
        <v>0</v>
      </c>
      <c r="EW10" s="22">
        <f t="shared" si="6"/>
        <v>0</v>
      </c>
      <c r="EX10" s="22">
        <f t="shared" si="6"/>
        <v>0</v>
      </c>
      <c r="EY10" s="52">
        <f t="shared" si="6"/>
        <v>0</v>
      </c>
      <c r="EZ10" s="22">
        <f t="shared" si="6"/>
        <v>0</v>
      </c>
      <c r="FA10" s="23">
        <f t="shared" si="6"/>
        <v>0</v>
      </c>
      <c r="FB10" s="21">
        <f t="shared" si="6"/>
        <v>0</v>
      </c>
      <c r="FC10" s="22">
        <f t="shared" si="6"/>
        <v>0</v>
      </c>
      <c r="FD10" s="22">
        <f t="shared" si="6"/>
        <v>0</v>
      </c>
      <c r="FE10" s="22">
        <f t="shared" si="6"/>
        <v>0</v>
      </c>
      <c r="FF10" s="52">
        <f t="shared" si="6"/>
        <v>0</v>
      </c>
      <c r="FG10" s="22">
        <f t="shared" si="6"/>
        <v>0</v>
      </c>
      <c r="FH10" s="23">
        <f t="shared" si="6"/>
        <v>0</v>
      </c>
      <c r="FI10" s="21">
        <f t="shared" si="6"/>
        <v>0</v>
      </c>
      <c r="FJ10" s="22">
        <f t="shared" si="6"/>
        <v>0</v>
      </c>
      <c r="FK10" s="22">
        <f t="shared" si="6"/>
        <v>0</v>
      </c>
      <c r="FL10" s="22">
        <f t="shared" si="6"/>
        <v>0</v>
      </c>
      <c r="FM10" s="52">
        <f t="shared" si="6"/>
        <v>0</v>
      </c>
      <c r="FN10" s="22">
        <f>SUM(FN11:FN14)</f>
        <v>0</v>
      </c>
      <c r="FO10" s="23">
        <f t="shared" si="6"/>
        <v>0</v>
      </c>
      <c r="FP10" s="21">
        <f t="shared" si="6"/>
        <v>0</v>
      </c>
      <c r="FQ10" s="22">
        <f t="shared" si="6"/>
        <v>0</v>
      </c>
      <c r="FR10" s="22">
        <f t="shared" si="6"/>
        <v>0</v>
      </c>
      <c r="FS10" s="22">
        <f t="shared" si="6"/>
        <v>0</v>
      </c>
      <c r="FT10" s="52">
        <f t="shared" si="6"/>
        <v>0</v>
      </c>
      <c r="FU10" s="22">
        <f t="shared" si="6"/>
        <v>0</v>
      </c>
      <c r="FV10" s="23">
        <f t="shared" si="6"/>
        <v>0</v>
      </c>
      <c r="FW10" s="21">
        <f t="shared" si="6"/>
        <v>0</v>
      </c>
      <c r="FX10" s="22">
        <f t="shared" ref="FX10:IN10" si="7">SUM(FX11:FX14)</f>
        <v>0</v>
      </c>
      <c r="FY10" s="22">
        <f t="shared" si="7"/>
        <v>0</v>
      </c>
      <c r="FZ10" s="22">
        <f t="shared" si="7"/>
        <v>0</v>
      </c>
      <c r="GA10" s="52">
        <f t="shared" si="7"/>
        <v>0</v>
      </c>
      <c r="GB10" s="22">
        <f t="shared" si="7"/>
        <v>0</v>
      </c>
      <c r="GC10" s="23">
        <f t="shared" si="7"/>
        <v>0</v>
      </c>
      <c r="GD10" s="21">
        <f t="shared" si="7"/>
        <v>0</v>
      </c>
      <c r="GE10" s="22">
        <f t="shared" si="7"/>
        <v>0</v>
      </c>
      <c r="GF10" s="22">
        <f t="shared" si="7"/>
        <v>0</v>
      </c>
      <c r="GG10" s="22">
        <f t="shared" si="7"/>
        <v>0</v>
      </c>
      <c r="GH10" s="52">
        <f t="shared" si="7"/>
        <v>0</v>
      </c>
      <c r="GI10" s="22">
        <f t="shared" si="7"/>
        <v>0</v>
      </c>
      <c r="GJ10" s="23">
        <f t="shared" si="7"/>
        <v>0</v>
      </c>
      <c r="GK10" s="21">
        <f t="shared" si="7"/>
        <v>0</v>
      </c>
      <c r="GL10" s="22">
        <f t="shared" si="7"/>
        <v>0</v>
      </c>
      <c r="GM10" s="22">
        <f t="shared" si="7"/>
        <v>0</v>
      </c>
      <c r="GN10" s="22">
        <f t="shared" si="7"/>
        <v>0</v>
      </c>
      <c r="GO10" s="52">
        <f t="shared" si="7"/>
        <v>0</v>
      </c>
      <c r="GP10" s="22">
        <f>SUM(GP11:GP14)</f>
        <v>0</v>
      </c>
      <c r="GQ10" s="23">
        <f t="shared" si="7"/>
        <v>0</v>
      </c>
      <c r="GR10" s="21">
        <f t="shared" si="7"/>
        <v>0</v>
      </c>
      <c r="GS10" s="22">
        <f t="shared" si="7"/>
        <v>0</v>
      </c>
      <c r="GT10" s="22">
        <f t="shared" si="7"/>
        <v>0</v>
      </c>
      <c r="GU10" s="22">
        <f t="shared" si="7"/>
        <v>0</v>
      </c>
      <c r="GV10" s="52">
        <f t="shared" si="7"/>
        <v>0</v>
      </c>
      <c r="GW10" s="22">
        <f>SUM(GW11:GW14)</f>
        <v>0</v>
      </c>
      <c r="GX10" s="23">
        <f t="shared" si="7"/>
        <v>0</v>
      </c>
      <c r="GY10" s="21">
        <f t="shared" si="7"/>
        <v>0</v>
      </c>
      <c r="GZ10" s="22">
        <f t="shared" si="7"/>
        <v>0</v>
      </c>
      <c r="HA10" s="22">
        <f t="shared" si="7"/>
        <v>0</v>
      </c>
      <c r="HB10" s="22">
        <f t="shared" si="7"/>
        <v>0</v>
      </c>
      <c r="HC10" s="52">
        <f t="shared" si="7"/>
        <v>0</v>
      </c>
      <c r="HD10" s="22">
        <f>SUM(HD11:HD14)</f>
        <v>0</v>
      </c>
      <c r="HE10" s="23">
        <f t="shared" si="7"/>
        <v>0</v>
      </c>
      <c r="HF10" s="21">
        <f t="shared" si="7"/>
        <v>0</v>
      </c>
      <c r="HG10" s="22">
        <f t="shared" si="7"/>
        <v>0</v>
      </c>
      <c r="HH10" s="22">
        <f t="shared" si="7"/>
        <v>0</v>
      </c>
      <c r="HI10" s="22">
        <f t="shared" si="7"/>
        <v>0</v>
      </c>
      <c r="HJ10" s="52">
        <f t="shared" si="7"/>
        <v>0</v>
      </c>
      <c r="HK10" s="22">
        <f>SUM(HK11:HK14)</f>
        <v>0</v>
      </c>
      <c r="HL10" s="23">
        <f t="shared" si="7"/>
        <v>0</v>
      </c>
      <c r="HM10" s="21">
        <f t="shared" si="7"/>
        <v>0</v>
      </c>
      <c r="HN10" s="22">
        <f t="shared" si="7"/>
        <v>0</v>
      </c>
      <c r="HO10" s="22">
        <f t="shared" si="7"/>
        <v>0</v>
      </c>
      <c r="HP10" s="22">
        <f t="shared" si="7"/>
        <v>0</v>
      </c>
      <c r="HQ10" s="52">
        <f t="shared" si="7"/>
        <v>0</v>
      </c>
      <c r="HR10" s="22">
        <f>SUM(HR11:HR14)</f>
        <v>0</v>
      </c>
      <c r="HS10" s="23">
        <f t="shared" si="7"/>
        <v>0</v>
      </c>
      <c r="HT10" s="21">
        <f t="shared" si="7"/>
        <v>0</v>
      </c>
      <c r="HU10" s="22">
        <f t="shared" si="7"/>
        <v>0</v>
      </c>
      <c r="HV10" s="22">
        <f t="shared" si="7"/>
        <v>0</v>
      </c>
      <c r="HW10" s="22">
        <f t="shared" si="7"/>
        <v>0</v>
      </c>
      <c r="HX10" s="52">
        <f t="shared" si="7"/>
        <v>0</v>
      </c>
      <c r="HY10" s="22">
        <f>SUM(HY11:HY14)</f>
        <v>0</v>
      </c>
      <c r="HZ10" s="23">
        <f t="shared" si="7"/>
        <v>0</v>
      </c>
      <c r="IA10" s="21">
        <f t="shared" si="7"/>
        <v>0</v>
      </c>
      <c r="IB10" s="22">
        <f t="shared" si="7"/>
        <v>0</v>
      </c>
      <c r="IC10" s="22">
        <f t="shared" si="7"/>
        <v>0</v>
      </c>
      <c r="ID10" s="22">
        <f t="shared" si="7"/>
        <v>0</v>
      </c>
      <c r="IE10" s="52">
        <f t="shared" si="7"/>
        <v>0</v>
      </c>
      <c r="IF10" s="22">
        <f>SUM(IF11:IF14)</f>
        <v>0</v>
      </c>
      <c r="IG10" s="23">
        <f t="shared" si="7"/>
        <v>0</v>
      </c>
      <c r="IH10" s="21">
        <f t="shared" si="7"/>
        <v>0</v>
      </c>
      <c r="II10" s="22">
        <f t="shared" si="7"/>
        <v>0</v>
      </c>
      <c r="IJ10" s="22">
        <f t="shared" si="7"/>
        <v>0</v>
      </c>
      <c r="IK10" s="22">
        <f t="shared" si="7"/>
        <v>0</v>
      </c>
      <c r="IL10" s="52">
        <f t="shared" si="7"/>
        <v>0</v>
      </c>
      <c r="IM10" s="22">
        <f>SUM(IM11:IM14)</f>
        <v>0</v>
      </c>
      <c r="IN10" s="23">
        <f t="shared" si="7"/>
        <v>0</v>
      </c>
      <c r="IO10" s="37"/>
    </row>
    <row r="11" spans="1:249" s="93" customFormat="1" ht="10.35" customHeight="1" x14ac:dyDescent="0.2">
      <c r="A11" s="71"/>
      <c r="B11" s="1" t="s">
        <v>94</v>
      </c>
      <c r="C11" s="64" t="s">
        <v>25</v>
      </c>
      <c r="D11" s="30">
        <f t="shared" si="0"/>
        <v>4430375</v>
      </c>
      <c r="E11" s="30">
        <f t="shared" si="0"/>
        <v>8755185</v>
      </c>
      <c r="F11" s="2">
        <f t="shared" ref="F11:J14" si="8">SUM(M11,T11,AA11,AH11,AO11,BC11,BJ11,BQ11,CE11,CL11,CS11,CZ11,DG11,DN11,DU11,EB11)+SUM(EI11,EP11,EW11,FD11,FK11,FR11,FY11,GF11,GM11,GT11,HA11,HH11,HO11,HV11,IC11,IJ11)</f>
        <v>0</v>
      </c>
      <c r="G11" s="4">
        <f t="shared" ref="G11:G32" si="9">SUM(N11,U11,AB11,AI11,AP11,BD11,BK11,BR11,CF11,CM11,CT11,DA11,DH11,DO11,DV11,EC11)+SUM(EJ11,EQ11,EX11,FE11,FL11,FS11,FZ11,GG11,GN11,GU11,HB11,HI11,HP11,HW11,ID11,IK11)+BY11</f>
        <v>9488404</v>
      </c>
      <c r="H11" s="2">
        <f t="shared" ref="H11:H32" si="10">SUM(O11,V11,AC11,AJ11,AQ11,BE11,BL11,BS11,CG11,CN11,CU11,DB11,DI11,DP11,DW11,ED11)+SUM(EK11,ER11,EY11,FF11,FM11,FT11,GA11,GH11,GO11,GV11,HC11,HJ11,HQ11,HX11,IE11,IL11)+BZ11</f>
        <v>9488404</v>
      </c>
      <c r="I11" s="2">
        <f t="shared" ref="I11:I32" si="11">SUM(P11,W11,AD11,AK11,AR11,BF11,BM11,BT11,CH11,CO11,CV11,DC11,DJ11,DQ11,DX11,EE11)+SUM(EL11,ES11,EZ11,FG11,FN11,FU11,GB11,GI11,GP11,GW11,HD11,HK11,HR11,HY11,IF11,IM11)+CA11</f>
        <v>0</v>
      </c>
      <c r="J11" s="10">
        <f t="shared" si="8"/>
        <v>0</v>
      </c>
      <c r="K11" s="9">
        <v>4430375</v>
      </c>
      <c r="L11" s="2">
        <v>8755185</v>
      </c>
      <c r="M11" s="2"/>
      <c r="N11" s="2">
        <v>9488404</v>
      </c>
      <c r="O11" s="53">
        <f t="shared" ref="O11:O17" si="12">N11-P11-Q11</f>
        <v>9488404</v>
      </c>
      <c r="P11" s="2"/>
      <c r="Q11" s="25"/>
      <c r="R11" s="9"/>
      <c r="S11" s="2"/>
      <c r="T11" s="2"/>
      <c r="U11" s="2"/>
      <c r="V11" s="53"/>
      <c r="W11" s="2"/>
      <c r="X11" s="10"/>
      <c r="Y11" s="9"/>
      <c r="Z11" s="2"/>
      <c r="AA11" s="2"/>
      <c r="AB11" s="2"/>
      <c r="AC11" s="53"/>
      <c r="AD11" s="2"/>
      <c r="AE11" s="10"/>
      <c r="AF11" s="9"/>
      <c r="AG11" s="2"/>
      <c r="AH11" s="2"/>
      <c r="AI11" s="2"/>
      <c r="AJ11" s="53"/>
      <c r="AK11" s="2"/>
      <c r="AL11" s="10"/>
      <c r="AM11" s="9"/>
      <c r="AN11" s="2"/>
      <c r="AO11" s="2"/>
      <c r="AP11" s="2"/>
      <c r="AQ11" s="53"/>
      <c r="AR11" s="2"/>
      <c r="AS11" s="10"/>
      <c r="AT11" s="29">
        <f t="shared" ref="AT11:AW14" si="13">SUM(BH11,BO11,BA11)</f>
        <v>0</v>
      </c>
      <c r="AU11" s="2">
        <f t="shared" si="13"/>
        <v>0</v>
      </c>
      <c r="AV11" s="2">
        <f t="shared" si="13"/>
        <v>0</v>
      </c>
      <c r="AW11" s="2">
        <f t="shared" si="13"/>
        <v>0</v>
      </c>
      <c r="AX11" s="2">
        <f t="shared" ref="AX11:AZ14" si="14">SUM(BL11,BS11,BE11)</f>
        <v>0</v>
      </c>
      <c r="AY11" s="2">
        <f t="shared" si="14"/>
        <v>0</v>
      </c>
      <c r="AZ11" s="25">
        <f t="shared" si="14"/>
        <v>0</v>
      </c>
      <c r="BA11" s="9"/>
      <c r="BB11" s="2"/>
      <c r="BC11" s="2"/>
      <c r="BD11" s="2"/>
      <c r="BE11" s="53"/>
      <c r="BF11" s="2"/>
      <c r="BG11" s="10"/>
      <c r="BH11" s="9"/>
      <c r="BI11" s="2"/>
      <c r="BJ11" s="2"/>
      <c r="BK11" s="2"/>
      <c r="BL11" s="53"/>
      <c r="BM11" s="2"/>
      <c r="BN11" s="10"/>
      <c r="BO11" s="9"/>
      <c r="BP11" s="2"/>
      <c r="BQ11" s="2"/>
      <c r="BR11" s="2"/>
      <c r="BS11" s="53"/>
      <c r="BT11" s="2"/>
      <c r="BU11" s="10"/>
      <c r="BV11" s="29">
        <f>SUM(CC11,CJ11,CQ11,CX11,DE11,DL11,DS11,DZ11,EG11,EN11,EU11,FB11,FI11,FP11,FW11,GD11,GK11,GR11,GY11,HF11,HM11,HT11,IA11,IH11)</f>
        <v>0</v>
      </c>
      <c r="BW11" s="2"/>
      <c r="BX11" s="2">
        <f>SUM(CE11,CL11,CS11,CZ11,DG11,DN11,DU11,EB11,EI11,EP11,EW11,FD11,FK11,FR11,FY11,GF11,GM11,GT11,HA11,HH11,HO11,HV11,IC11,IJ11)</f>
        <v>0</v>
      </c>
      <c r="BY11" s="2"/>
      <c r="BZ11" s="2"/>
      <c r="CA11" s="2"/>
      <c r="CB11" s="25"/>
      <c r="CC11" s="9"/>
      <c r="CD11" s="2"/>
      <c r="CE11" s="2"/>
      <c r="CF11" s="2"/>
      <c r="CG11" s="53"/>
      <c r="CH11" s="2"/>
      <c r="CI11" s="10"/>
      <c r="CJ11" s="9"/>
      <c r="CK11" s="2"/>
      <c r="CL11" s="2"/>
      <c r="CM11" s="2"/>
      <c r="CN11" s="53"/>
      <c r="CO11" s="2"/>
      <c r="CP11" s="10"/>
      <c r="CQ11" s="9"/>
      <c r="CR11" s="2"/>
      <c r="CS11" s="2"/>
      <c r="CT11" s="2"/>
      <c r="CU11" s="53"/>
      <c r="CV11" s="2"/>
      <c r="CW11" s="10"/>
      <c r="CX11" s="9"/>
      <c r="CY11" s="2"/>
      <c r="CZ11" s="2"/>
      <c r="DA11" s="2"/>
      <c r="DB11" s="53"/>
      <c r="DC11" s="2"/>
      <c r="DD11" s="10"/>
      <c r="DE11" s="9"/>
      <c r="DF11" s="2"/>
      <c r="DG11" s="2"/>
      <c r="DH11" s="2"/>
      <c r="DI11" s="53"/>
      <c r="DJ11" s="2"/>
      <c r="DK11" s="10"/>
      <c r="DL11" s="9"/>
      <c r="DM11" s="2"/>
      <c r="DN11" s="2"/>
      <c r="DO11" s="2"/>
      <c r="DP11" s="53"/>
      <c r="DQ11" s="2"/>
      <c r="DR11" s="10"/>
      <c r="DS11" s="9"/>
      <c r="DT11" s="2"/>
      <c r="DU11" s="2"/>
      <c r="DV11" s="2"/>
      <c r="DW11" s="53"/>
      <c r="DX11" s="2"/>
      <c r="DY11" s="10"/>
      <c r="DZ11" s="9"/>
      <c r="EA11" s="2"/>
      <c r="EB11" s="2"/>
      <c r="EC11" s="2"/>
      <c r="ED11" s="53"/>
      <c r="EE11" s="2"/>
      <c r="EF11" s="10"/>
      <c r="EG11" s="9"/>
      <c r="EH11" s="2"/>
      <c r="EI11" s="2"/>
      <c r="EJ11" s="2"/>
      <c r="EK11" s="53"/>
      <c r="EL11" s="2"/>
      <c r="EM11" s="25"/>
      <c r="EN11" s="9"/>
      <c r="EO11" s="2"/>
      <c r="EP11" s="2"/>
      <c r="EQ11" s="2"/>
      <c r="ER11" s="53"/>
      <c r="ES11" s="2"/>
      <c r="ET11" s="10"/>
      <c r="EU11" s="9"/>
      <c r="EV11" s="2"/>
      <c r="EW11" s="2"/>
      <c r="EX11" s="2"/>
      <c r="EY11" s="53"/>
      <c r="EZ11" s="2"/>
      <c r="FA11" s="10"/>
      <c r="FB11" s="9"/>
      <c r="FC11" s="2"/>
      <c r="FD11" s="2"/>
      <c r="FE11" s="2"/>
      <c r="FF11" s="53"/>
      <c r="FG11" s="2"/>
      <c r="FH11" s="10"/>
      <c r="FI11" s="9"/>
      <c r="FJ11" s="2"/>
      <c r="FK11" s="2"/>
      <c r="FL11" s="2"/>
      <c r="FM11" s="53"/>
      <c r="FN11" s="2"/>
      <c r="FO11" s="10"/>
      <c r="FP11" s="9"/>
      <c r="FQ11" s="2"/>
      <c r="FR11" s="2"/>
      <c r="FS11" s="2"/>
      <c r="FT11" s="53"/>
      <c r="FU11" s="2"/>
      <c r="FV11" s="10"/>
      <c r="FW11" s="9"/>
      <c r="FX11" s="2"/>
      <c r="FY11" s="2"/>
      <c r="FZ11" s="2"/>
      <c r="GA11" s="53"/>
      <c r="GB11" s="2"/>
      <c r="GC11" s="10"/>
      <c r="GD11" s="9"/>
      <c r="GE11" s="2"/>
      <c r="GF11" s="2"/>
      <c r="GG11" s="2"/>
      <c r="GH11" s="53"/>
      <c r="GI11" s="2"/>
      <c r="GJ11" s="10"/>
      <c r="GK11" s="9"/>
      <c r="GL11" s="2"/>
      <c r="GM11" s="2"/>
      <c r="GN11" s="2"/>
      <c r="GO11" s="53"/>
      <c r="GP11" s="2"/>
      <c r="GQ11" s="10"/>
      <c r="GR11" s="9"/>
      <c r="GS11" s="2"/>
      <c r="GT11" s="2"/>
      <c r="GU11" s="2"/>
      <c r="GV11" s="53"/>
      <c r="GW11" s="2"/>
      <c r="GX11" s="10"/>
      <c r="GY11" s="9"/>
      <c r="GZ11" s="2"/>
      <c r="HA11" s="2"/>
      <c r="HB11" s="2"/>
      <c r="HC11" s="53"/>
      <c r="HD11" s="2"/>
      <c r="HE11" s="10"/>
      <c r="HF11" s="9"/>
      <c r="HG11" s="2"/>
      <c r="HH11" s="2"/>
      <c r="HI11" s="2"/>
      <c r="HJ11" s="53"/>
      <c r="HK11" s="2"/>
      <c r="HL11" s="10"/>
      <c r="HM11" s="9"/>
      <c r="HN11" s="2"/>
      <c r="HO11" s="2"/>
      <c r="HP11" s="2"/>
      <c r="HQ11" s="53"/>
      <c r="HR11" s="2"/>
      <c r="HS11" s="10"/>
      <c r="HT11" s="9"/>
      <c r="HU11" s="2"/>
      <c r="HV11" s="2"/>
      <c r="HW11" s="2"/>
      <c r="HX11" s="53"/>
      <c r="HY11" s="2"/>
      <c r="HZ11" s="10"/>
      <c r="IA11" s="9"/>
      <c r="IB11" s="2"/>
      <c r="IC11" s="2"/>
      <c r="ID11" s="2"/>
      <c r="IE11" s="53"/>
      <c r="IF11" s="2"/>
      <c r="IG11" s="10"/>
      <c r="IH11" s="9"/>
      <c r="II11" s="2"/>
      <c r="IJ11" s="2"/>
      <c r="IK11" s="2"/>
      <c r="IL11" s="53"/>
      <c r="IM11" s="2"/>
      <c r="IN11" s="10"/>
      <c r="IO11" s="38"/>
    </row>
    <row r="12" spans="1:249" s="93" customFormat="1" ht="10.35" customHeight="1" x14ac:dyDescent="0.2">
      <c r="A12" s="71"/>
      <c r="B12" s="1" t="s">
        <v>95</v>
      </c>
      <c r="C12" s="64" t="s">
        <v>14</v>
      </c>
      <c r="D12" s="30">
        <f t="shared" si="0"/>
        <v>0</v>
      </c>
      <c r="E12" s="30">
        <f t="shared" si="0"/>
        <v>0</v>
      </c>
      <c r="F12" s="2">
        <f t="shared" si="8"/>
        <v>0</v>
      </c>
      <c r="G12" s="4">
        <f t="shared" si="9"/>
        <v>0</v>
      </c>
      <c r="H12" s="2">
        <f t="shared" si="10"/>
        <v>0</v>
      </c>
      <c r="I12" s="2">
        <f t="shared" si="11"/>
        <v>0</v>
      </c>
      <c r="J12" s="10">
        <f t="shared" si="8"/>
        <v>0</v>
      </c>
      <c r="K12" s="9"/>
      <c r="L12" s="2"/>
      <c r="M12" s="2"/>
      <c r="N12" s="2"/>
      <c r="O12" s="53"/>
      <c r="P12" s="2"/>
      <c r="Q12" s="25"/>
      <c r="R12" s="9"/>
      <c r="S12" s="2"/>
      <c r="T12" s="2"/>
      <c r="U12" s="2"/>
      <c r="V12" s="53"/>
      <c r="W12" s="2"/>
      <c r="X12" s="10"/>
      <c r="Y12" s="9"/>
      <c r="Z12" s="2"/>
      <c r="AA12" s="2"/>
      <c r="AB12" s="2"/>
      <c r="AC12" s="53"/>
      <c r="AD12" s="2"/>
      <c r="AE12" s="10"/>
      <c r="AF12" s="9"/>
      <c r="AG12" s="2"/>
      <c r="AH12" s="2"/>
      <c r="AI12" s="2"/>
      <c r="AJ12" s="53"/>
      <c r="AK12" s="2"/>
      <c r="AL12" s="10"/>
      <c r="AM12" s="9"/>
      <c r="AN12" s="2"/>
      <c r="AO12" s="2"/>
      <c r="AP12" s="2"/>
      <c r="AQ12" s="53"/>
      <c r="AR12" s="2"/>
      <c r="AS12" s="10"/>
      <c r="AT12" s="29">
        <f t="shared" si="13"/>
        <v>0</v>
      </c>
      <c r="AU12" s="2">
        <f t="shared" si="13"/>
        <v>0</v>
      </c>
      <c r="AV12" s="2">
        <f t="shared" si="13"/>
        <v>0</v>
      </c>
      <c r="AW12" s="2">
        <f t="shared" si="13"/>
        <v>0</v>
      </c>
      <c r="AX12" s="2">
        <f t="shared" si="14"/>
        <v>0</v>
      </c>
      <c r="AY12" s="2">
        <f t="shared" si="14"/>
        <v>0</v>
      </c>
      <c r="AZ12" s="25">
        <f t="shared" si="14"/>
        <v>0</v>
      </c>
      <c r="BA12" s="9"/>
      <c r="BB12" s="2"/>
      <c r="BC12" s="2"/>
      <c r="BD12" s="2"/>
      <c r="BE12" s="53"/>
      <c r="BF12" s="2"/>
      <c r="BG12" s="10"/>
      <c r="BH12" s="9"/>
      <c r="BI12" s="2"/>
      <c r="BJ12" s="2"/>
      <c r="BK12" s="2"/>
      <c r="BL12" s="53"/>
      <c r="BM12" s="2"/>
      <c r="BN12" s="10"/>
      <c r="BO12" s="9"/>
      <c r="BP12" s="2"/>
      <c r="BQ12" s="2"/>
      <c r="BR12" s="2"/>
      <c r="BS12" s="53"/>
      <c r="BT12" s="2"/>
      <c r="BU12" s="10"/>
      <c r="BV12" s="29">
        <f>SUM(CC12,CJ12,CQ12,CX12,DE12,DL12,DS12,DZ12,EG12,EN12,EU12,FB12,FI12,FP12,FW12,GD12,GK12,GR12,GY12,HF12,HM12,HT12,IA12,IH12)</f>
        <v>0</v>
      </c>
      <c r="BW12" s="2"/>
      <c r="BX12" s="2">
        <f>SUM(CE12,CL12,CS12,CZ12,DG12,DN12,DU12,EB12,EI12,EP12,EW12,FD12,FK12,FR12,FY12,GF12,GM12,GT12,HA12,HH12,HO12,HV12,IC12,IJ12)</f>
        <v>0</v>
      </c>
      <c r="BY12" s="2"/>
      <c r="BZ12" s="2"/>
      <c r="CA12" s="2"/>
      <c r="CB12" s="25"/>
      <c r="CC12" s="9"/>
      <c r="CD12" s="2"/>
      <c r="CE12" s="2"/>
      <c r="CF12" s="2"/>
      <c r="CG12" s="53"/>
      <c r="CH12" s="2"/>
      <c r="CI12" s="10"/>
      <c r="CJ12" s="9"/>
      <c r="CK12" s="2"/>
      <c r="CL12" s="2"/>
      <c r="CM12" s="2"/>
      <c r="CN12" s="53"/>
      <c r="CO12" s="2"/>
      <c r="CP12" s="10"/>
      <c r="CQ12" s="9"/>
      <c r="CR12" s="2"/>
      <c r="CS12" s="2"/>
      <c r="CT12" s="2"/>
      <c r="CU12" s="53"/>
      <c r="CV12" s="2"/>
      <c r="CW12" s="10"/>
      <c r="CX12" s="9"/>
      <c r="CY12" s="2"/>
      <c r="CZ12" s="2"/>
      <c r="DA12" s="2"/>
      <c r="DB12" s="53"/>
      <c r="DC12" s="2"/>
      <c r="DD12" s="10"/>
      <c r="DE12" s="9"/>
      <c r="DF12" s="2"/>
      <c r="DG12" s="2"/>
      <c r="DH12" s="2"/>
      <c r="DI12" s="53"/>
      <c r="DJ12" s="2"/>
      <c r="DK12" s="10"/>
      <c r="DL12" s="9"/>
      <c r="DM12" s="2"/>
      <c r="DN12" s="2"/>
      <c r="DO12" s="2"/>
      <c r="DP12" s="53"/>
      <c r="DQ12" s="2"/>
      <c r="DR12" s="10"/>
      <c r="DS12" s="9"/>
      <c r="DT12" s="2"/>
      <c r="DU12" s="2"/>
      <c r="DV12" s="2"/>
      <c r="DW12" s="53"/>
      <c r="DX12" s="2"/>
      <c r="DY12" s="10"/>
      <c r="DZ12" s="9"/>
      <c r="EA12" s="2"/>
      <c r="EB12" s="2"/>
      <c r="EC12" s="2"/>
      <c r="ED12" s="53"/>
      <c r="EE12" s="2"/>
      <c r="EF12" s="10"/>
      <c r="EG12" s="9"/>
      <c r="EH12" s="2"/>
      <c r="EI12" s="2"/>
      <c r="EJ12" s="2"/>
      <c r="EK12" s="53"/>
      <c r="EL12" s="2"/>
      <c r="EM12" s="25"/>
      <c r="EN12" s="9"/>
      <c r="EO12" s="2"/>
      <c r="EP12" s="2"/>
      <c r="EQ12" s="2"/>
      <c r="ER12" s="53"/>
      <c r="ES12" s="2"/>
      <c r="ET12" s="10"/>
      <c r="EU12" s="9"/>
      <c r="EV12" s="2"/>
      <c r="EW12" s="2"/>
      <c r="EX12" s="2"/>
      <c r="EY12" s="53"/>
      <c r="EZ12" s="2"/>
      <c r="FA12" s="10"/>
      <c r="FB12" s="9"/>
      <c r="FC12" s="2"/>
      <c r="FD12" s="2"/>
      <c r="FE12" s="2"/>
      <c r="FF12" s="53"/>
      <c r="FG12" s="2"/>
      <c r="FH12" s="10"/>
      <c r="FI12" s="9"/>
      <c r="FJ12" s="2"/>
      <c r="FK12" s="2"/>
      <c r="FL12" s="2"/>
      <c r="FM12" s="53"/>
      <c r="FN12" s="2"/>
      <c r="FO12" s="10"/>
      <c r="FP12" s="9"/>
      <c r="FQ12" s="2"/>
      <c r="FR12" s="2"/>
      <c r="FS12" s="2"/>
      <c r="FT12" s="53"/>
      <c r="FU12" s="2"/>
      <c r="FV12" s="10"/>
      <c r="FW12" s="9"/>
      <c r="FX12" s="2"/>
      <c r="FY12" s="2"/>
      <c r="FZ12" s="2"/>
      <c r="GA12" s="53"/>
      <c r="GB12" s="2"/>
      <c r="GC12" s="10"/>
      <c r="GD12" s="9"/>
      <c r="GE12" s="2"/>
      <c r="GF12" s="2"/>
      <c r="GG12" s="2"/>
      <c r="GH12" s="53"/>
      <c r="GI12" s="2"/>
      <c r="GJ12" s="10"/>
      <c r="GK12" s="9"/>
      <c r="GL12" s="2"/>
      <c r="GM12" s="2"/>
      <c r="GN12" s="2"/>
      <c r="GO12" s="53"/>
      <c r="GP12" s="2"/>
      <c r="GQ12" s="10"/>
      <c r="GR12" s="9"/>
      <c r="GS12" s="2"/>
      <c r="GT12" s="2"/>
      <c r="GU12" s="2"/>
      <c r="GV12" s="53"/>
      <c r="GW12" s="2"/>
      <c r="GX12" s="10"/>
      <c r="GY12" s="9"/>
      <c r="GZ12" s="2"/>
      <c r="HA12" s="2"/>
      <c r="HB12" s="2"/>
      <c r="HC12" s="53"/>
      <c r="HD12" s="2"/>
      <c r="HE12" s="10"/>
      <c r="HF12" s="9"/>
      <c r="HG12" s="2"/>
      <c r="HH12" s="2"/>
      <c r="HI12" s="2"/>
      <c r="HJ12" s="53"/>
      <c r="HK12" s="2"/>
      <c r="HL12" s="10"/>
      <c r="HM12" s="9"/>
      <c r="HN12" s="2"/>
      <c r="HO12" s="2"/>
      <c r="HP12" s="2"/>
      <c r="HQ12" s="53"/>
      <c r="HR12" s="2"/>
      <c r="HS12" s="10"/>
      <c r="HT12" s="9"/>
      <c r="HU12" s="2"/>
      <c r="HV12" s="2"/>
      <c r="HW12" s="2"/>
      <c r="HX12" s="53"/>
      <c r="HY12" s="2"/>
      <c r="HZ12" s="10"/>
      <c r="IA12" s="9"/>
      <c r="IB12" s="2"/>
      <c r="IC12" s="2"/>
      <c r="ID12" s="2"/>
      <c r="IE12" s="53"/>
      <c r="IF12" s="2"/>
      <c r="IG12" s="10"/>
      <c r="IH12" s="9"/>
      <c r="II12" s="2"/>
      <c r="IJ12" s="2"/>
      <c r="IK12" s="2"/>
      <c r="IL12" s="53"/>
      <c r="IM12" s="2"/>
      <c r="IN12" s="10"/>
      <c r="IO12" s="38"/>
    </row>
    <row r="13" spans="1:249" s="93" customFormat="1" ht="10.35" customHeight="1" x14ac:dyDescent="0.2">
      <c r="A13" s="71"/>
      <c r="B13" s="1" t="s">
        <v>96</v>
      </c>
      <c r="C13" s="64" t="s">
        <v>150</v>
      </c>
      <c r="D13" s="30">
        <f t="shared" si="0"/>
        <v>0</v>
      </c>
      <c r="E13" s="30">
        <f t="shared" si="0"/>
        <v>0</v>
      </c>
      <c r="F13" s="2">
        <f t="shared" si="8"/>
        <v>0</v>
      </c>
      <c r="G13" s="4">
        <f t="shared" si="9"/>
        <v>0</v>
      </c>
      <c r="H13" s="2">
        <f t="shared" si="10"/>
        <v>0</v>
      </c>
      <c r="I13" s="2">
        <f t="shared" si="11"/>
        <v>0</v>
      </c>
      <c r="J13" s="10">
        <f t="shared" si="8"/>
        <v>0</v>
      </c>
      <c r="K13" s="9"/>
      <c r="L13" s="2"/>
      <c r="M13" s="2"/>
      <c r="N13" s="2"/>
      <c r="O13" s="53"/>
      <c r="P13" s="2"/>
      <c r="Q13" s="25"/>
      <c r="R13" s="9"/>
      <c r="S13" s="2"/>
      <c r="T13" s="2"/>
      <c r="U13" s="2"/>
      <c r="V13" s="53">
        <f>U13-W13-X13</f>
        <v>0</v>
      </c>
      <c r="W13" s="2"/>
      <c r="X13" s="10"/>
      <c r="Y13" s="9"/>
      <c r="Z13" s="2"/>
      <c r="AA13" s="2"/>
      <c r="AB13" s="2"/>
      <c r="AC13" s="53">
        <f>AB13-AD13-AE13</f>
        <v>0</v>
      </c>
      <c r="AD13" s="2"/>
      <c r="AE13" s="10"/>
      <c r="AF13" s="9"/>
      <c r="AG13" s="2"/>
      <c r="AH13" s="2"/>
      <c r="AI13" s="2"/>
      <c r="AJ13" s="53">
        <f>AI13-AK13-AL13</f>
        <v>0</v>
      </c>
      <c r="AK13" s="2"/>
      <c r="AL13" s="10"/>
      <c r="AM13" s="9"/>
      <c r="AN13" s="2"/>
      <c r="AO13" s="2"/>
      <c r="AP13" s="2"/>
      <c r="AQ13" s="53">
        <f>AP13-AR13-AS13</f>
        <v>0</v>
      </c>
      <c r="AR13" s="2"/>
      <c r="AS13" s="10"/>
      <c r="AT13" s="29">
        <f t="shared" si="13"/>
        <v>0</v>
      </c>
      <c r="AU13" s="2">
        <f t="shared" si="13"/>
        <v>0</v>
      </c>
      <c r="AV13" s="2">
        <f t="shared" si="13"/>
        <v>0</v>
      </c>
      <c r="AW13" s="2">
        <f t="shared" si="13"/>
        <v>0</v>
      </c>
      <c r="AX13" s="2">
        <f t="shared" si="14"/>
        <v>0</v>
      </c>
      <c r="AY13" s="2">
        <f t="shared" si="14"/>
        <v>0</v>
      </c>
      <c r="AZ13" s="25">
        <f t="shared" si="14"/>
        <v>0</v>
      </c>
      <c r="BA13" s="9"/>
      <c r="BB13" s="2"/>
      <c r="BC13" s="2"/>
      <c r="BD13" s="2"/>
      <c r="BE13" s="53">
        <f>BD13-BF13-BG13</f>
        <v>0</v>
      </c>
      <c r="BF13" s="2"/>
      <c r="BG13" s="10"/>
      <c r="BH13" s="9"/>
      <c r="BI13" s="2"/>
      <c r="BJ13" s="2"/>
      <c r="BK13" s="2"/>
      <c r="BL13" s="53">
        <f>BK13-BM13-BN13</f>
        <v>0</v>
      </c>
      <c r="BM13" s="2"/>
      <c r="BN13" s="10"/>
      <c r="BO13" s="9"/>
      <c r="BP13" s="2"/>
      <c r="BQ13" s="2"/>
      <c r="BR13" s="2"/>
      <c r="BS13" s="53">
        <f>BR13-BT13-BU13</f>
        <v>0</v>
      </c>
      <c r="BT13" s="2"/>
      <c r="BU13" s="10"/>
      <c r="BV13" s="29">
        <f>SUM(CC13,CJ13,CQ13,CX13,DE13,DL13,DS13,DZ13,EG13,EN13,EU13,FB13,FI13,FP13,FW13,GD13,GK13,GR13,GY13,HF13,HM13,HT13,IA13,IH13)</f>
        <v>0</v>
      </c>
      <c r="BW13" s="2"/>
      <c r="BX13" s="2">
        <f>SUM(CE13,CL13,CS13,CZ13,DG13,DN13,DU13,EB13,EI13,EP13,EW13,FD13,FK13,FR13,FY13,GF13,GM13,GT13,HA13,HH13,HO13,HV13,IC13,IJ13)</f>
        <v>0</v>
      </c>
      <c r="BY13" s="2"/>
      <c r="BZ13" s="2"/>
      <c r="CA13" s="2"/>
      <c r="CB13" s="25"/>
      <c r="CC13" s="9"/>
      <c r="CD13" s="2"/>
      <c r="CE13" s="2"/>
      <c r="CF13" s="2"/>
      <c r="CG13" s="53">
        <f>CF13-CH13-CI13</f>
        <v>0</v>
      </c>
      <c r="CH13" s="2"/>
      <c r="CI13" s="10"/>
      <c r="CJ13" s="9"/>
      <c r="CK13" s="2"/>
      <c r="CL13" s="2"/>
      <c r="CM13" s="2"/>
      <c r="CN13" s="53">
        <f>CM13-CO13-CP13</f>
        <v>0</v>
      </c>
      <c r="CO13" s="2"/>
      <c r="CP13" s="10"/>
      <c r="CQ13" s="9"/>
      <c r="CR13" s="2"/>
      <c r="CS13" s="2"/>
      <c r="CT13" s="2"/>
      <c r="CU13" s="53">
        <f>CT13-CV13-CW13</f>
        <v>0</v>
      </c>
      <c r="CV13" s="2"/>
      <c r="CW13" s="10"/>
      <c r="CX13" s="9"/>
      <c r="CY13" s="2"/>
      <c r="CZ13" s="2"/>
      <c r="DA13" s="2"/>
      <c r="DB13" s="53">
        <f>DA13-DC13-DD13</f>
        <v>0</v>
      </c>
      <c r="DC13" s="2"/>
      <c r="DD13" s="10"/>
      <c r="DE13" s="9"/>
      <c r="DF13" s="2"/>
      <c r="DG13" s="2"/>
      <c r="DH13" s="2"/>
      <c r="DI13" s="53">
        <f>DH13-DJ13-DK13</f>
        <v>0</v>
      </c>
      <c r="DJ13" s="2"/>
      <c r="DK13" s="10"/>
      <c r="DL13" s="9"/>
      <c r="DM13" s="2"/>
      <c r="DN13" s="2"/>
      <c r="DO13" s="2"/>
      <c r="DP13" s="53">
        <f>DO13-DQ13-DR13</f>
        <v>0</v>
      </c>
      <c r="DQ13" s="2"/>
      <c r="DR13" s="10"/>
      <c r="DS13" s="9"/>
      <c r="DT13" s="2"/>
      <c r="DU13" s="2"/>
      <c r="DV13" s="2"/>
      <c r="DW13" s="53">
        <f>DV13-DX13-DY13</f>
        <v>0</v>
      </c>
      <c r="DX13" s="2"/>
      <c r="DY13" s="10"/>
      <c r="DZ13" s="9"/>
      <c r="EA13" s="2"/>
      <c r="EB13" s="2"/>
      <c r="EC13" s="2"/>
      <c r="ED13" s="53">
        <f>EC13-EE13-EF13</f>
        <v>0</v>
      </c>
      <c r="EE13" s="2"/>
      <c r="EF13" s="10"/>
      <c r="EG13" s="9"/>
      <c r="EH13" s="2"/>
      <c r="EI13" s="2"/>
      <c r="EJ13" s="2"/>
      <c r="EK13" s="53">
        <f>EJ13-EL13-EM13</f>
        <v>0</v>
      </c>
      <c r="EL13" s="2"/>
      <c r="EM13" s="25"/>
      <c r="EN13" s="9"/>
      <c r="EO13" s="2"/>
      <c r="EP13" s="2"/>
      <c r="EQ13" s="2"/>
      <c r="ER13" s="53">
        <f>EQ13-ES13-ET13</f>
        <v>0</v>
      </c>
      <c r="ES13" s="2"/>
      <c r="ET13" s="10"/>
      <c r="EU13" s="9"/>
      <c r="EV13" s="2"/>
      <c r="EW13" s="2"/>
      <c r="EX13" s="2"/>
      <c r="EY13" s="53">
        <f>EX13-EZ13-FA13</f>
        <v>0</v>
      </c>
      <c r="EZ13" s="2"/>
      <c r="FA13" s="10"/>
      <c r="FB13" s="9"/>
      <c r="FC13" s="2"/>
      <c r="FD13" s="2"/>
      <c r="FE13" s="2"/>
      <c r="FF13" s="53">
        <f>FE13-FG13-FH13</f>
        <v>0</v>
      </c>
      <c r="FG13" s="2"/>
      <c r="FH13" s="10"/>
      <c r="FI13" s="9"/>
      <c r="FJ13" s="2"/>
      <c r="FK13" s="2"/>
      <c r="FL13" s="2"/>
      <c r="FM13" s="53">
        <f>FL13-FN13-FO13</f>
        <v>0</v>
      </c>
      <c r="FN13" s="2"/>
      <c r="FO13" s="10"/>
      <c r="FP13" s="9"/>
      <c r="FQ13" s="2"/>
      <c r="FR13" s="2"/>
      <c r="FS13" s="2"/>
      <c r="FT13" s="53">
        <f>FS13-FU13-FV13</f>
        <v>0</v>
      </c>
      <c r="FU13" s="2"/>
      <c r="FV13" s="10"/>
      <c r="FW13" s="9"/>
      <c r="FX13" s="2"/>
      <c r="FY13" s="2"/>
      <c r="FZ13" s="2"/>
      <c r="GA13" s="53">
        <f>FZ13-GB13-GC13</f>
        <v>0</v>
      </c>
      <c r="GB13" s="2"/>
      <c r="GC13" s="10"/>
      <c r="GD13" s="9"/>
      <c r="GE13" s="2"/>
      <c r="GF13" s="2"/>
      <c r="GG13" s="2"/>
      <c r="GH13" s="53">
        <f>GG13-GI13-GJ13</f>
        <v>0</v>
      </c>
      <c r="GI13" s="2"/>
      <c r="GJ13" s="10"/>
      <c r="GK13" s="9"/>
      <c r="GL13" s="2"/>
      <c r="GM13" s="2"/>
      <c r="GN13" s="2"/>
      <c r="GO13" s="53">
        <f>GN13-GP13-GQ13</f>
        <v>0</v>
      </c>
      <c r="GP13" s="2"/>
      <c r="GQ13" s="10"/>
      <c r="GR13" s="9"/>
      <c r="GS13" s="2"/>
      <c r="GT13" s="2"/>
      <c r="GU13" s="2"/>
      <c r="GV13" s="53">
        <f>GU13-GW13-GX13</f>
        <v>0</v>
      </c>
      <c r="GW13" s="2"/>
      <c r="GX13" s="10"/>
      <c r="GY13" s="9"/>
      <c r="GZ13" s="2"/>
      <c r="HA13" s="2"/>
      <c r="HB13" s="2"/>
      <c r="HC13" s="53">
        <f>HB13-HD13-HE13</f>
        <v>0</v>
      </c>
      <c r="HD13" s="2"/>
      <c r="HE13" s="10"/>
      <c r="HF13" s="9"/>
      <c r="HG13" s="2"/>
      <c r="HH13" s="2"/>
      <c r="HI13" s="2"/>
      <c r="HJ13" s="53">
        <f>HI13-HK13-HL13</f>
        <v>0</v>
      </c>
      <c r="HK13" s="2"/>
      <c r="HL13" s="10"/>
      <c r="HM13" s="9"/>
      <c r="HN13" s="2"/>
      <c r="HO13" s="2"/>
      <c r="HP13" s="2"/>
      <c r="HQ13" s="53">
        <f>HP13-HR13-HS13</f>
        <v>0</v>
      </c>
      <c r="HR13" s="2"/>
      <c r="HS13" s="10"/>
      <c r="HT13" s="9"/>
      <c r="HU13" s="2"/>
      <c r="HV13" s="2"/>
      <c r="HW13" s="2"/>
      <c r="HX13" s="53">
        <f>HW13-HY13-HZ13</f>
        <v>0</v>
      </c>
      <c r="HY13" s="2"/>
      <c r="HZ13" s="10"/>
      <c r="IA13" s="9"/>
      <c r="IB13" s="2"/>
      <c r="IC13" s="2"/>
      <c r="ID13" s="2"/>
      <c r="IE13" s="53">
        <f>ID13-IF13-IG13</f>
        <v>0</v>
      </c>
      <c r="IF13" s="2"/>
      <c r="IG13" s="10"/>
      <c r="IH13" s="9"/>
      <c r="II13" s="2"/>
      <c r="IJ13" s="2"/>
      <c r="IK13" s="2"/>
      <c r="IL13" s="53">
        <f>IK13-IM13-IN13</f>
        <v>0</v>
      </c>
      <c r="IM13" s="2"/>
      <c r="IN13" s="10"/>
      <c r="IO13" s="38"/>
    </row>
    <row r="14" spans="1:249" s="93" customFormat="1" ht="10.35" customHeight="1" x14ac:dyDescent="0.2">
      <c r="A14" s="71"/>
      <c r="B14" s="1" t="s">
        <v>97</v>
      </c>
      <c r="C14" s="64" t="s">
        <v>151</v>
      </c>
      <c r="D14" s="30">
        <f t="shared" si="0"/>
        <v>1861619</v>
      </c>
      <c r="E14" s="30">
        <f t="shared" si="0"/>
        <v>4717579</v>
      </c>
      <c r="F14" s="2">
        <f t="shared" si="8"/>
        <v>0</v>
      </c>
      <c r="G14" s="4">
        <f t="shared" si="9"/>
        <v>4704789</v>
      </c>
      <c r="H14" s="2">
        <f t="shared" si="10"/>
        <v>1017004</v>
      </c>
      <c r="I14" s="2">
        <f t="shared" si="11"/>
        <v>3687785</v>
      </c>
      <c r="J14" s="10">
        <f t="shared" si="8"/>
        <v>0</v>
      </c>
      <c r="K14" s="9">
        <v>31842</v>
      </c>
      <c r="L14" s="2">
        <v>20744</v>
      </c>
      <c r="M14" s="2"/>
      <c r="N14" s="2">
        <v>36420</v>
      </c>
      <c r="O14" s="53">
        <f t="shared" si="12"/>
        <v>0</v>
      </c>
      <c r="P14" s="2">
        <v>36420</v>
      </c>
      <c r="Q14" s="25"/>
      <c r="R14" s="9">
        <v>24610</v>
      </c>
      <c r="S14" s="2"/>
      <c r="T14" s="2"/>
      <c r="U14" s="2"/>
      <c r="V14" s="53">
        <f>U14-W14-X14</f>
        <v>0</v>
      </c>
      <c r="W14" s="2"/>
      <c r="X14" s="10"/>
      <c r="Y14" s="9">
        <v>1787781</v>
      </c>
      <c r="Z14" s="2">
        <v>4696835</v>
      </c>
      <c r="AA14" s="2"/>
      <c r="AB14" s="2">
        <v>4668369</v>
      </c>
      <c r="AC14" s="53">
        <f>AB14-AD14-AE14</f>
        <v>1017004</v>
      </c>
      <c r="AD14" s="53">
        <v>3651365</v>
      </c>
      <c r="AE14" s="10"/>
      <c r="AF14" s="9"/>
      <c r="AG14" s="2"/>
      <c r="AH14" s="2"/>
      <c r="AI14" s="2"/>
      <c r="AJ14" s="53">
        <f>AI14-AK14-AL14</f>
        <v>0</v>
      </c>
      <c r="AK14" s="2"/>
      <c r="AL14" s="10"/>
      <c r="AM14" s="9"/>
      <c r="AN14" s="2"/>
      <c r="AO14" s="2"/>
      <c r="AP14" s="2"/>
      <c r="AQ14" s="53">
        <f>AP14-AR14-AS14</f>
        <v>0</v>
      </c>
      <c r="AR14" s="2"/>
      <c r="AS14" s="10"/>
      <c r="AT14" s="29">
        <f>SUM(BH14,BO14,BA14)</f>
        <v>17386</v>
      </c>
      <c r="AU14" s="2">
        <f t="shared" si="13"/>
        <v>0</v>
      </c>
      <c r="AV14" s="2">
        <f t="shared" si="13"/>
        <v>0</v>
      </c>
      <c r="AW14" s="2">
        <f t="shared" si="13"/>
        <v>0</v>
      </c>
      <c r="AX14" s="2">
        <f t="shared" si="14"/>
        <v>0</v>
      </c>
      <c r="AY14" s="2">
        <f t="shared" si="14"/>
        <v>0</v>
      </c>
      <c r="AZ14" s="25">
        <f t="shared" si="14"/>
        <v>0</v>
      </c>
      <c r="BA14" s="9"/>
      <c r="BB14" s="2"/>
      <c r="BC14" s="2"/>
      <c r="BD14" s="2"/>
      <c r="BE14" s="53">
        <f>BD14-BF14-BG14</f>
        <v>0</v>
      </c>
      <c r="BF14" s="2"/>
      <c r="BG14" s="10"/>
      <c r="BH14" s="9">
        <v>1799</v>
      </c>
      <c r="BI14" s="2"/>
      <c r="BJ14" s="2"/>
      <c r="BK14" s="2"/>
      <c r="BL14" s="53">
        <f>BK14-BM14-BN14</f>
        <v>0</v>
      </c>
      <c r="BM14" s="2"/>
      <c r="BN14" s="10"/>
      <c r="BO14" s="9">
        <v>15587</v>
      </c>
      <c r="BP14" s="2"/>
      <c r="BQ14" s="2"/>
      <c r="BR14" s="2"/>
      <c r="BS14" s="53">
        <f>BR14-BT14-BU14</f>
        <v>0</v>
      </c>
      <c r="BT14" s="2"/>
      <c r="BU14" s="10"/>
      <c r="BV14" s="29">
        <f>SUM(CC14,CJ14,CQ14,CX14,DE14,DL14,DS14,DZ14,EG14,EN14,EU14,FB14,FI14,FP14,FW14,GD14,GK14,GR14,GY14,HF14,HM14,HT14,IA14,IH14)</f>
        <v>0</v>
      </c>
      <c r="BW14" s="2"/>
      <c r="BX14" s="2">
        <f>SUM(CE14,CL14,CS14,CZ14,DG14,DN14,DU14,EB14,EI14,EP14,EW14,FD14,FK14,FR14,FY14,GF14,GM14,GT14,HA14,HH14,HO14,HV14,IC14,IJ14)</f>
        <v>0</v>
      </c>
      <c r="BY14" s="2"/>
      <c r="BZ14" s="2"/>
      <c r="CA14" s="2"/>
      <c r="CB14" s="25"/>
      <c r="CC14" s="9"/>
      <c r="CD14" s="2"/>
      <c r="CE14" s="2"/>
      <c r="CF14" s="2"/>
      <c r="CG14" s="53">
        <f>CF14-CH14-CI14</f>
        <v>0</v>
      </c>
      <c r="CH14" s="2"/>
      <c r="CI14" s="10"/>
      <c r="CJ14" s="9"/>
      <c r="CK14" s="2"/>
      <c r="CL14" s="2"/>
      <c r="CM14" s="2"/>
      <c r="CN14" s="53">
        <f>CM14-CO14-CP14</f>
        <v>0</v>
      </c>
      <c r="CO14" s="2"/>
      <c r="CP14" s="10"/>
      <c r="CQ14" s="9"/>
      <c r="CR14" s="2"/>
      <c r="CS14" s="2"/>
      <c r="CT14" s="2"/>
      <c r="CU14" s="53">
        <f>CT14-CV14-CW14</f>
        <v>0</v>
      </c>
      <c r="CV14" s="2"/>
      <c r="CW14" s="10"/>
      <c r="CX14" s="9"/>
      <c r="CY14" s="2"/>
      <c r="CZ14" s="2"/>
      <c r="DA14" s="2"/>
      <c r="DB14" s="53">
        <f>DA14-DC14-DD14</f>
        <v>0</v>
      </c>
      <c r="DC14" s="2"/>
      <c r="DD14" s="10"/>
      <c r="DE14" s="9"/>
      <c r="DF14" s="2"/>
      <c r="DG14" s="2"/>
      <c r="DH14" s="2"/>
      <c r="DI14" s="53">
        <f>DH14-DJ14-DK14</f>
        <v>0</v>
      </c>
      <c r="DJ14" s="2"/>
      <c r="DK14" s="10"/>
      <c r="DL14" s="9"/>
      <c r="DM14" s="2"/>
      <c r="DN14" s="2"/>
      <c r="DO14" s="2"/>
      <c r="DP14" s="53">
        <f>DO14-DQ14-DR14</f>
        <v>0</v>
      </c>
      <c r="DQ14" s="2"/>
      <c r="DR14" s="10"/>
      <c r="DS14" s="9"/>
      <c r="DT14" s="2"/>
      <c r="DU14" s="2"/>
      <c r="DV14" s="2"/>
      <c r="DW14" s="53">
        <f>DV14-DX14-DY14</f>
        <v>0</v>
      </c>
      <c r="DX14" s="2"/>
      <c r="DY14" s="10"/>
      <c r="DZ14" s="9"/>
      <c r="EA14" s="2"/>
      <c r="EB14" s="2"/>
      <c r="EC14" s="2"/>
      <c r="ED14" s="53">
        <f>EC14-EE14-EF14</f>
        <v>0</v>
      </c>
      <c r="EE14" s="2"/>
      <c r="EF14" s="10"/>
      <c r="EG14" s="9"/>
      <c r="EH14" s="2"/>
      <c r="EI14" s="2"/>
      <c r="EJ14" s="2"/>
      <c r="EK14" s="53">
        <f>EJ14-EL14-EM14</f>
        <v>0</v>
      </c>
      <c r="EL14" s="2"/>
      <c r="EM14" s="25"/>
      <c r="EN14" s="9"/>
      <c r="EO14" s="2"/>
      <c r="EP14" s="2"/>
      <c r="EQ14" s="2"/>
      <c r="ER14" s="53">
        <f>EQ14-ES14-ET14</f>
        <v>0</v>
      </c>
      <c r="ES14" s="2"/>
      <c r="ET14" s="10"/>
      <c r="EU14" s="9"/>
      <c r="EV14" s="2"/>
      <c r="EW14" s="2"/>
      <c r="EX14" s="2"/>
      <c r="EY14" s="53">
        <f>EX14-EZ14-FA14</f>
        <v>0</v>
      </c>
      <c r="EZ14" s="2"/>
      <c r="FA14" s="10"/>
      <c r="FB14" s="9"/>
      <c r="FC14" s="2"/>
      <c r="FD14" s="2"/>
      <c r="FE14" s="2"/>
      <c r="FF14" s="53">
        <f>FE14-FG14-FH14</f>
        <v>0</v>
      </c>
      <c r="FG14" s="2"/>
      <c r="FH14" s="10"/>
      <c r="FI14" s="9"/>
      <c r="FJ14" s="2"/>
      <c r="FK14" s="2"/>
      <c r="FL14" s="2"/>
      <c r="FM14" s="53">
        <f>FL14-FN14-FO14</f>
        <v>0</v>
      </c>
      <c r="FN14" s="2"/>
      <c r="FO14" s="10"/>
      <c r="FP14" s="9"/>
      <c r="FQ14" s="2"/>
      <c r="FR14" s="2"/>
      <c r="FS14" s="2"/>
      <c r="FT14" s="53">
        <f>FS14-FU14-FV14</f>
        <v>0</v>
      </c>
      <c r="FU14" s="2"/>
      <c r="FV14" s="10"/>
      <c r="FW14" s="9"/>
      <c r="FX14" s="2"/>
      <c r="FY14" s="2"/>
      <c r="FZ14" s="2"/>
      <c r="GA14" s="53">
        <f>FZ14-GB14-GC14</f>
        <v>0</v>
      </c>
      <c r="GB14" s="2"/>
      <c r="GC14" s="10"/>
      <c r="GD14" s="9"/>
      <c r="GE14" s="2"/>
      <c r="GF14" s="2"/>
      <c r="GG14" s="2"/>
      <c r="GH14" s="53">
        <f>GG14-GI14-GJ14</f>
        <v>0</v>
      </c>
      <c r="GI14" s="2"/>
      <c r="GJ14" s="10"/>
      <c r="GK14" s="9"/>
      <c r="GL14" s="2"/>
      <c r="GM14" s="2"/>
      <c r="GN14" s="2"/>
      <c r="GO14" s="53">
        <f>GN14-GP14-GQ14</f>
        <v>0</v>
      </c>
      <c r="GP14" s="2"/>
      <c r="GQ14" s="10"/>
      <c r="GR14" s="9"/>
      <c r="GS14" s="2"/>
      <c r="GT14" s="2"/>
      <c r="GU14" s="2"/>
      <c r="GV14" s="53">
        <f>GU14-GW14-GX14</f>
        <v>0</v>
      </c>
      <c r="GW14" s="2"/>
      <c r="GX14" s="10"/>
      <c r="GY14" s="9"/>
      <c r="GZ14" s="2"/>
      <c r="HA14" s="2"/>
      <c r="HB14" s="2"/>
      <c r="HC14" s="53">
        <f>HB14-HD14-HE14</f>
        <v>0</v>
      </c>
      <c r="HD14" s="2"/>
      <c r="HE14" s="10"/>
      <c r="HF14" s="9"/>
      <c r="HG14" s="2"/>
      <c r="HH14" s="2"/>
      <c r="HI14" s="2"/>
      <c r="HJ14" s="53">
        <f>HI14-HK14-HL14</f>
        <v>0</v>
      </c>
      <c r="HK14" s="2"/>
      <c r="HL14" s="10"/>
      <c r="HM14" s="9"/>
      <c r="HN14" s="2"/>
      <c r="HO14" s="2"/>
      <c r="HP14" s="2"/>
      <c r="HQ14" s="53">
        <f>HP14-HR14-HS14</f>
        <v>0</v>
      </c>
      <c r="HR14" s="2"/>
      <c r="HS14" s="10"/>
      <c r="HT14" s="9"/>
      <c r="HU14" s="2"/>
      <c r="HV14" s="2"/>
      <c r="HW14" s="2"/>
      <c r="HX14" s="53">
        <f>HW14-HY14-HZ14</f>
        <v>0</v>
      </c>
      <c r="HY14" s="2"/>
      <c r="HZ14" s="10"/>
      <c r="IA14" s="9"/>
      <c r="IB14" s="2"/>
      <c r="IC14" s="2"/>
      <c r="ID14" s="2"/>
      <c r="IE14" s="53">
        <f>ID14-IF14-IG14</f>
        <v>0</v>
      </c>
      <c r="IF14" s="2"/>
      <c r="IG14" s="10"/>
      <c r="IH14" s="9"/>
      <c r="II14" s="2"/>
      <c r="IJ14" s="2"/>
      <c r="IK14" s="2"/>
      <c r="IL14" s="53">
        <f>IK14-IM14-IN14</f>
        <v>0</v>
      </c>
      <c r="IM14" s="2"/>
      <c r="IN14" s="10"/>
      <c r="IO14" s="38"/>
    </row>
    <row r="15" spans="1:249" s="94" customFormat="1" ht="10.35" customHeight="1" x14ac:dyDescent="0.2">
      <c r="A15" s="72" t="s">
        <v>84</v>
      </c>
      <c r="B15" s="3" t="s">
        <v>15</v>
      </c>
      <c r="C15" s="66"/>
      <c r="D15" s="30">
        <f t="shared" si="0"/>
        <v>11939743</v>
      </c>
      <c r="E15" s="30">
        <f t="shared" si="0"/>
        <v>21427610</v>
      </c>
      <c r="F15" s="2">
        <f t="shared" ref="F15:F17" si="15">SUM(M15,T15,AA15,AH15,AO15,BC15,BJ15,BQ15,CE15,CL15,CS15,CZ15,DG15,DN15,DU15,EB15)+SUM(EI15,EP15,EW15,FD15,FK15,FR15,FY15,GF15,GM15,GT15,HA15,HH15,HO15,HV15,IC15,IJ15)</f>
        <v>0</v>
      </c>
      <c r="G15" s="4">
        <f t="shared" si="9"/>
        <v>21269110</v>
      </c>
      <c r="H15" s="4">
        <f t="shared" si="10"/>
        <v>18329110</v>
      </c>
      <c r="I15" s="4">
        <f t="shared" si="11"/>
        <v>2940000</v>
      </c>
      <c r="J15" s="8">
        <f>SUM(J16:J17)</f>
        <v>0</v>
      </c>
      <c r="K15" s="7">
        <v>11922901</v>
      </c>
      <c r="L15" s="4">
        <f>+L17+L16</f>
        <v>21402610</v>
      </c>
      <c r="M15" s="4">
        <f>+M17+M16</f>
        <v>0</v>
      </c>
      <c r="N15" s="4">
        <f>+N16+N17</f>
        <v>21254110</v>
      </c>
      <c r="O15" s="51">
        <f>SUM(O16:O17)</f>
        <v>18314110</v>
      </c>
      <c r="P15" s="4">
        <f>+P17+P16</f>
        <v>2940000</v>
      </c>
      <c r="Q15" s="24">
        <f>SUM(Q16:Q17)</f>
        <v>0</v>
      </c>
      <c r="R15" s="7">
        <f t="shared" ref="R15:Y15" si="16">SUM(R16:R17)</f>
        <v>90</v>
      </c>
      <c r="S15" s="4">
        <f t="shared" si="16"/>
        <v>0</v>
      </c>
      <c r="T15" s="4">
        <f t="shared" si="16"/>
        <v>0</v>
      </c>
      <c r="U15" s="4">
        <f t="shared" si="16"/>
        <v>0</v>
      </c>
      <c r="V15" s="51">
        <f t="shared" si="16"/>
        <v>0</v>
      </c>
      <c r="W15" s="4">
        <f t="shared" si="16"/>
        <v>0</v>
      </c>
      <c r="X15" s="8">
        <f t="shared" si="16"/>
        <v>0</v>
      </c>
      <c r="Y15" s="7">
        <f t="shared" si="16"/>
        <v>0</v>
      </c>
      <c r="Z15" s="4">
        <f t="shared" ref="Z15:DF15" si="17">SUM(Z16:Z17)</f>
        <v>0</v>
      </c>
      <c r="AA15" s="4">
        <f t="shared" si="17"/>
        <v>0</v>
      </c>
      <c r="AB15" s="4">
        <f t="shared" si="17"/>
        <v>0</v>
      </c>
      <c r="AC15" s="51">
        <f t="shared" si="17"/>
        <v>0</v>
      </c>
      <c r="AD15" s="4"/>
      <c r="AE15" s="8">
        <f t="shared" si="17"/>
        <v>0</v>
      </c>
      <c r="AF15" s="7">
        <f t="shared" si="17"/>
        <v>0</v>
      </c>
      <c r="AG15" s="4">
        <f t="shared" si="17"/>
        <v>0</v>
      </c>
      <c r="AH15" s="4">
        <f t="shared" si="17"/>
        <v>0</v>
      </c>
      <c r="AI15" s="4">
        <f t="shared" si="17"/>
        <v>0</v>
      </c>
      <c r="AJ15" s="51">
        <f t="shared" si="17"/>
        <v>0</v>
      </c>
      <c r="AK15" s="4">
        <f t="shared" si="17"/>
        <v>0</v>
      </c>
      <c r="AL15" s="8">
        <f t="shared" si="17"/>
        <v>0</v>
      </c>
      <c r="AM15" s="7">
        <f t="shared" si="17"/>
        <v>16752</v>
      </c>
      <c r="AN15" s="4">
        <f t="shared" si="17"/>
        <v>25000</v>
      </c>
      <c r="AO15" s="4">
        <f t="shared" si="17"/>
        <v>0</v>
      </c>
      <c r="AP15" s="4">
        <f t="shared" si="17"/>
        <v>15000</v>
      </c>
      <c r="AQ15" s="51">
        <f t="shared" si="17"/>
        <v>15000</v>
      </c>
      <c r="AR15" s="4">
        <f t="shared" si="17"/>
        <v>0</v>
      </c>
      <c r="AS15" s="8">
        <f t="shared" si="17"/>
        <v>0</v>
      </c>
      <c r="AT15" s="30">
        <f t="shared" ref="AT15:AZ15" si="18">SUM(AT16:AT17)</f>
        <v>0</v>
      </c>
      <c r="AU15" s="4">
        <f t="shared" si="18"/>
        <v>0</v>
      </c>
      <c r="AV15" s="4">
        <f t="shared" si="18"/>
        <v>0</v>
      </c>
      <c r="AW15" s="4">
        <f t="shared" si="18"/>
        <v>0</v>
      </c>
      <c r="AX15" s="4">
        <f>SUM(AX16:AX17)</f>
        <v>0</v>
      </c>
      <c r="AY15" s="4">
        <f>SUM(AY16:AY17)</f>
        <v>0</v>
      </c>
      <c r="AZ15" s="24">
        <f t="shared" si="18"/>
        <v>0</v>
      </c>
      <c r="BA15" s="7">
        <f t="shared" si="17"/>
        <v>0</v>
      </c>
      <c r="BB15" s="4">
        <f t="shared" si="17"/>
        <v>0</v>
      </c>
      <c r="BC15" s="4">
        <f t="shared" si="17"/>
        <v>0</v>
      </c>
      <c r="BD15" s="4">
        <f t="shared" si="17"/>
        <v>0</v>
      </c>
      <c r="BE15" s="51">
        <f t="shared" si="17"/>
        <v>0</v>
      </c>
      <c r="BF15" s="4">
        <f t="shared" si="17"/>
        <v>0</v>
      </c>
      <c r="BG15" s="8">
        <f t="shared" si="17"/>
        <v>0</v>
      </c>
      <c r="BH15" s="7">
        <f t="shared" si="17"/>
        <v>0</v>
      </c>
      <c r="BI15" s="4">
        <f t="shared" si="17"/>
        <v>0</v>
      </c>
      <c r="BJ15" s="4">
        <f t="shared" si="17"/>
        <v>0</v>
      </c>
      <c r="BK15" s="4">
        <f t="shared" si="17"/>
        <v>0</v>
      </c>
      <c r="BL15" s="51">
        <f t="shared" si="17"/>
        <v>0</v>
      </c>
      <c r="BM15" s="4">
        <f t="shared" si="17"/>
        <v>0</v>
      </c>
      <c r="BN15" s="8">
        <f t="shared" si="17"/>
        <v>0</v>
      </c>
      <c r="BO15" s="7">
        <f t="shared" si="17"/>
        <v>0</v>
      </c>
      <c r="BP15" s="4">
        <f t="shared" si="17"/>
        <v>0</v>
      </c>
      <c r="BQ15" s="4">
        <f t="shared" si="17"/>
        <v>0</v>
      </c>
      <c r="BR15" s="4">
        <f t="shared" si="17"/>
        <v>0</v>
      </c>
      <c r="BS15" s="51">
        <f t="shared" si="17"/>
        <v>0</v>
      </c>
      <c r="BT15" s="4">
        <f t="shared" si="17"/>
        <v>0</v>
      </c>
      <c r="BU15" s="8">
        <f t="shared" si="17"/>
        <v>0</v>
      </c>
      <c r="BV15" s="7">
        <f t="shared" ref="BV15:CI15" si="19">SUM(BV16:BV17)</f>
        <v>0</v>
      </c>
      <c r="BW15" s="4">
        <f t="shared" si="19"/>
        <v>0</v>
      </c>
      <c r="BX15" s="4">
        <f t="shared" si="19"/>
        <v>0</v>
      </c>
      <c r="BY15" s="4">
        <f t="shared" si="19"/>
        <v>0</v>
      </c>
      <c r="BZ15" s="4">
        <f>SUM(BZ16:BZ17)</f>
        <v>0</v>
      </c>
      <c r="CA15" s="4">
        <f>SUM(CA16:CA17)</f>
        <v>0</v>
      </c>
      <c r="CB15" s="8">
        <f t="shared" si="19"/>
        <v>0</v>
      </c>
      <c r="CC15" s="7">
        <f t="shared" si="19"/>
        <v>0</v>
      </c>
      <c r="CD15" s="4">
        <f t="shared" si="19"/>
        <v>0</v>
      </c>
      <c r="CE15" s="4">
        <f t="shared" si="19"/>
        <v>0</v>
      </c>
      <c r="CF15" s="4">
        <f t="shared" si="19"/>
        <v>0</v>
      </c>
      <c r="CG15" s="51">
        <f t="shared" si="19"/>
        <v>0</v>
      </c>
      <c r="CH15" s="4">
        <f t="shared" si="19"/>
        <v>0</v>
      </c>
      <c r="CI15" s="8">
        <f t="shared" si="19"/>
        <v>0</v>
      </c>
      <c r="CJ15" s="7">
        <f t="shared" si="17"/>
        <v>0</v>
      </c>
      <c r="CK15" s="4">
        <f t="shared" si="17"/>
        <v>0</v>
      </c>
      <c r="CL15" s="4">
        <f t="shared" si="17"/>
        <v>0</v>
      </c>
      <c r="CM15" s="4">
        <f t="shared" si="17"/>
        <v>0</v>
      </c>
      <c r="CN15" s="51">
        <f t="shared" si="17"/>
        <v>0</v>
      </c>
      <c r="CO15" s="4">
        <f t="shared" si="17"/>
        <v>0</v>
      </c>
      <c r="CP15" s="8">
        <f t="shared" si="17"/>
        <v>0</v>
      </c>
      <c r="CQ15" s="7">
        <f t="shared" si="17"/>
        <v>0</v>
      </c>
      <c r="CR15" s="4">
        <f t="shared" si="17"/>
        <v>0</v>
      </c>
      <c r="CS15" s="4">
        <f t="shared" si="17"/>
        <v>0</v>
      </c>
      <c r="CT15" s="4">
        <f t="shared" si="17"/>
        <v>0</v>
      </c>
      <c r="CU15" s="51">
        <f t="shared" si="17"/>
        <v>0</v>
      </c>
      <c r="CV15" s="4">
        <f t="shared" si="17"/>
        <v>0</v>
      </c>
      <c r="CW15" s="8">
        <f t="shared" si="17"/>
        <v>0</v>
      </c>
      <c r="CX15" s="7">
        <f t="shared" si="17"/>
        <v>0</v>
      </c>
      <c r="CY15" s="4">
        <f t="shared" si="17"/>
        <v>0</v>
      </c>
      <c r="CZ15" s="4">
        <f t="shared" si="17"/>
        <v>0</v>
      </c>
      <c r="DA15" s="4">
        <f t="shared" si="17"/>
        <v>0</v>
      </c>
      <c r="DB15" s="51">
        <f t="shared" si="17"/>
        <v>0</v>
      </c>
      <c r="DC15" s="4">
        <f t="shared" si="17"/>
        <v>0</v>
      </c>
      <c r="DD15" s="8">
        <f t="shared" si="17"/>
        <v>0</v>
      </c>
      <c r="DE15" s="7">
        <f t="shared" si="17"/>
        <v>0</v>
      </c>
      <c r="DF15" s="4">
        <f t="shared" si="17"/>
        <v>0</v>
      </c>
      <c r="DG15" s="4">
        <f t="shared" ref="DG15:FW15" si="20">SUM(DG16:DG17)</f>
        <v>0</v>
      </c>
      <c r="DH15" s="4">
        <f t="shared" si="20"/>
        <v>0</v>
      </c>
      <c r="DI15" s="51">
        <f t="shared" si="20"/>
        <v>0</v>
      </c>
      <c r="DJ15" s="4">
        <f t="shared" si="20"/>
        <v>0</v>
      </c>
      <c r="DK15" s="8">
        <f t="shared" si="20"/>
        <v>0</v>
      </c>
      <c r="DL15" s="7">
        <f t="shared" si="20"/>
        <v>0</v>
      </c>
      <c r="DM15" s="4">
        <f t="shared" si="20"/>
        <v>0</v>
      </c>
      <c r="DN15" s="4">
        <f t="shared" si="20"/>
        <v>0</v>
      </c>
      <c r="DO15" s="4">
        <f t="shared" si="20"/>
        <v>0</v>
      </c>
      <c r="DP15" s="51">
        <f t="shared" si="20"/>
        <v>0</v>
      </c>
      <c r="DQ15" s="4">
        <f t="shared" si="20"/>
        <v>0</v>
      </c>
      <c r="DR15" s="8">
        <f t="shared" si="20"/>
        <v>0</v>
      </c>
      <c r="DS15" s="7">
        <f t="shared" si="20"/>
        <v>0</v>
      </c>
      <c r="DT15" s="4">
        <f t="shared" si="20"/>
        <v>0</v>
      </c>
      <c r="DU15" s="4">
        <f t="shared" si="20"/>
        <v>0</v>
      </c>
      <c r="DV15" s="4">
        <f t="shared" si="20"/>
        <v>0</v>
      </c>
      <c r="DW15" s="51">
        <f t="shared" si="20"/>
        <v>0</v>
      </c>
      <c r="DX15" s="4">
        <f t="shared" si="20"/>
        <v>0</v>
      </c>
      <c r="DY15" s="8">
        <f t="shared" si="20"/>
        <v>0</v>
      </c>
      <c r="DZ15" s="7">
        <f t="shared" si="20"/>
        <v>0</v>
      </c>
      <c r="EA15" s="4">
        <f t="shared" si="20"/>
        <v>0</v>
      </c>
      <c r="EB15" s="4">
        <f t="shared" si="20"/>
        <v>0</v>
      </c>
      <c r="EC15" s="4">
        <f t="shared" si="20"/>
        <v>0</v>
      </c>
      <c r="ED15" s="51">
        <f t="shared" si="20"/>
        <v>0</v>
      </c>
      <c r="EE15" s="4">
        <f t="shared" si="20"/>
        <v>0</v>
      </c>
      <c r="EF15" s="8">
        <f t="shared" si="20"/>
        <v>0</v>
      </c>
      <c r="EG15" s="7">
        <f t="shared" si="20"/>
        <v>0</v>
      </c>
      <c r="EH15" s="4">
        <f t="shared" si="20"/>
        <v>0</v>
      </c>
      <c r="EI15" s="4">
        <f t="shared" si="20"/>
        <v>0</v>
      </c>
      <c r="EJ15" s="4">
        <f t="shared" si="20"/>
        <v>0</v>
      </c>
      <c r="EK15" s="51">
        <f t="shared" si="20"/>
        <v>0</v>
      </c>
      <c r="EL15" s="4">
        <f t="shared" si="20"/>
        <v>0</v>
      </c>
      <c r="EM15" s="8">
        <f t="shared" si="20"/>
        <v>0</v>
      </c>
      <c r="EN15" s="7">
        <f t="shared" si="20"/>
        <v>0</v>
      </c>
      <c r="EO15" s="4">
        <f t="shared" si="20"/>
        <v>0</v>
      </c>
      <c r="EP15" s="4">
        <f t="shared" si="20"/>
        <v>0</v>
      </c>
      <c r="EQ15" s="4">
        <f t="shared" si="20"/>
        <v>0</v>
      </c>
      <c r="ER15" s="51">
        <f t="shared" si="20"/>
        <v>0</v>
      </c>
      <c r="ES15" s="4">
        <f>SUM(ES16:ES17)</f>
        <v>0</v>
      </c>
      <c r="ET15" s="8">
        <f t="shared" si="20"/>
        <v>0</v>
      </c>
      <c r="EU15" s="7">
        <f t="shared" si="20"/>
        <v>0</v>
      </c>
      <c r="EV15" s="4">
        <f t="shared" si="20"/>
        <v>0</v>
      </c>
      <c r="EW15" s="4">
        <f t="shared" si="20"/>
        <v>0</v>
      </c>
      <c r="EX15" s="4">
        <f t="shared" si="20"/>
        <v>0</v>
      </c>
      <c r="EY15" s="51">
        <f t="shared" si="20"/>
        <v>0</v>
      </c>
      <c r="EZ15" s="4">
        <f t="shared" si="20"/>
        <v>0</v>
      </c>
      <c r="FA15" s="8">
        <f t="shared" si="20"/>
        <v>0</v>
      </c>
      <c r="FB15" s="7">
        <f t="shared" si="20"/>
        <v>0</v>
      </c>
      <c r="FC15" s="4">
        <f t="shared" si="20"/>
        <v>0</v>
      </c>
      <c r="FD15" s="4">
        <f t="shared" si="20"/>
        <v>0</v>
      </c>
      <c r="FE15" s="4">
        <f t="shared" si="20"/>
        <v>0</v>
      </c>
      <c r="FF15" s="51">
        <f t="shared" si="20"/>
        <v>0</v>
      </c>
      <c r="FG15" s="4">
        <f t="shared" si="20"/>
        <v>0</v>
      </c>
      <c r="FH15" s="8">
        <f t="shared" si="20"/>
        <v>0</v>
      </c>
      <c r="FI15" s="7">
        <f t="shared" si="20"/>
        <v>0</v>
      </c>
      <c r="FJ15" s="4">
        <f t="shared" si="20"/>
        <v>0</v>
      </c>
      <c r="FK15" s="4">
        <f t="shared" si="20"/>
        <v>0</v>
      </c>
      <c r="FL15" s="4">
        <f t="shared" si="20"/>
        <v>0</v>
      </c>
      <c r="FM15" s="51">
        <f t="shared" si="20"/>
        <v>0</v>
      </c>
      <c r="FN15" s="4">
        <f>SUM(FN16:FN17)</f>
        <v>0</v>
      </c>
      <c r="FO15" s="8">
        <f t="shared" si="20"/>
        <v>0</v>
      </c>
      <c r="FP15" s="7">
        <f t="shared" si="20"/>
        <v>0</v>
      </c>
      <c r="FQ15" s="4">
        <f t="shared" si="20"/>
        <v>0</v>
      </c>
      <c r="FR15" s="4">
        <f t="shared" si="20"/>
        <v>0</v>
      </c>
      <c r="FS15" s="4">
        <f t="shared" si="20"/>
        <v>0</v>
      </c>
      <c r="FT15" s="51">
        <f t="shared" si="20"/>
        <v>0</v>
      </c>
      <c r="FU15" s="4">
        <f t="shared" si="20"/>
        <v>0</v>
      </c>
      <c r="FV15" s="8">
        <f t="shared" si="20"/>
        <v>0</v>
      </c>
      <c r="FW15" s="7">
        <f t="shared" si="20"/>
        <v>0</v>
      </c>
      <c r="FX15" s="4">
        <f t="shared" ref="FX15:IN15" si="21">SUM(FX16:FX17)</f>
        <v>0</v>
      </c>
      <c r="FY15" s="4">
        <f t="shared" si="21"/>
        <v>0</v>
      </c>
      <c r="FZ15" s="4">
        <f t="shared" si="21"/>
        <v>0</v>
      </c>
      <c r="GA15" s="51">
        <f t="shared" si="21"/>
        <v>0</v>
      </c>
      <c r="GB15" s="4">
        <f t="shared" si="21"/>
        <v>0</v>
      </c>
      <c r="GC15" s="8">
        <f t="shared" si="21"/>
        <v>0</v>
      </c>
      <c r="GD15" s="7">
        <f t="shared" si="21"/>
        <v>0</v>
      </c>
      <c r="GE15" s="4">
        <f t="shared" si="21"/>
        <v>0</v>
      </c>
      <c r="GF15" s="4">
        <f t="shared" si="21"/>
        <v>0</v>
      </c>
      <c r="GG15" s="4">
        <f t="shared" si="21"/>
        <v>0</v>
      </c>
      <c r="GH15" s="51">
        <f t="shared" si="21"/>
        <v>0</v>
      </c>
      <c r="GI15" s="4">
        <f t="shared" si="21"/>
        <v>0</v>
      </c>
      <c r="GJ15" s="8">
        <f t="shared" si="21"/>
        <v>0</v>
      </c>
      <c r="GK15" s="7">
        <f t="shared" si="21"/>
        <v>0</v>
      </c>
      <c r="GL15" s="4">
        <f t="shared" si="21"/>
        <v>0</v>
      </c>
      <c r="GM15" s="4">
        <f t="shared" si="21"/>
        <v>0</v>
      </c>
      <c r="GN15" s="4">
        <f t="shared" si="21"/>
        <v>0</v>
      </c>
      <c r="GO15" s="51">
        <f t="shared" si="21"/>
        <v>0</v>
      </c>
      <c r="GP15" s="4">
        <f>SUM(GP16:GP17)</f>
        <v>0</v>
      </c>
      <c r="GQ15" s="8">
        <f t="shared" si="21"/>
        <v>0</v>
      </c>
      <c r="GR15" s="7">
        <f t="shared" si="21"/>
        <v>0</v>
      </c>
      <c r="GS15" s="4">
        <f t="shared" si="21"/>
        <v>0</v>
      </c>
      <c r="GT15" s="4">
        <f t="shared" si="21"/>
        <v>0</v>
      </c>
      <c r="GU15" s="4">
        <f t="shared" si="21"/>
        <v>0</v>
      </c>
      <c r="GV15" s="51">
        <f t="shared" si="21"/>
        <v>0</v>
      </c>
      <c r="GW15" s="4">
        <f>SUM(GW16:GW17)</f>
        <v>0</v>
      </c>
      <c r="GX15" s="8">
        <f t="shared" si="21"/>
        <v>0</v>
      </c>
      <c r="GY15" s="7">
        <f t="shared" si="21"/>
        <v>0</v>
      </c>
      <c r="GZ15" s="4">
        <f t="shared" si="21"/>
        <v>0</v>
      </c>
      <c r="HA15" s="4">
        <f t="shared" si="21"/>
        <v>0</v>
      </c>
      <c r="HB15" s="4">
        <f t="shared" si="21"/>
        <v>0</v>
      </c>
      <c r="HC15" s="51">
        <f t="shared" si="21"/>
        <v>0</v>
      </c>
      <c r="HD15" s="4">
        <f>SUM(HD16:HD17)</f>
        <v>0</v>
      </c>
      <c r="HE15" s="8">
        <f t="shared" si="21"/>
        <v>0</v>
      </c>
      <c r="HF15" s="7">
        <f t="shared" si="21"/>
        <v>0</v>
      </c>
      <c r="HG15" s="4">
        <f t="shared" si="21"/>
        <v>0</v>
      </c>
      <c r="HH15" s="4">
        <f t="shared" si="21"/>
        <v>0</v>
      </c>
      <c r="HI15" s="4">
        <f t="shared" si="21"/>
        <v>0</v>
      </c>
      <c r="HJ15" s="51">
        <f t="shared" si="21"/>
        <v>0</v>
      </c>
      <c r="HK15" s="4">
        <f>SUM(HK16:HK17)</f>
        <v>0</v>
      </c>
      <c r="HL15" s="8">
        <f t="shared" si="21"/>
        <v>0</v>
      </c>
      <c r="HM15" s="7">
        <f t="shared" si="21"/>
        <v>0</v>
      </c>
      <c r="HN15" s="4">
        <f t="shared" si="21"/>
        <v>0</v>
      </c>
      <c r="HO15" s="4">
        <f t="shared" si="21"/>
        <v>0</v>
      </c>
      <c r="HP15" s="4">
        <f t="shared" si="21"/>
        <v>0</v>
      </c>
      <c r="HQ15" s="51">
        <f t="shared" si="21"/>
        <v>0</v>
      </c>
      <c r="HR15" s="4">
        <f>SUM(HR16:HR17)</f>
        <v>0</v>
      </c>
      <c r="HS15" s="8">
        <f t="shared" si="21"/>
        <v>0</v>
      </c>
      <c r="HT15" s="7">
        <f t="shared" si="21"/>
        <v>0</v>
      </c>
      <c r="HU15" s="4">
        <f t="shared" si="21"/>
        <v>0</v>
      </c>
      <c r="HV15" s="4">
        <f t="shared" si="21"/>
        <v>0</v>
      </c>
      <c r="HW15" s="4">
        <f t="shared" si="21"/>
        <v>0</v>
      </c>
      <c r="HX15" s="51">
        <f t="shared" si="21"/>
        <v>0</v>
      </c>
      <c r="HY15" s="4">
        <f>SUM(HY16:HY17)</f>
        <v>0</v>
      </c>
      <c r="HZ15" s="8">
        <f t="shared" si="21"/>
        <v>0</v>
      </c>
      <c r="IA15" s="7">
        <f t="shared" si="21"/>
        <v>0</v>
      </c>
      <c r="IB15" s="4">
        <f t="shared" si="21"/>
        <v>0</v>
      </c>
      <c r="IC15" s="4">
        <f t="shared" si="21"/>
        <v>0</v>
      </c>
      <c r="ID15" s="4">
        <f t="shared" si="21"/>
        <v>0</v>
      </c>
      <c r="IE15" s="51">
        <f t="shared" si="21"/>
        <v>0</v>
      </c>
      <c r="IF15" s="4">
        <f>SUM(IF16:IF17)</f>
        <v>0</v>
      </c>
      <c r="IG15" s="8">
        <f t="shared" si="21"/>
        <v>0</v>
      </c>
      <c r="IH15" s="7">
        <f t="shared" si="21"/>
        <v>0</v>
      </c>
      <c r="II15" s="4">
        <f t="shared" si="21"/>
        <v>0</v>
      </c>
      <c r="IJ15" s="4">
        <f t="shared" si="21"/>
        <v>0</v>
      </c>
      <c r="IK15" s="4">
        <f t="shared" si="21"/>
        <v>0</v>
      </c>
      <c r="IL15" s="51">
        <f t="shared" si="21"/>
        <v>0</v>
      </c>
      <c r="IM15" s="4">
        <f>SUM(IM16:IM17)</f>
        <v>0</v>
      </c>
      <c r="IN15" s="8">
        <f t="shared" si="21"/>
        <v>0</v>
      </c>
      <c r="IO15" s="39"/>
    </row>
    <row r="16" spans="1:249" s="93" customFormat="1" ht="9.75" customHeight="1" x14ac:dyDescent="0.2">
      <c r="A16" s="71"/>
      <c r="B16" s="1" t="s">
        <v>94</v>
      </c>
      <c r="C16" s="64" t="s">
        <v>139</v>
      </c>
      <c r="D16" s="30">
        <f t="shared" si="0"/>
        <v>11744076</v>
      </c>
      <c r="E16" s="30">
        <f t="shared" si="0"/>
        <v>21139110</v>
      </c>
      <c r="F16" s="2">
        <f t="shared" si="15"/>
        <v>0</v>
      </c>
      <c r="G16" s="4">
        <f t="shared" si="9"/>
        <v>20999110</v>
      </c>
      <c r="H16" s="2">
        <f t="shared" si="10"/>
        <v>18244110</v>
      </c>
      <c r="I16" s="2">
        <f t="shared" si="11"/>
        <v>2755000</v>
      </c>
      <c r="J16" s="10">
        <f>SUM(Q16,X16,AE16,AL16,AS16,BG16,BN16,BU16,CI16,CP16,CW16,DD16,DK16,DR16,DY16,EF16)+SUM(EM16,ET16,FA16,FH16,FO16,FV16,GC16,GJ16,GQ16,GX16,HE16,HL16,HS16,HZ16,IG16,IN16)</f>
        <v>0</v>
      </c>
      <c r="K16" s="9">
        <v>11744076</v>
      </c>
      <c r="L16" s="2">
        <v>21139110</v>
      </c>
      <c r="M16" s="2"/>
      <c r="N16" s="2">
        <v>20999110</v>
      </c>
      <c r="O16" s="53">
        <f t="shared" si="12"/>
        <v>18244110</v>
      </c>
      <c r="P16" s="2">
        <v>2755000</v>
      </c>
      <c r="Q16" s="25"/>
      <c r="R16" s="9"/>
      <c r="S16" s="2"/>
      <c r="T16" s="2"/>
      <c r="U16" s="2"/>
      <c r="V16" s="53"/>
      <c r="W16" s="2"/>
      <c r="X16" s="10"/>
      <c r="Y16" s="9"/>
      <c r="Z16" s="2"/>
      <c r="AA16" s="2"/>
      <c r="AB16" s="2"/>
      <c r="AC16" s="53"/>
      <c r="AD16" s="2"/>
      <c r="AE16" s="10"/>
      <c r="AF16" s="9"/>
      <c r="AG16" s="2"/>
      <c r="AH16" s="2"/>
      <c r="AI16" s="2"/>
      <c r="AJ16" s="53"/>
      <c r="AK16" s="2"/>
      <c r="AL16" s="10"/>
      <c r="AM16" s="9"/>
      <c r="AN16" s="2"/>
      <c r="AO16" s="2"/>
      <c r="AP16" s="2"/>
      <c r="AQ16" s="53"/>
      <c r="AR16" s="2"/>
      <c r="AS16" s="10"/>
      <c r="AT16" s="29">
        <f t="shared" ref="AT16:AW18" si="22">SUM(BH16,BO16,BA16)</f>
        <v>0</v>
      </c>
      <c r="AU16" s="2">
        <f t="shared" si="22"/>
        <v>0</v>
      </c>
      <c r="AV16" s="2">
        <f t="shared" si="22"/>
        <v>0</v>
      </c>
      <c r="AW16" s="2">
        <f t="shared" si="22"/>
        <v>0</v>
      </c>
      <c r="AX16" s="2">
        <f t="shared" ref="AX16:AZ18" si="23">SUM(BL16,BS16,BE16)</f>
        <v>0</v>
      </c>
      <c r="AY16" s="2">
        <f t="shared" si="23"/>
        <v>0</v>
      </c>
      <c r="AZ16" s="25">
        <f t="shared" si="23"/>
        <v>0</v>
      </c>
      <c r="BA16" s="9"/>
      <c r="BB16" s="2"/>
      <c r="BC16" s="2"/>
      <c r="BD16" s="2"/>
      <c r="BE16" s="53"/>
      <c r="BF16" s="2"/>
      <c r="BG16" s="10"/>
      <c r="BH16" s="9"/>
      <c r="BI16" s="2"/>
      <c r="BJ16" s="2"/>
      <c r="BK16" s="2"/>
      <c r="BL16" s="53"/>
      <c r="BM16" s="2"/>
      <c r="BN16" s="10"/>
      <c r="BO16" s="9"/>
      <c r="BP16" s="2"/>
      <c r="BQ16" s="2"/>
      <c r="BR16" s="2"/>
      <c r="BS16" s="53"/>
      <c r="BT16" s="2"/>
      <c r="BU16" s="10"/>
      <c r="BV16" s="29">
        <f>SUM(CC16,CJ16,CQ16,CX16,DE16,DL16,DS16,DZ16,EG16,EN16,EU16,FB16,FI16,FP16,FW16,GD16,GK16,GR16,GY16,HF16,HM16,HT16,IA16,IH16)</f>
        <v>0</v>
      </c>
      <c r="BW16" s="2"/>
      <c r="BX16" s="2">
        <f>SUM(CE16,CL16,CS16,CZ16,DG16,DN16,DU16,EB16,EI16,EP16,EW16,FD16,FK16,FR16,FY16,GF16,GM16,GT16,HA16,HH16,HO16,HV16,IC16,IJ16)</f>
        <v>0</v>
      </c>
      <c r="BY16" s="2"/>
      <c r="BZ16" s="2"/>
      <c r="CA16" s="2"/>
      <c r="CB16" s="25"/>
      <c r="CC16" s="9"/>
      <c r="CD16" s="2"/>
      <c r="CE16" s="2"/>
      <c r="CF16" s="2"/>
      <c r="CG16" s="53"/>
      <c r="CH16" s="2"/>
      <c r="CI16" s="10"/>
      <c r="CJ16" s="9"/>
      <c r="CK16" s="2"/>
      <c r="CL16" s="2"/>
      <c r="CM16" s="2"/>
      <c r="CN16" s="53"/>
      <c r="CO16" s="2"/>
      <c r="CP16" s="10"/>
      <c r="CQ16" s="9"/>
      <c r="CR16" s="2"/>
      <c r="CS16" s="2"/>
      <c r="CT16" s="2"/>
      <c r="CU16" s="53"/>
      <c r="CV16" s="2"/>
      <c r="CW16" s="10"/>
      <c r="CX16" s="9"/>
      <c r="CY16" s="2"/>
      <c r="CZ16" s="2"/>
      <c r="DA16" s="2"/>
      <c r="DB16" s="53"/>
      <c r="DC16" s="2"/>
      <c r="DD16" s="10"/>
      <c r="DE16" s="9"/>
      <c r="DF16" s="2"/>
      <c r="DG16" s="2"/>
      <c r="DH16" s="2"/>
      <c r="DI16" s="53"/>
      <c r="DJ16" s="2"/>
      <c r="DK16" s="10"/>
      <c r="DL16" s="9"/>
      <c r="DM16" s="2"/>
      <c r="DN16" s="2"/>
      <c r="DO16" s="2"/>
      <c r="DP16" s="53"/>
      <c r="DQ16" s="2"/>
      <c r="DR16" s="10"/>
      <c r="DS16" s="9"/>
      <c r="DT16" s="2"/>
      <c r="DU16" s="2"/>
      <c r="DV16" s="2"/>
      <c r="DW16" s="53"/>
      <c r="DX16" s="2"/>
      <c r="DY16" s="10"/>
      <c r="DZ16" s="9"/>
      <c r="EA16" s="2"/>
      <c r="EB16" s="2"/>
      <c r="EC16" s="2"/>
      <c r="ED16" s="53"/>
      <c r="EE16" s="2"/>
      <c r="EF16" s="10"/>
      <c r="EG16" s="9"/>
      <c r="EH16" s="2"/>
      <c r="EI16" s="2"/>
      <c r="EJ16" s="2"/>
      <c r="EK16" s="53"/>
      <c r="EL16" s="2"/>
      <c r="EM16" s="25"/>
      <c r="EN16" s="9"/>
      <c r="EO16" s="2"/>
      <c r="EP16" s="2"/>
      <c r="EQ16" s="2"/>
      <c r="ER16" s="53"/>
      <c r="ES16" s="53"/>
      <c r="ET16" s="10"/>
      <c r="EU16" s="9"/>
      <c r="EV16" s="2"/>
      <c r="EW16" s="2"/>
      <c r="EX16" s="2"/>
      <c r="EY16" s="53"/>
      <c r="EZ16" s="2"/>
      <c r="FA16" s="10"/>
      <c r="FB16" s="9"/>
      <c r="FC16" s="2"/>
      <c r="FD16" s="2"/>
      <c r="FE16" s="2"/>
      <c r="FF16" s="53"/>
      <c r="FG16" s="2"/>
      <c r="FH16" s="10"/>
      <c r="FI16" s="9"/>
      <c r="FJ16" s="2"/>
      <c r="FK16" s="2"/>
      <c r="FL16" s="2"/>
      <c r="FM16" s="53"/>
      <c r="FN16" s="53"/>
      <c r="FO16" s="10"/>
      <c r="FP16" s="9"/>
      <c r="FQ16" s="2"/>
      <c r="FR16" s="2"/>
      <c r="FS16" s="2"/>
      <c r="FT16" s="53"/>
      <c r="FU16" s="2"/>
      <c r="FV16" s="10"/>
      <c r="FW16" s="9"/>
      <c r="FX16" s="2"/>
      <c r="FY16" s="2"/>
      <c r="FZ16" s="2"/>
      <c r="GA16" s="53"/>
      <c r="GB16" s="2"/>
      <c r="GC16" s="10"/>
      <c r="GD16" s="9"/>
      <c r="GE16" s="2"/>
      <c r="GF16" s="2"/>
      <c r="GG16" s="2"/>
      <c r="GH16" s="53"/>
      <c r="GI16" s="2"/>
      <c r="GJ16" s="10"/>
      <c r="GK16" s="9"/>
      <c r="GL16" s="2"/>
      <c r="GM16" s="2"/>
      <c r="GN16" s="2"/>
      <c r="GO16" s="53"/>
      <c r="GP16" s="2"/>
      <c r="GQ16" s="10"/>
      <c r="GR16" s="9"/>
      <c r="GS16" s="2"/>
      <c r="GT16" s="2"/>
      <c r="GU16" s="2"/>
      <c r="GV16" s="53"/>
      <c r="GW16" s="2"/>
      <c r="GX16" s="10"/>
      <c r="GY16" s="9"/>
      <c r="GZ16" s="2"/>
      <c r="HA16" s="2"/>
      <c r="HB16" s="2"/>
      <c r="HC16" s="53"/>
      <c r="HD16" s="2"/>
      <c r="HE16" s="10"/>
      <c r="HF16" s="9"/>
      <c r="HG16" s="2"/>
      <c r="HH16" s="2"/>
      <c r="HI16" s="2"/>
      <c r="HJ16" s="53"/>
      <c r="HK16" s="2"/>
      <c r="HL16" s="10"/>
      <c r="HM16" s="9"/>
      <c r="HN16" s="2"/>
      <c r="HO16" s="2"/>
      <c r="HP16" s="2"/>
      <c r="HQ16" s="53"/>
      <c r="HR16" s="2"/>
      <c r="HS16" s="10"/>
      <c r="HT16" s="9"/>
      <c r="HU16" s="2"/>
      <c r="HV16" s="2"/>
      <c r="HW16" s="2"/>
      <c r="HX16" s="53"/>
      <c r="HY16" s="2"/>
      <c r="HZ16" s="10"/>
      <c r="IA16" s="9"/>
      <c r="IB16" s="2"/>
      <c r="IC16" s="2"/>
      <c r="ID16" s="2"/>
      <c r="IE16" s="53"/>
      <c r="IF16" s="2"/>
      <c r="IG16" s="10"/>
      <c r="IH16" s="9"/>
      <c r="II16" s="2"/>
      <c r="IJ16" s="2"/>
      <c r="IK16" s="2"/>
      <c r="IL16" s="53"/>
      <c r="IM16" s="2"/>
      <c r="IN16" s="10"/>
      <c r="IO16" s="38"/>
    </row>
    <row r="17" spans="1:249" s="93" customFormat="1" ht="10.35" customHeight="1" x14ac:dyDescent="0.2">
      <c r="A17" s="71"/>
      <c r="B17" s="1" t="s">
        <v>95</v>
      </c>
      <c r="C17" s="64" t="s">
        <v>145</v>
      </c>
      <c r="D17" s="30">
        <f t="shared" si="0"/>
        <v>195667</v>
      </c>
      <c r="E17" s="30">
        <f t="shared" si="0"/>
        <v>288500</v>
      </c>
      <c r="F17" s="2">
        <f t="shared" si="15"/>
        <v>0</v>
      </c>
      <c r="G17" s="4">
        <f t="shared" si="9"/>
        <v>270000</v>
      </c>
      <c r="H17" s="2">
        <f t="shared" si="10"/>
        <v>85000</v>
      </c>
      <c r="I17" s="2">
        <f t="shared" si="11"/>
        <v>185000</v>
      </c>
      <c r="J17" s="10">
        <f>SUM(Q17,X17,AE17,AL17,AS17,BG17,BN17,BU17,CI17,CP17,CW17,DD17,DK17,DR17,DY17,EF17)+SUM(EM17,ET17,FA17,FH17,FO17,FV17,GC17,GJ17,GQ17,GX17,HE17,HL17,HS17,HZ17,IG17,IN17)</f>
        <v>0</v>
      </c>
      <c r="K17" s="9">
        <v>178825</v>
      </c>
      <c r="L17" s="2">
        <v>263500</v>
      </c>
      <c r="M17" s="2"/>
      <c r="N17" s="2">
        <v>255000</v>
      </c>
      <c r="O17" s="53">
        <f t="shared" si="12"/>
        <v>70000</v>
      </c>
      <c r="P17" s="2">
        <v>185000</v>
      </c>
      <c r="Q17" s="25"/>
      <c r="R17" s="9">
        <v>90</v>
      </c>
      <c r="S17" s="2"/>
      <c r="T17" s="2"/>
      <c r="U17" s="2"/>
      <c r="V17" s="53">
        <f>U17-W17-X17</f>
        <v>0</v>
      </c>
      <c r="W17" s="2"/>
      <c r="X17" s="10"/>
      <c r="Y17" s="9"/>
      <c r="Z17" s="2"/>
      <c r="AA17" s="2"/>
      <c r="AB17" s="2"/>
      <c r="AC17" s="53">
        <f>AB17-AD17-AE17</f>
        <v>0</v>
      </c>
      <c r="AD17" s="2"/>
      <c r="AE17" s="10"/>
      <c r="AF17" s="9"/>
      <c r="AG17" s="2"/>
      <c r="AH17" s="2"/>
      <c r="AI17" s="2"/>
      <c r="AJ17" s="53">
        <f>AI17-AK17-AL17</f>
        <v>0</v>
      </c>
      <c r="AK17" s="2"/>
      <c r="AL17" s="10"/>
      <c r="AM17" s="9">
        <v>16752</v>
      </c>
      <c r="AN17" s="2">
        <v>25000</v>
      </c>
      <c r="AO17" s="2"/>
      <c r="AP17" s="2">
        <v>15000</v>
      </c>
      <c r="AQ17" s="53">
        <f>AP17-AR17-AS17</f>
        <v>15000</v>
      </c>
      <c r="AR17" s="2"/>
      <c r="AS17" s="10"/>
      <c r="AT17" s="29">
        <f t="shared" si="22"/>
        <v>0</v>
      </c>
      <c r="AU17" s="2">
        <f t="shared" si="22"/>
        <v>0</v>
      </c>
      <c r="AV17" s="2">
        <f t="shared" si="22"/>
        <v>0</v>
      </c>
      <c r="AW17" s="2">
        <f t="shared" si="22"/>
        <v>0</v>
      </c>
      <c r="AX17" s="2">
        <f t="shared" si="23"/>
        <v>0</v>
      </c>
      <c r="AY17" s="2">
        <f t="shared" si="23"/>
        <v>0</v>
      </c>
      <c r="AZ17" s="25">
        <f t="shared" si="23"/>
        <v>0</v>
      </c>
      <c r="BA17" s="9"/>
      <c r="BB17" s="2"/>
      <c r="BC17" s="2"/>
      <c r="BD17" s="2"/>
      <c r="BE17" s="53">
        <f>BD17-BF17-BG17</f>
        <v>0</v>
      </c>
      <c r="BF17" s="2"/>
      <c r="BG17" s="10"/>
      <c r="BH17" s="9"/>
      <c r="BI17" s="2"/>
      <c r="BJ17" s="2"/>
      <c r="BK17" s="2"/>
      <c r="BL17" s="53">
        <f>BK17-BM17-BN17</f>
        <v>0</v>
      </c>
      <c r="BM17" s="2"/>
      <c r="BN17" s="10"/>
      <c r="BO17" s="9"/>
      <c r="BP17" s="2"/>
      <c r="BQ17" s="2"/>
      <c r="BR17" s="2"/>
      <c r="BS17" s="53">
        <f>BR17-BT17-BU17</f>
        <v>0</v>
      </c>
      <c r="BT17" s="2"/>
      <c r="BU17" s="10"/>
      <c r="BV17" s="29">
        <f>SUM(CC17,CJ17,CQ17,CX17,DE17,DL17,DS17,DZ17,EG17,EN17,EU17,FB17,FI17,FP17,FW17,GD17,GK17,GR17,GY17,HF17,HM17,HT17,IA17,IH17)</f>
        <v>0</v>
      </c>
      <c r="BW17" s="2"/>
      <c r="BX17" s="2">
        <f>SUM(CE17,CL17,CS17,CZ17,DG17,DN17,DU17,EB17,EI17,EP17,EW17,FD17,FK17,FR17,FY17,GF17,GM17,GT17,HA17,HH17,HO17,HV17,IC17,IJ17)</f>
        <v>0</v>
      </c>
      <c r="BY17" s="2"/>
      <c r="BZ17" s="2"/>
      <c r="CA17" s="2"/>
      <c r="CB17" s="25"/>
      <c r="CC17" s="9"/>
      <c r="CD17" s="2"/>
      <c r="CE17" s="2"/>
      <c r="CF17" s="2"/>
      <c r="CG17" s="53">
        <f>CF17-CH17-CI17</f>
        <v>0</v>
      </c>
      <c r="CH17" s="2"/>
      <c r="CI17" s="10"/>
      <c r="CJ17" s="9"/>
      <c r="CK17" s="2"/>
      <c r="CL17" s="2"/>
      <c r="CM17" s="2"/>
      <c r="CN17" s="53">
        <f>CM17-CO17-CP17</f>
        <v>0</v>
      </c>
      <c r="CO17" s="2"/>
      <c r="CP17" s="10"/>
      <c r="CQ17" s="9"/>
      <c r="CR17" s="2"/>
      <c r="CS17" s="2"/>
      <c r="CT17" s="2"/>
      <c r="CU17" s="53">
        <f>CT17-CV17-CW17</f>
        <v>0</v>
      </c>
      <c r="CV17" s="2"/>
      <c r="CW17" s="10"/>
      <c r="CX17" s="9"/>
      <c r="CY17" s="2"/>
      <c r="CZ17" s="2"/>
      <c r="DA17" s="2"/>
      <c r="DB17" s="53">
        <f>DA17-DC17-DD17</f>
        <v>0</v>
      </c>
      <c r="DC17" s="2"/>
      <c r="DD17" s="10"/>
      <c r="DE17" s="9"/>
      <c r="DF17" s="2"/>
      <c r="DG17" s="2"/>
      <c r="DH17" s="2"/>
      <c r="DI17" s="53">
        <f>DH17-DJ17-DK17</f>
        <v>0</v>
      </c>
      <c r="DJ17" s="2"/>
      <c r="DK17" s="10"/>
      <c r="DL17" s="9"/>
      <c r="DM17" s="2"/>
      <c r="DN17" s="2"/>
      <c r="DO17" s="2"/>
      <c r="DP17" s="53">
        <f>DO17-DQ17-DR17</f>
        <v>0</v>
      </c>
      <c r="DQ17" s="2"/>
      <c r="DR17" s="10"/>
      <c r="DS17" s="9"/>
      <c r="DT17" s="2"/>
      <c r="DU17" s="2"/>
      <c r="DV17" s="2"/>
      <c r="DW17" s="53">
        <f>DV17-DX17-DY17</f>
        <v>0</v>
      </c>
      <c r="DX17" s="2"/>
      <c r="DY17" s="10"/>
      <c r="DZ17" s="9"/>
      <c r="EA17" s="2"/>
      <c r="EB17" s="2"/>
      <c r="EC17" s="2"/>
      <c r="ED17" s="53">
        <f>EC17-EE17-EF17</f>
        <v>0</v>
      </c>
      <c r="EE17" s="2"/>
      <c r="EF17" s="10"/>
      <c r="EG17" s="9"/>
      <c r="EH17" s="2"/>
      <c r="EI17" s="2"/>
      <c r="EJ17" s="2"/>
      <c r="EK17" s="53">
        <f>EJ17-EL17-EM17</f>
        <v>0</v>
      </c>
      <c r="EL17" s="2"/>
      <c r="EM17" s="25"/>
      <c r="EN17" s="9"/>
      <c r="EO17" s="2"/>
      <c r="EP17" s="2"/>
      <c r="EQ17" s="2"/>
      <c r="ER17" s="53">
        <f>EQ17-ES17-ET17</f>
        <v>0</v>
      </c>
      <c r="ES17" s="53"/>
      <c r="ET17" s="10"/>
      <c r="EU17" s="9"/>
      <c r="EV17" s="2"/>
      <c r="EW17" s="2"/>
      <c r="EX17" s="2"/>
      <c r="EY17" s="53">
        <f>EX17-EZ17-FA17</f>
        <v>0</v>
      </c>
      <c r="EZ17" s="2"/>
      <c r="FA17" s="10"/>
      <c r="FB17" s="9"/>
      <c r="FC17" s="2"/>
      <c r="FD17" s="2"/>
      <c r="FE17" s="2"/>
      <c r="FF17" s="53">
        <f>FE17-FG17-FH17</f>
        <v>0</v>
      </c>
      <c r="FG17" s="2"/>
      <c r="FH17" s="10"/>
      <c r="FI17" s="9"/>
      <c r="FJ17" s="2"/>
      <c r="FK17" s="2"/>
      <c r="FL17" s="2"/>
      <c r="FM17" s="53">
        <f>FL17-FN17-FO17</f>
        <v>0</v>
      </c>
      <c r="FN17" s="53"/>
      <c r="FO17" s="10"/>
      <c r="FP17" s="9"/>
      <c r="FQ17" s="2"/>
      <c r="FR17" s="2"/>
      <c r="FS17" s="2"/>
      <c r="FT17" s="53">
        <f>FS17-FU17-FV17</f>
        <v>0</v>
      </c>
      <c r="FU17" s="2"/>
      <c r="FV17" s="10"/>
      <c r="FW17" s="9"/>
      <c r="FX17" s="2"/>
      <c r="FY17" s="2"/>
      <c r="FZ17" s="2"/>
      <c r="GA17" s="53">
        <f>FZ17-GB17-GC17</f>
        <v>0</v>
      </c>
      <c r="GB17" s="2"/>
      <c r="GC17" s="10"/>
      <c r="GD17" s="9"/>
      <c r="GE17" s="2"/>
      <c r="GF17" s="2"/>
      <c r="GG17" s="2"/>
      <c r="GH17" s="53">
        <f>GG17-GI17-GJ17</f>
        <v>0</v>
      </c>
      <c r="GI17" s="2"/>
      <c r="GJ17" s="10"/>
      <c r="GK17" s="9"/>
      <c r="GL17" s="2"/>
      <c r="GM17" s="2"/>
      <c r="GN17" s="2"/>
      <c r="GO17" s="53">
        <f>GN17-GP17-GQ17</f>
        <v>0</v>
      </c>
      <c r="GP17" s="2"/>
      <c r="GQ17" s="10"/>
      <c r="GR17" s="9"/>
      <c r="GS17" s="2"/>
      <c r="GT17" s="2"/>
      <c r="GU17" s="2"/>
      <c r="GV17" s="53">
        <f>GU17-GW17-GX17</f>
        <v>0</v>
      </c>
      <c r="GW17" s="2"/>
      <c r="GX17" s="10"/>
      <c r="GY17" s="9"/>
      <c r="GZ17" s="2"/>
      <c r="HA17" s="2"/>
      <c r="HB17" s="2"/>
      <c r="HC17" s="53">
        <f>HB17-HD17-HE17</f>
        <v>0</v>
      </c>
      <c r="HD17" s="2"/>
      <c r="HE17" s="10"/>
      <c r="HF17" s="9"/>
      <c r="HG17" s="2"/>
      <c r="HH17" s="2"/>
      <c r="HI17" s="2"/>
      <c r="HJ17" s="53">
        <f>HI17-HK17-HL17</f>
        <v>0</v>
      </c>
      <c r="HK17" s="2"/>
      <c r="HL17" s="10"/>
      <c r="HM17" s="9"/>
      <c r="HN17" s="2"/>
      <c r="HO17" s="2"/>
      <c r="HP17" s="2"/>
      <c r="HQ17" s="53">
        <f>HP17-HR17-HS17</f>
        <v>0</v>
      </c>
      <c r="HR17" s="2"/>
      <c r="HS17" s="10"/>
      <c r="HT17" s="9"/>
      <c r="HU17" s="2"/>
      <c r="HV17" s="2"/>
      <c r="HW17" s="2"/>
      <c r="HX17" s="53">
        <f>HW17-HY17-HZ17</f>
        <v>0</v>
      </c>
      <c r="HY17" s="2"/>
      <c r="HZ17" s="10"/>
      <c r="IA17" s="9"/>
      <c r="IB17" s="2"/>
      <c r="IC17" s="2"/>
      <c r="ID17" s="2"/>
      <c r="IE17" s="53">
        <f>ID17-IF17-IG17</f>
        <v>0</v>
      </c>
      <c r="IF17" s="2"/>
      <c r="IG17" s="10"/>
      <c r="IH17" s="9"/>
      <c r="II17" s="2"/>
      <c r="IJ17" s="2"/>
      <c r="IK17" s="2"/>
      <c r="IL17" s="53">
        <f>IK17-IM17-IN17</f>
        <v>0</v>
      </c>
      <c r="IM17" s="2"/>
      <c r="IN17" s="10"/>
      <c r="IO17" s="38"/>
    </row>
    <row r="18" spans="1:249" s="96" customFormat="1" x14ac:dyDescent="0.2">
      <c r="A18" s="73" t="s">
        <v>85</v>
      </c>
      <c r="B18" s="14" t="s">
        <v>16</v>
      </c>
      <c r="C18" s="95"/>
      <c r="D18" s="30">
        <f>+K18+R18+Y18+AM18+AT18+BV18-1</f>
        <v>4745676</v>
      </c>
      <c r="E18" s="30">
        <f t="shared" si="0"/>
        <v>7403976</v>
      </c>
      <c r="F18" s="2">
        <f t="shared" ref="F18:F38" si="24">SUM(M18,T18,AA18,AH18,AO18,BC18,BJ18,BQ18,CE18,CL18,CS18,CZ18,DG18,DN18,DU18,EB18)+SUM(EI18,EP18,EW18,FD18,FK18,FR18,FY18,GF18,GM18,GT18,HA18,HH18,HO18,HV18,IC18,IJ18)</f>
        <v>0</v>
      </c>
      <c r="G18" s="4">
        <f t="shared" si="9"/>
        <v>6955601</v>
      </c>
      <c r="H18" s="2">
        <f t="shared" si="10"/>
        <v>3542372</v>
      </c>
      <c r="I18" s="2">
        <f t="shared" si="11"/>
        <v>3413229</v>
      </c>
      <c r="J18" s="8">
        <f>SUM(Q18,X18,AE18,AL18,AS18,BG18,BN18,BU18,CI18,CP18,CW18,DD18,DK18,DR18,DY18,EF18)+SUM(EM18,ET18,FA18,FH18,FO18,FV18,GC18,GJ18,GQ18,GX18,HE18,HL18,HS18,HZ18,IG18,IN18)</f>
        <v>0</v>
      </c>
      <c r="K18" s="15">
        <v>3748401</v>
      </c>
      <c r="L18" s="16">
        <v>5682543</v>
      </c>
      <c r="M18" s="16"/>
      <c r="N18" s="16">
        <v>5131007</v>
      </c>
      <c r="O18" s="51">
        <f>N18-P18-Q18</f>
        <v>1776073</v>
      </c>
      <c r="P18" s="16">
        <v>3354934</v>
      </c>
      <c r="Q18" s="26"/>
      <c r="R18" s="15">
        <v>627723</v>
      </c>
      <c r="S18" s="16">
        <v>974660</v>
      </c>
      <c r="T18" s="16"/>
      <c r="U18" s="16">
        <v>1011695</v>
      </c>
      <c r="V18" s="51">
        <f>U18-W18-X18</f>
        <v>1011695</v>
      </c>
      <c r="W18" s="16"/>
      <c r="X18" s="17"/>
      <c r="Y18" s="15">
        <v>69222</v>
      </c>
      <c r="Z18" s="16">
        <v>104740</v>
      </c>
      <c r="AA18" s="16"/>
      <c r="AB18" s="16">
        <v>95210</v>
      </c>
      <c r="AC18" s="51">
        <f>AB18-AD18-AE18</f>
        <v>44415</v>
      </c>
      <c r="AD18" s="51">
        <v>50795</v>
      </c>
      <c r="AE18" s="17"/>
      <c r="AF18" s="15">
        <v>116459</v>
      </c>
      <c r="AG18" s="16"/>
      <c r="AH18" s="16"/>
      <c r="AI18" s="16"/>
      <c r="AJ18" s="51">
        <f>AI18-AK18-AL18</f>
        <v>0</v>
      </c>
      <c r="AK18" s="16"/>
      <c r="AL18" s="17"/>
      <c r="AM18" s="15"/>
      <c r="AN18" s="16"/>
      <c r="AO18" s="16"/>
      <c r="AP18" s="16"/>
      <c r="AQ18" s="51">
        <f>AP18-AR18-AS18</f>
        <v>0</v>
      </c>
      <c r="AR18" s="16"/>
      <c r="AS18" s="17"/>
      <c r="AT18" s="30">
        <f t="shared" si="22"/>
        <v>300331</v>
      </c>
      <c r="AU18" s="4">
        <f t="shared" si="22"/>
        <v>362936</v>
      </c>
      <c r="AV18" s="4">
        <f t="shared" si="22"/>
        <v>0</v>
      </c>
      <c r="AW18" s="4">
        <f t="shared" si="22"/>
        <v>413115</v>
      </c>
      <c r="AX18" s="4">
        <f t="shared" si="23"/>
        <v>405615</v>
      </c>
      <c r="AY18" s="4">
        <f t="shared" si="23"/>
        <v>7500</v>
      </c>
      <c r="AZ18" s="24">
        <f t="shared" si="23"/>
        <v>0</v>
      </c>
      <c r="BA18" s="15">
        <v>175021</v>
      </c>
      <c r="BB18" s="16">
        <v>197256</v>
      </c>
      <c r="BC18" s="16"/>
      <c r="BD18" s="16">
        <v>222563</v>
      </c>
      <c r="BE18" s="51">
        <f>BD18-BF18-BG18</f>
        <v>222563</v>
      </c>
      <c r="BF18" s="16"/>
      <c r="BG18" s="17"/>
      <c r="BH18" s="15">
        <v>42</v>
      </c>
      <c r="BI18" s="16"/>
      <c r="BJ18" s="16"/>
      <c r="BK18" s="16"/>
      <c r="BL18" s="51">
        <f>BK18-BM18-BN18</f>
        <v>0</v>
      </c>
      <c r="BM18" s="16"/>
      <c r="BN18" s="17"/>
      <c r="BO18" s="15">
        <v>125268</v>
      </c>
      <c r="BP18" s="16">
        <v>165680</v>
      </c>
      <c r="BQ18" s="16"/>
      <c r="BR18" s="16">
        <v>190552</v>
      </c>
      <c r="BS18" s="51">
        <f>BR18-BT18-BU18</f>
        <v>183052</v>
      </c>
      <c r="BT18" s="16">
        <v>7500</v>
      </c>
      <c r="BU18" s="17"/>
      <c r="BV18" s="30">
        <f>SUM(CC18,CJ18,CQ18,CX18,DE18,DL18,DS18,DZ18,EG18,EN18,EU18,FB18,FI18,FP18,FW18,GD18,GK18,GR18,GY18,HF18,HM18,HT18,IA18,IH18)</f>
        <v>0</v>
      </c>
      <c r="BW18" s="4">
        <v>279097</v>
      </c>
      <c r="BX18" s="4">
        <f>SUM(CE18,CL18,CS18,CZ18,DG18,DN18,DU18,EB18,EI18,EP18,EW18,FD18,FK18,FR18,FY18,GF18,GM18,GT18,HA18,HH18,HO18,HV18,IC18,IJ18)</f>
        <v>0</v>
      </c>
      <c r="BY18" s="4">
        <v>304574</v>
      </c>
      <c r="BZ18" s="51">
        <f>BY18-CA18-CB18</f>
        <v>304574</v>
      </c>
      <c r="CA18" s="4"/>
      <c r="CB18" s="24"/>
      <c r="CC18" s="15"/>
      <c r="CD18" s="16"/>
      <c r="CE18" s="16"/>
      <c r="CF18" s="16"/>
      <c r="CG18" s="51">
        <f>CF18-CH18-CI18</f>
        <v>0</v>
      </c>
      <c r="CH18" s="16"/>
      <c r="CI18" s="17"/>
      <c r="CJ18" s="15"/>
      <c r="CK18" s="16"/>
      <c r="CL18" s="16"/>
      <c r="CM18" s="16"/>
      <c r="CN18" s="51">
        <f>CM18-CO18-CP18</f>
        <v>0</v>
      </c>
      <c r="CO18" s="16"/>
      <c r="CP18" s="17"/>
      <c r="CQ18" s="15"/>
      <c r="CR18" s="16"/>
      <c r="CS18" s="16"/>
      <c r="CT18" s="16"/>
      <c r="CU18" s="51">
        <f>CT18-CV18-CW18</f>
        <v>0</v>
      </c>
      <c r="CV18" s="16"/>
      <c r="CW18" s="17"/>
      <c r="CX18" s="15"/>
      <c r="CY18" s="16"/>
      <c r="CZ18" s="16"/>
      <c r="DA18" s="16"/>
      <c r="DB18" s="51">
        <f>DA18-DC18-DD18</f>
        <v>0</v>
      </c>
      <c r="DC18" s="16"/>
      <c r="DD18" s="17"/>
      <c r="DE18" s="15"/>
      <c r="DF18" s="16"/>
      <c r="DG18" s="16"/>
      <c r="DH18" s="16"/>
      <c r="DI18" s="51">
        <f>DH18-DJ18-DK18</f>
        <v>0</v>
      </c>
      <c r="DJ18" s="16"/>
      <c r="DK18" s="17"/>
      <c r="DL18" s="15"/>
      <c r="DM18" s="16"/>
      <c r="DN18" s="16"/>
      <c r="DO18" s="16"/>
      <c r="DP18" s="51">
        <f>DO18-DQ18-DR18</f>
        <v>0</v>
      </c>
      <c r="DQ18" s="16"/>
      <c r="DR18" s="17"/>
      <c r="DS18" s="15"/>
      <c r="DT18" s="16"/>
      <c r="DU18" s="16"/>
      <c r="DV18" s="16"/>
      <c r="DW18" s="51">
        <f>DV18-DX18-DY18</f>
        <v>0</v>
      </c>
      <c r="DX18" s="16"/>
      <c r="DY18" s="17"/>
      <c r="DZ18" s="15"/>
      <c r="EA18" s="16"/>
      <c r="EB18" s="16"/>
      <c r="EC18" s="16"/>
      <c r="ED18" s="51">
        <f>EC18-EE18-EF18</f>
        <v>0</v>
      </c>
      <c r="EE18" s="16"/>
      <c r="EF18" s="17"/>
      <c r="EG18" s="15"/>
      <c r="EH18" s="16"/>
      <c r="EI18" s="16"/>
      <c r="EJ18" s="16"/>
      <c r="EK18" s="51">
        <f>EJ18-EL18-EM18</f>
        <v>0</v>
      </c>
      <c r="EL18" s="16"/>
      <c r="EM18" s="26"/>
      <c r="EN18" s="15"/>
      <c r="EO18" s="16"/>
      <c r="EP18" s="16"/>
      <c r="EQ18" s="16"/>
      <c r="ER18" s="51">
        <f>EQ18-ES18-ET18</f>
        <v>0</v>
      </c>
      <c r="ES18" s="63"/>
      <c r="ET18" s="17"/>
      <c r="EU18" s="15"/>
      <c r="EV18" s="16"/>
      <c r="EW18" s="16"/>
      <c r="EX18" s="16"/>
      <c r="EY18" s="51">
        <f>EX18-EZ18-FA18</f>
        <v>0</v>
      </c>
      <c r="EZ18" s="16"/>
      <c r="FA18" s="17"/>
      <c r="FB18" s="15"/>
      <c r="FC18" s="16"/>
      <c r="FD18" s="16"/>
      <c r="FE18" s="16"/>
      <c r="FF18" s="51">
        <f>FE18-FG18-FH18</f>
        <v>0</v>
      </c>
      <c r="FG18" s="16"/>
      <c r="FH18" s="17"/>
      <c r="FI18" s="15"/>
      <c r="FJ18" s="16"/>
      <c r="FK18" s="16"/>
      <c r="FL18" s="16"/>
      <c r="FM18" s="51">
        <f>FL18-FN18-FO18</f>
        <v>0</v>
      </c>
      <c r="FN18" s="63"/>
      <c r="FO18" s="17"/>
      <c r="FP18" s="15"/>
      <c r="FQ18" s="16"/>
      <c r="FR18" s="16"/>
      <c r="FS18" s="16"/>
      <c r="FT18" s="51">
        <f>FS18-FU18-FV18</f>
        <v>0</v>
      </c>
      <c r="FU18" s="16"/>
      <c r="FV18" s="17"/>
      <c r="FW18" s="15"/>
      <c r="FX18" s="16"/>
      <c r="FY18" s="16"/>
      <c r="FZ18" s="16"/>
      <c r="GA18" s="51">
        <f>FZ18-GB18-GC18</f>
        <v>0</v>
      </c>
      <c r="GB18" s="16"/>
      <c r="GC18" s="17"/>
      <c r="GD18" s="15"/>
      <c r="GE18" s="16"/>
      <c r="GF18" s="16"/>
      <c r="GG18" s="16"/>
      <c r="GH18" s="51">
        <f>GG18-GI18-GJ18</f>
        <v>0</v>
      </c>
      <c r="GI18" s="16"/>
      <c r="GJ18" s="17"/>
      <c r="GK18" s="15"/>
      <c r="GL18" s="16"/>
      <c r="GM18" s="16"/>
      <c r="GN18" s="16"/>
      <c r="GO18" s="51">
        <f>GN18-GP18-GQ18</f>
        <v>0</v>
      </c>
      <c r="GP18" s="16"/>
      <c r="GQ18" s="17"/>
      <c r="GR18" s="15"/>
      <c r="GS18" s="16"/>
      <c r="GT18" s="16"/>
      <c r="GU18" s="16"/>
      <c r="GV18" s="51">
        <f>GU18-GW18-GX18</f>
        <v>0</v>
      </c>
      <c r="GW18" s="16"/>
      <c r="GX18" s="17"/>
      <c r="GY18" s="15"/>
      <c r="GZ18" s="16"/>
      <c r="HA18" s="16"/>
      <c r="HB18" s="16"/>
      <c r="HC18" s="51">
        <f>HB18-HD18-HE18</f>
        <v>0</v>
      </c>
      <c r="HD18" s="16"/>
      <c r="HE18" s="17"/>
      <c r="HF18" s="15"/>
      <c r="HG18" s="16"/>
      <c r="HH18" s="16"/>
      <c r="HI18" s="16"/>
      <c r="HJ18" s="51">
        <f>HI18-HK18-HL18</f>
        <v>0</v>
      </c>
      <c r="HK18" s="16"/>
      <c r="HL18" s="17"/>
      <c r="HM18" s="15"/>
      <c r="HN18" s="16"/>
      <c r="HO18" s="16"/>
      <c r="HP18" s="16"/>
      <c r="HQ18" s="51">
        <f>HP18-HR18-HS18</f>
        <v>0</v>
      </c>
      <c r="HR18" s="16"/>
      <c r="HS18" s="17"/>
      <c r="HT18" s="15"/>
      <c r="HU18" s="16"/>
      <c r="HV18" s="16"/>
      <c r="HW18" s="16"/>
      <c r="HX18" s="51">
        <f>HW18-HY18-HZ18</f>
        <v>0</v>
      </c>
      <c r="HY18" s="16"/>
      <c r="HZ18" s="17"/>
      <c r="IA18" s="15"/>
      <c r="IB18" s="16"/>
      <c r="IC18" s="16"/>
      <c r="ID18" s="16"/>
      <c r="IE18" s="51">
        <f>ID18-IF18-IG18</f>
        <v>0</v>
      </c>
      <c r="IF18" s="16"/>
      <c r="IG18" s="17"/>
      <c r="IH18" s="15"/>
      <c r="II18" s="16"/>
      <c r="IJ18" s="16"/>
      <c r="IK18" s="16"/>
      <c r="IL18" s="51">
        <f>IK18-IM18-IN18</f>
        <v>0</v>
      </c>
      <c r="IM18" s="16"/>
      <c r="IN18" s="17"/>
      <c r="IO18" s="40"/>
    </row>
    <row r="19" spans="1:249" s="94" customFormat="1" ht="10.35" customHeight="1" x14ac:dyDescent="0.2">
      <c r="A19" s="72" t="s">
        <v>86</v>
      </c>
      <c r="B19" s="3" t="s">
        <v>18</v>
      </c>
      <c r="C19" s="66"/>
      <c r="D19" s="30">
        <f t="shared" si="0"/>
        <v>11907</v>
      </c>
      <c r="E19" s="30">
        <f t="shared" si="0"/>
        <v>2000</v>
      </c>
      <c r="F19" s="2">
        <f t="shared" si="24"/>
        <v>0</v>
      </c>
      <c r="G19" s="4">
        <f t="shared" si="9"/>
        <v>1000</v>
      </c>
      <c r="H19" s="2">
        <f t="shared" si="10"/>
        <v>0</v>
      </c>
      <c r="I19" s="2">
        <f t="shared" si="11"/>
        <v>1000</v>
      </c>
      <c r="J19" s="8">
        <f>SUM(J20:J21)</f>
        <v>0</v>
      </c>
      <c r="K19" s="7">
        <f t="shared" ref="K19:P19" si="25">SUM(K20:K21)</f>
        <v>11907</v>
      </c>
      <c r="L19" s="4">
        <f t="shared" si="25"/>
        <v>2000</v>
      </c>
      <c r="M19" s="4">
        <f t="shared" si="25"/>
        <v>0</v>
      </c>
      <c r="N19" s="4">
        <f t="shared" si="25"/>
        <v>1000</v>
      </c>
      <c r="O19" s="51">
        <f t="shared" si="25"/>
        <v>0</v>
      </c>
      <c r="P19" s="4">
        <f t="shared" si="25"/>
        <v>1000</v>
      </c>
      <c r="Q19" s="24">
        <f>SUM(Q20:Q21)</f>
        <v>0</v>
      </c>
      <c r="R19" s="7">
        <f t="shared" ref="R19:Y19" si="26">SUM(R20:R21)</f>
        <v>0</v>
      </c>
      <c r="S19" s="4">
        <f t="shared" si="26"/>
        <v>0</v>
      </c>
      <c r="T19" s="4">
        <f t="shared" si="26"/>
        <v>0</v>
      </c>
      <c r="U19" s="4">
        <f t="shared" si="26"/>
        <v>0</v>
      </c>
      <c r="V19" s="51">
        <f t="shared" si="26"/>
        <v>0</v>
      </c>
      <c r="W19" s="4">
        <f t="shared" si="26"/>
        <v>0</v>
      </c>
      <c r="X19" s="8">
        <f t="shared" si="26"/>
        <v>0</v>
      </c>
      <c r="Y19" s="7">
        <f t="shared" si="26"/>
        <v>0</v>
      </c>
      <c r="Z19" s="4">
        <f t="shared" ref="Z19:DF19" si="27">SUM(Z20:Z21)</f>
        <v>0</v>
      </c>
      <c r="AA19" s="4">
        <f t="shared" si="27"/>
        <v>0</v>
      </c>
      <c r="AB19" s="4">
        <f t="shared" si="27"/>
        <v>0</v>
      </c>
      <c r="AC19" s="51">
        <f t="shared" si="27"/>
        <v>0</v>
      </c>
      <c r="AD19" s="4">
        <f t="shared" si="27"/>
        <v>0</v>
      </c>
      <c r="AE19" s="8">
        <f t="shared" si="27"/>
        <v>0</v>
      </c>
      <c r="AF19" s="7">
        <f t="shared" si="27"/>
        <v>0</v>
      </c>
      <c r="AG19" s="4">
        <f t="shared" si="27"/>
        <v>0</v>
      </c>
      <c r="AH19" s="4">
        <f t="shared" si="27"/>
        <v>0</v>
      </c>
      <c r="AI19" s="4">
        <f t="shared" si="27"/>
        <v>0</v>
      </c>
      <c r="AJ19" s="51">
        <f t="shared" si="27"/>
        <v>0</v>
      </c>
      <c r="AK19" s="4">
        <f t="shared" si="27"/>
        <v>0</v>
      </c>
      <c r="AL19" s="8">
        <f t="shared" si="27"/>
        <v>0</v>
      </c>
      <c r="AM19" s="7">
        <f t="shared" si="27"/>
        <v>0</v>
      </c>
      <c r="AN19" s="4">
        <f t="shared" si="27"/>
        <v>0</v>
      </c>
      <c r="AO19" s="4">
        <f t="shared" si="27"/>
        <v>0</v>
      </c>
      <c r="AP19" s="4">
        <f t="shared" si="27"/>
        <v>0</v>
      </c>
      <c r="AQ19" s="51">
        <f t="shared" si="27"/>
        <v>0</v>
      </c>
      <c r="AR19" s="4">
        <f t="shared" si="27"/>
        <v>0</v>
      </c>
      <c r="AS19" s="8">
        <f t="shared" si="27"/>
        <v>0</v>
      </c>
      <c r="AT19" s="30">
        <f t="shared" ref="AT19:AZ19" si="28">SUM(AT20:AT21)</f>
        <v>0</v>
      </c>
      <c r="AU19" s="4">
        <f t="shared" si="28"/>
        <v>0</v>
      </c>
      <c r="AV19" s="4">
        <f t="shared" si="28"/>
        <v>0</v>
      </c>
      <c r="AW19" s="4">
        <f t="shared" si="28"/>
        <v>0</v>
      </c>
      <c r="AX19" s="4">
        <f>SUM(AX20:AX21)</f>
        <v>0</v>
      </c>
      <c r="AY19" s="4">
        <f>SUM(AY20:AY21)</f>
        <v>0</v>
      </c>
      <c r="AZ19" s="24">
        <f t="shared" si="28"/>
        <v>0</v>
      </c>
      <c r="BA19" s="7">
        <f t="shared" si="27"/>
        <v>0</v>
      </c>
      <c r="BB19" s="4">
        <f t="shared" si="27"/>
        <v>0</v>
      </c>
      <c r="BC19" s="4">
        <f t="shared" si="27"/>
        <v>0</v>
      </c>
      <c r="BD19" s="4">
        <f t="shared" si="27"/>
        <v>0</v>
      </c>
      <c r="BE19" s="51">
        <f t="shared" si="27"/>
        <v>0</v>
      </c>
      <c r="BF19" s="4">
        <f t="shared" si="27"/>
        <v>0</v>
      </c>
      <c r="BG19" s="8">
        <f t="shared" si="27"/>
        <v>0</v>
      </c>
      <c r="BH19" s="7">
        <f t="shared" si="27"/>
        <v>0</v>
      </c>
      <c r="BI19" s="4">
        <f t="shared" si="27"/>
        <v>0</v>
      </c>
      <c r="BJ19" s="4">
        <f t="shared" si="27"/>
        <v>0</v>
      </c>
      <c r="BK19" s="4">
        <f t="shared" si="27"/>
        <v>0</v>
      </c>
      <c r="BL19" s="51">
        <f t="shared" si="27"/>
        <v>0</v>
      </c>
      <c r="BM19" s="4">
        <f t="shared" si="27"/>
        <v>0</v>
      </c>
      <c r="BN19" s="8">
        <f t="shared" si="27"/>
        <v>0</v>
      </c>
      <c r="BO19" s="7">
        <f t="shared" si="27"/>
        <v>0</v>
      </c>
      <c r="BP19" s="4">
        <f t="shared" si="27"/>
        <v>0</v>
      </c>
      <c r="BQ19" s="4">
        <f t="shared" si="27"/>
        <v>0</v>
      </c>
      <c r="BR19" s="4">
        <f t="shared" si="27"/>
        <v>0</v>
      </c>
      <c r="BS19" s="51">
        <f t="shared" si="27"/>
        <v>0</v>
      </c>
      <c r="BT19" s="4">
        <f t="shared" si="27"/>
        <v>0</v>
      </c>
      <c r="BU19" s="8">
        <f t="shared" si="27"/>
        <v>0</v>
      </c>
      <c r="BV19" s="7">
        <f t="shared" ref="BV19:CI19" si="29">SUM(BV20:BV21)</f>
        <v>0</v>
      </c>
      <c r="BW19" s="4">
        <f t="shared" si="29"/>
        <v>0</v>
      </c>
      <c r="BX19" s="4">
        <f t="shared" si="29"/>
        <v>0</v>
      </c>
      <c r="BY19" s="4">
        <f t="shared" si="29"/>
        <v>0</v>
      </c>
      <c r="BZ19" s="4">
        <f>SUM(BZ20:BZ21)</f>
        <v>0</v>
      </c>
      <c r="CA19" s="4">
        <f>SUM(CA20:CA21)</f>
        <v>0</v>
      </c>
      <c r="CB19" s="8">
        <f t="shared" si="29"/>
        <v>0</v>
      </c>
      <c r="CC19" s="7">
        <f t="shared" si="29"/>
        <v>0</v>
      </c>
      <c r="CD19" s="4">
        <f t="shared" si="29"/>
        <v>0</v>
      </c>
      <c r="CE19" s="4">
        <f t="shared" si="29"/>
        <v>0</v>
      </c>
      <c r="CF19" s="4">
        <f t="shared" si="29"/>
        <v>0</v>
      </c>
      <c r="CG19" s="51">
        <f t="shared" si="29"/>
        <v>0</v>
      </c>
      <c r="CH19" s="4">
        <f t="shared" si="29"/>
        <v>0</v>
      </c>
      <c r="CI19" s="8">
        <f t="shared" si="29"/>
        <v>0</v>
      </c>
      <c r="CJ19" s="7">
        <f t="shared" si="27"/>
        <v>0</v>
      </c>
      <c r="CK19" s="4">
        <f t="shared" si="27"/>
        <v>0</v>
      </c>
      <c r="CL19" s="4">
        <f t="shared" si="27"/>
        <v>0</v>
      </c>
      <c r="CM19" s="4">
        <f t="shared" si="27"/>
        <v>0</v>
      </c>
      <c r="CN19" s="51">
        <f t="shared" si="27"/>
        <v>0</v>
      </c>
      <c r="CO19" s="4">
        <f t="shared" si="27"/>
        <v>0</v>
      </c>
      <c r="CP19" s="8">
        <f t="shared" si="27"/>
        <v>0</v>
      </c>
      <c r="CQ19" s="7">
        <f t="shared" si="27"/>
        <v>0</v>
      </c>
      <c r="CR19" s="4">
        <f t="shared" si="27"/>
        <v>0</v>
      </c>
      <c r="CS19" s="4">
        <f t="shared" si="27"/>
        <v>0</v>
      </c>
      <c r="CT19" s="4">
        <f t="shared" si="27"/>
        <v>0</v>
      </c>
      <c r="CU19" s="51">
        <f t="shared" si="27"/>
        <v>0</v>
      </c>
      <c r="CV19" s="4">
        <f t="shared" si="27"/>
        <v>0</v>
      </c>
      <c r="CW19" s="8">
        <f t="shared" si="27"/>
        <v>0</v>
      </c>
      <c r="CX19" s="7">
        <f t="shared" si="27"/>
        <v>0</v>
      </c>
      <c r="CY19" s="4">
        <f t="shared" si="27"/>
        <v>0</v>
      </c>
      <c r="CZ19" s="4">
        <f t="shared" si="27"/>
        <v>0</v>
      </c>
      <c r="DA19" s="4">
        <f t="shared" si="27"/>
        <v>0</v>
      </c>
      <c r="DB19" s="51">
        <f t="shared" si="27"/>
        <v>0</v>
      </c>
      <c r="DC19" s="4">
        <f t="shared" si="27"/>
        <v>0</v>
      </c>
      <c r="DD19" s="8">
        <f t="shared" si="27"/>
        <v>0</v>
      </c>
      <c r="DE19" s="7">
        <f t="shared" si="27"/>
        <v>0</v>
      </c>
      <c r="DF19" s="4">
        <f t="shared" si="27"/>
        <v>0</v>
      </c>
      <c r="DG19" s="4">
        <f t="shared" ref="DG19:FW19" si="30">SUM(DG20:DG21)</f>
        <v>0</v>
      </c>
      <c r="DH19" s="4">
        <f t="shared" si="30"/>
        <v>0</v>
      </c>
      <c r="DI19" s="51">
        <f t="shared" si="30"/>
        <v>0</v>
      </c>
      <c r="DJ19" s="4">
        <f t="shared" si="30"/>
        <v>0</v>
      </c>
      <c r="DK19" s="8">
        <f t="shared" si="30"/>
        <v>0</v>
      </c>
      <c r="DL19" s="7">
        <f t="shared" si="30"/>
        <v>0</v>
      </c>
      <c r="DM19" s="4">
        <f t="shared" si="30"/>
        <v>0</v>
      </c>
      <c r="DN19" s="4">
        <f t="shared" si="30"/>
        <v>0</v>
      </c>
      <c r="DO19" s="4">
        <f t="shared" si="30"/>
        <v>0</v>
      </c>
      <c r="DP19" s="51">
        <f t="shared" si="30"/>
        <v>0</v>
      </c>
      <c r="DQ19" s="4">
        <f t="shared" si="30"/>
        <v>0</v>
      </c>
      <c r="DR19" s="8">
        <f t="shared" si="30"/>
        <v>0</v>
      </c>
      <c r="DS19" s="7">
        <f t="shared" si="30"/>
        <v>0</v>
      </c>
      <c r="DT19" s="4">
        <f t="shared" si="30"/>
        <v>0</v>
      </c>
      <c r="DU19" s="4">
        <f>SUM(DU20:DU21)</f>
        <v>0</v>
      </c>
      <c r="DV19" s="4">
        <f t="shared" si="30"/>
        <v>0</v>
      </c>
      <c r="DW19" s="51">
        <f t="shared" si="30"/>
        <v>0</v>
      </c>
      <c r="DX19" s="4">
        <f t="shared" si="30"/>
        <v>0</v>
      </c>
      <c r="DY19" s="8">
        <f t="shared" si="30"/>
        <v>0</v>
      </c>
      <c r="DZ19" s="7">
        <f t="shared" si="30"/>
        <v>0</v>
      </c>
      <c r="EA19" s="4">
        <f t="shared" si="30"/>
        <v>0</v>
      </c>
      <c r="EB19" s="4">
        <f t="shared" si="30"/>
        <v>0</v>
      </c>
      <c r="EC19" s="4">
        <f t="shared" si="30"/>
        <v>0</v>
      </c>
      <c r="ED19" s="51">
        <f t="shared" si="30"/>
        <v>0</v>
      </c>
      <c r="EE19" s="4">
        <f t="shared" si="30"/>
        <v>0</v>
      </c>
      <c r="EF19" s="8">
        <f t="shared" si="30"/>
        <v>0</v>
      </c>
      <c r="EG19" s="7">
        <f t="shared" si="30"/>
        <v>0</v>
      </c>
      <c r="EH19" s="4">
        <f t="shared" si="30"/>
        <v>0</v>
      </c>
      <c r="EI19" s="4">
        <f t="shared" si="30"/>
        <v>0</v>
      </c>
      <c r="EJ19" s="4">
        <f t="shared" si="30"/>
        <v>0</v>
      </c>
      <c r="EK19" s="51">
        <f t="shared" si="30"/>
        <v>0</v>
      </c>
      <c r="EL19" s="4">
        <f t="shared" si="30"/>
        <v>0</v>
      </c>
      <c r="EM19" s="8">
        <f t="shared" si="30"/>
        <v>0</v>
      </c>
      <c r="EN19" s="7">
        <f t="shared" si="30"/>
        <v>0</v>
      </c>
      <c r="EO19" s="4">
        <f t="shared" si="30"/>
        <v>0</v>
      </c>
      <c r="EP19" s="4">
        <f t="shared" si="30"/>
        <v>0</v>
      </c>
      <c r="EQ19" s="4">
        <f t="shared" si="30"/>
        <v>0</v>
      </c>
      <c r="ER19" s="51">
        <f t="shared" si="30"/>
        <v>0</v>
      </c>
      <c r="ES19" s="4">
        <f>SUM(ES20:ES21)</f>
        <v>0</v>
      </c>
      <c r="ET19" s="8">
        <f t="shared" si="30"/>
        <v>0</v>
      </c>
      <c r="EU19" s="7">
        <f t="shared" si="30"/>
        <v>0</v>
      </c>
      <c r="EV19" s="4">
        <f t="shared" si="30"/>
        <v>0</v>
      </c>
      <c r="EW19" s="4">
        <f t="shared" si="30"/>
        <v>0</v>
      </c>
      <c r="EX19" s="4">
        <f t="shared" si="30"/>
        <v>0</v>
      </c>
      <c r="EY19" s="51">
        <f t="shared" si="30"/>
        <v>0</v>
      </c>
      <c r="EZ19" s="4">
        <f t="shared" si="30"/>
        <v>0</v>
      </c>
      <c r="FA19" s="8">
        <f t="shared" si="30"/>
        <v>0</v>
      </c>
      <c r="FB19" s="7">
        <f t="shared" si="30"/>
        <v>0</v>
      </c>
      <c r="FC19" s="4">
        <f t="shared" si="30"/>
        <v>0</v>
      </c>
      <c r="FD19" s="4">
        <f t="shared" si="30"/>
        <v>0</v>
      </c>
      <c r="FE19" s="4">
        <f t="shared" si="30"/>
        <v>0</v>
      </c>
      <c r="FF19" s="51">
        <f t="shared" si="30"/>
        <v>0</v>
      </c>
      <c r="FG19" s="4">
        <f t="shared" si="30"/>
        <v>0</v>
      </c>
      <c r="FH19" s="8">
        <f t="shared" si="30"/>
        <v>0</v>
      </c>
      <c r="FI19" s="7">
        <f t="shared" si="30"/>
        <v>0</v>
      </c>
      <c r="FJ19" s="4">
        <f t="shared" si="30"/>
        <v>0</v>
      </c>
      <c r="FK19" s="4">
        <f t="shared" si="30"/>
        <v>0</v>
      </c>
      <c r="FL19" s="4">
        <f t="shared" si="30"/>
        <v>0</v>
      </c>
      <c r="FM19" s="51">
        <f t="shared" si="30"/>
        <v>0</v>
      </c>
      <c r="FN19" s="4">
        <f t="shared" si="30"/>
        <v>0</v>
      </c>
      <c r="FO19" s="8">
        <f t="shared" si="30"/>
        <v>0</v>
      </c>
      <c r="FP19" s="7">
        <f t="shared" si="30"/>
        <v>0</v>
      </c>
      <c r="FQ19" s="4">
        <f t="shared" si="30"/>
        <v>0</v>
      </c>
      <c r="FR19" s="4">
        <f t="shared" si="30"/>
        <v>0</v>
      </c>
      <c r="FS19" s="4">
        <f t="shared" si="30"/>
        <v>0</v>
      </c>
      <c r="FT19" s="51">
        <f t="shared" si="30"/>
        <v>0</v>
      </c>
      <c r="FU19" s="4">
        <f t="shared" si="30"/>
        <v>0</v>
      </c>
      <c r="FV19" s="8">
        <f t="shared" si="30"/>
        <v>0</v>
      </c>
      <c r="FW19" s="7">
        <f t="shared" si="30"/>
        <v>0</v>
      </c>
      <c r="FX19" s="4">
        <f t="shared" ref="FX19:IN19" si="31">SUM(FX20:FX21)</f>
        <v>0</v>
      </c>
      <c r="FY19" s="4">
        <f t="shared" si="31"/>
        <v>0</v>
      </c>
      <c r="FZ19" s="4">
        <f t="shared" si="31"/>
        <v>0</v>
      </c>
      <c r="GA19" s="51">
        <f t="shared" si="31"/>
        <v>0</v>
      </c>
      <c r="GB19" s="4">
        <f t="shared" si="31"/>
        <v>0</v>
      </c>
      <c r="GC19" s="8">
        <f t="shared" si="31"/>
        <v>0</v>
      </c>
      <c r="GD19" s="7">
        <f t="shared" si="31"/>
        <v>0</v>
      </c>
      <c r="GE19" s="4">
        <f t="shared" si="31"/>
        <v>0</v>
      </c>
      <c r="GF19" s="4">
        <f t="shared" si="31"/>
        <v>0</v>
      </c>
      <c r="GG19" s="4">
        <f t="shared" si="31"/>
        <v>0</v>
      </c>
      <c r="GH19" s="51">
        <f t="shared" si="31"/>
        <v>0</v>
      </c>
      <c r="GI19" s="4">
        <f t="shared" si="31"/>
        <v>0</v>
      </c>
      <c r="GJ19" s="8">
        <f t="shared" si="31"/>
        <v>0</v>
      </c>
      <c r="GK19" s="7">
        <f t="shared" si="31"/>
        <v>0</v>
      </c>
      <c r="GL19" s="4">
        <f t="shared" si="31"/>
        <v>0</v>
      </c>
      <c r="GM19" s="4">
        <f t="shared" si="31"/>
        <v>0</v>
      </c>
      <c r="GN19" s="4">
        <f t="shared" si="31"/>
        <v>0</v>
      </c>
      <c r="GO19" s="51">
        <f t="shared" si="31"/>
        <v>0</v>
      </c>
      <c r="GP19" s="4">
        <f>SUM(GP20:GP21)</f>
        <v>0</v>
      </c>
      <c r="GQ19" s="8">
        <f t="shared" si="31"/>
        <v>0</v>
      </c>
      <c r="GR19" s="4">
        <f t="shared" si="31"/>
        <v>0</v>
      </c>
      <c r="GS19" s="4">
        <f t="shared" si="31"/>
        <v>0</v>
      </c>
      <c r="GT19" s="4"/>
      <c r="GU19" s="4"/>
      <c r="GV19" s="51">
        <f t="shared" si="31"/>
        <v>0</v>
      </c>
      <c r="GW19" s="4">
        <f>SUM(GW20:GW21)</f>
        <v>0</v>
      </c>
      <c r="GX19" s="8">
        <f t="shared" si="31"/>
        <v>0</v>
      </c>
      <c r="GY19" s="7">
        <f t="shared" si="31"/>
        <v>0</v>
      </c>
      <c r="GZ19" s="4">
        <f t="shared" si="31"/>
        <v>0</v>
      </c>
      <c r="HA19" s="4">
        <f t="shared" si="31"/>
        <v>0</v>
      </c>
      <c r="HB19" s="4">
        <f t="shared" si="31"/>
        <v>0</v>
      </c>
      <c r="HC19" s="51">
        <f t="shared" si="31"/>
        <v>0</v>
      </c>
      <c r="HD19" s="4">
        <f>SUM(HD20:HD21)</f>
        <v>0</v>
      </c>
      <c r="HE19" s="8">
        <f t="shared" si="31"/>
        <v>0</v>
      </c>
      <c r="HF19" s="7">
        <f t="shared" si="31"/>
        <v>0</v>
      </c>
      <c r="HG19" s="4">
        <f t="shared" si="31"/>
        <v>0</v>
      </c>
      <c r="HH19" s="4">
        <f t="shared" si="31"/>
        <v>0</v>
      </c>
      <c r="HI19" s="4">
        <f t="shared" si="31"/>
        <v>0</v>
      </c>
      <c r="HJ19" s="51">
        <f t="shared" si="31"/>
        <v>0</v>
      </c>
      <c r="HK19" s="4">
        <f>SUM(HK20:HK21)</f>
        <v>0</v>
      </c>
      <c r="HL19" s="8">
        <f t="shared" si="31"/>
        <v>0</v>
      </c>
      <c r="HM19" s="7">
        <f t="shared" si="31"/>
        <v>0</v>
      </c>
      <c r="HN19" s="4">
        <f t="shared" si="31"/>
        <v>0</v>
      </c>
      <c r="HO19" s="4">
        <f t="shared" si="31"/>
        <v>0</v>
      </c>
      <c r="HP19" s="4">
        <f t="shared" si="31"/>
        <v>0</v>
      </c>
      <c r="HQ19" s="51">
        <f t="shared" si="31"/>
        <v>0</v>
      </c>
      <c r="HR19" s="4">
        <f>SUM(HR20:HR21)</f>
        <v>0</v>
      </c>
      <c r="HS19" s="8">
        <f t="shared" si="31"/>
        <v>0</v>
      </c>
      <c r="HT19" s="7">
        <f t="shared" si="31"/>
        <v>0</v>
      </c>
      <c r="HU19" s="4"/>
      <c r="HV19" s="4">
        <f t="shared" si="31"/>
        <v>0</v>
      </c>
      <c r="HW19" s="4">
        <f t="shared" si="31"/>
        <v>0</v>
      </c>
      <c r="HX19" s="51">
        <f t="shared" si="31"/>
        <v>0</v>
      </c>
      <c r="HY19" s="4">
        <f>SUM(HY20:HY21)</f>
        <v>0</v>
      </c>
      <c r="HZ19" s="8">
        <f t="shared" si="31"/>
        <v>0</v>
      </c>
      <c r="IA19" s="7">
        <f t="shared" si="31"/>
        <v>0</v>
      </c>
      <c r="IB19" s="4">
        <f t="shared" si="31"/>
        <v>0</v>
      </c>
      <c r="IC19" s="4">
        <f t="shared" si="31"/>
        <v>0</v>
      </c>
      <c r="ID19" s="4">
        <f t="shared" si="31"/>
        <v>0</v>
      </c>
      <c r="IE19" s="51">
        <f t="shared" si="31"/>
        <v>0</v>
      </c>
      <c r="IF19" s="4">
        <f>SUM(IF20:IF21)</f>
        <v>0</v>
      </c>
      <c r="IG19" s="8">
        <f t="shared" si="31"/>
        <v>0</v>
      </c>
      <c r="IH19" s="7">
        <f t="shared" si="31"/>
        <v>0</v>
      </c>
      <c r="II19" s="4">
        <f t="shared" si="31"/>
        <v>0</v>
      </c>
      <c r="IJ19" s="4">
        <f t="shared" si="31"/>
        <v>0</v>
      </c>
      <c r="IK19" s="4">
        <f t="shared" si="31"/>
        <v>0</v>
      </c>
      <c r="IL19" s="51">
        <f t="shared" si="31"/>
        <v>0</v>
      </c>
      <c r="IM19" s="4">
        <f>SUM(IM20:IM21)</f>
        <v>0</v>
      </c>
      <c r="IN19" s="8">
        <f t="shared" si="31"/>
        <v>0</v>
      </c>
      <c r="IO19" s="39"/>
    </row>
    <row r="20" spans="1:249" s="93" customFormat="1" ht="10.35" customHeight="1" x14ac:dyDescent="0.2">
      <c r="A20" s="71"/>
      <c r="B20" s="1" t="s">
        <v>94</v>
      </c>
      <c r="C20" s="64" t="s">
        <v>161</v>
      </c>
      <c r="D20" s="30">
        <f t="shared" si="0"/>
        <v>1069</v>
      </c>
      <c r="E20" s="30">
        <f t="shared" si="0"/>
        <v>2000</v>
      </c>
      <c r="F20" s="2">
        <f t="shared" si="24"/>
        <v>0</v>
      </c>
      <c r="G20" s="4">
        <f t="shared" si="9"/>
        <v>1000</v>
      </c>
      <c r="H20" s="2">
        <f t="shared" si="10"/>
        <v>0</v>
      </c>
      <c r="I20" s="2">
        <f t="shared" si="11"/>
        <v>1000</v>
      </c>
      <c r="J20" s="10">
        <f>SUM(Q20,X20,AE20,AL20,AS20,BG20,BN20,BU20,CI20,CP20,CW20,DD20,DK20,DR20,DY20,EF20)+SUM(EM20,ET20,FA20,FH20,FO20,FV20,GC20,GJ20,GQ20,GX20,HE20,HL20,HS20,HZ20,IG20,IN20)</f>
        <v>0</v>
      </c>
      <c r="K20" s="9">
        <v>1069</v>
      </c>
      <c r="L20" s="2">
        <v>2000</v>
      </c>
      <c r="M20" s="2"/>
      <c r="N20" s="2">
        <v>1000</v>
      </c>
      <c r="O20" s="53">
        <f t="shared" ref="O20:O21" si="32">N20-P20-Q20</f>
        <v>0</v>
      </c>
      <c r="P20" s="2">
        <v>1000</v>
      </c>
      <c r="Q20" s="25"/>
      <c r="R20" s="9"/>
      <c r="S20" s="2"/>
      <c r="T20" s="2"/>
      <c r="U20" s="2"/>
      <c r="V20" s="53"/>
      <c r="W20" s="2"/>
      <c r="X20" s="10"/>
      <c r="Y20" s="9"/>
      <c r="Z20" s="2"/>
      <c r="AA20" s="2"/>
      <c r="AB20" s="2"/>
      <c r="AC20" s="53"/>
      <c r="AD20" s="2"/>
      <c r="AE20" s="10"/>
      <c r="AF20" s="9"/>
      <c r="AG20" s="2"/>
      <c r="AH20" s="2"/>
      <c r="AI20" s="2"/>
      <c r="AJ20" s="53"/>
      <c r="AK20" s="2"/>
      <c r="AL20" s="10"/>
      <c r="AM20" s="9"/>
      <c r="AN20" s="2"/>
      <c r="AO20" s="2"/>
      <c r="AP20" s="2"/>
      <c r="AQ20" s="53"/>
      <c r="AR20" s="2"/>
      <c r="AS20" s="10"/>
      <c r="AT20" s="29">
        <f t="shared" ref="AT20:AW21" si="33">SUM(BH20,BO20,BA20)</f>
        <v>0</v>
      </c>
      <c r="AU20" s="2">
        <f t="shared" si="33"/>
        <v>0</v>
      </c>
      <c r="AV20" s="2">
        <f t="shared" si="33"/>
        <v>0</v>
      </c>
      <c r="AW20" s="2">
        <f t="shared" si="33"/>
        <v>0</v>
      </c>
      <c r="AX20" s="2">
        <f t="shared" ref="AX20:AZ21" si="34">SUM(BL20,BS20,BE20)</f>
        <v>0</v>
      </c>
      <c r="AY20" s="2">
        <f t="shared" si="34"/>
        <v>0</v>
      </c>
      <c r="AZ20" s="25">
        <f t="shared" si="34"/>
        <v>0</v>
      </c>
      <c r="BA20" s="9"/>
      <c r="BB20" s="2"/>
      <c r="BC20" s="2"/>
      <c r="BD20" s="2"/>
      <c r="BE20" s="53"/>
      <c r="BF20" s="2"/>
      <c r="BG20" s="10"/>
      <c r="BH20" s="9"/>
      <c r="BI20" s="2"/>
      <c r="BJ20" s="2"/>
      <c r="BK20" s="2"/>
      <c r="BL20" s="53"/>
      <c r="BM20" s="2"/>
      <c r="BN20" s="10"/>
      <c r="BO20" s="9"/>
      <c r="BP20" s="2"/>
      <c r="BQ20" s="2"/>
      <c r="BR20" s="2"/>
      <c r="BS20" s="53"/>
      <c r="BT20" s="2"/>
      <c r="BU20" s="10"/>
      <c r="BV20" s="29">
        <f>SUM(CC20,CJ20,CQ20,CX20,DE20,DL20,DS20,DZ20,EG20,EN20,EU20,FB20,FI20,FP20,FW20,GD20,GK20,GR20,GY20,HF20,HM20,HT20,IA20,IH20)</f>
        <v>0</v>
      </c>
      <c r="BW20" s="2"/>
      <c r="BX20" s="2">
        <f>SUM(CE20,CL20,CS20,CZ20,DG20,DN20,DU20,EB20,EI20,EP20,EW20,FD20,FK20,FR20,FY20,GF20,GM20,GT20,HA20,HH20,HO20,HV20,IC20,IJ20)</f>
        <v>0</v>
      </c>
      <c r="BY20" s="2"/>
      <c r="BZ20" s="2"/>
      <c r="CA20" s="2"/>
      <c r="CB20" s="25"/>
      <c r="CC20" s="9"/>
      <c r="CD20" s="2"/>
      <c r="CE20" s="2"/>
      <c r="CF20" s="2"/>
      <c r="CG20" s="53"/>
      <c r="CH20" s="2"/>
      <c r="CI20" s="10"/>
      <c r="CJ20" s="9"/>
      <c r="CK20" s="2"/>
      <c r="CL20" s="2"/>
      <c r="CM20" s="2"/>
      <c r="CN20" s="53"/>
      <c r="CO20" s="2"/>
      <c r="CP20" s="10"/>
      <c r="CQ20" s="9"/>
      <c r="CR20" s="2"/>
      <c r="CS20" s="2"/>
      <c r="CT20" s="2"/>
      <c r="CU20" s="53"/>
      <c r="CV20" s="2"/>
      <c r="CW20" s="10"/>
      <c r="CX20" s="9"/>
      <c r="CY20" s="2"/>
      <c r="CZ20" s="2"/>
      <c r="DA20" s="2"/>
      <c r="DB20" s="53"/>
      <c r="DC20" s="2"/>
      <c r="DD20" s="10"/>
      <c r="DE20" s="9"/>
      <c r="DF20" s="2"/>
      <c r="DG20" s="2"/>
      <c r="DH20" s="2"/>
      <c r="DI20" s="53"/>
      <c r="DJ20" s="2"/>
      <c r="DK20" s="10"/>
      <c r="DL20" s="9"/>
      <c r="DM20" s="2"/>
      <c r="DN20" s="2"/>
      <c r="DO20" s="2"/>
      <c r="DP20" s="53"/>
      <c r="DQ20" s="2"/>
      <c r="DR20" s="10"/>
      <c r="DS20" s="9"/>
      <c r="DT20" s="2"/>
      <c r="DU20" s="2"/>
      <c r="DV20" s="2"/>
      <c r="DW20" s="53"/>
      <c r="DX20" s="2"/>
      <c r="DY20" s="10"/>
      <c r="DZ20" s="9"/>
      <c r="EA20" s="2"/>
      <c r="EB20" s="2"/>
      <c r="EC20" s="2"/>
      <c r="ED20" s="53"/>
      <c r="EE20" s="2"/>
      <c r="EF20" s="10"/>
      <c r="EG20" s="9"/>
      <c r="EH20" s="2"/>
      <c r="EI20" s="2"/>
      <c r="EJ20" s="2"/>
      <c r="EK20" s="53"/>
      <c r="EL20" s="2"/>
      <c r="EM20" s="25"/>
      <c r="EN20" s="9"/>
      <c r="EO20" s="2"/>
      <c r="EP20" s="2"/>
      <c r="EQ20" s="2"/>
      <c r="ER20" s="53"/>
      <c r="ES20" s="2"/>
      <c r="ET20" s="10"/>
      <c r="EU20" s="9"/>
      <c r="EV20" s="2"/>
      <c r="EW20" s="2"/>
      <c r="EX20" s="2"/>
      <c r="EY20" s="53"/>
      <c r="EZ20" s="2"/>
      <c r="FA20" s="10"/>
      <c r="FB20" s="9"/>
      <c r="FC20" s="2"/>
      <c r="FD20" s="2"/>
      <c r="FE20" s="2"/>
      <c r="FF20" s="53"/>
      <c r="FG20" s="2"/>
      <c r="FH20" s="10"/>
      <c r="FI20" s="9"/>
      <c r="FJ20" s="2"/>
      <c r="FK20" s="2"/>
      <c r="FL20" s="2"/>
      <c r="FM20" s="53"/>
      <c r="FN20" s="53"/>
      <c r="FO20" s="10"/>
      <c r="FP20" s="9"/>
      <c r="FQ20" s="2"/>
      <c r="FR20" s="2"/>
      <c r="FS20" s="2"/>
      <c r="FT20" s="53"/>
      <c r="FU20" s="2"/>
      <c r="FV20" s="10"/>
      <c r="FW20" s="9"/>
      <c r="FX20" s="2"/>
      <c r="FY20" s="2"/>
      <c r="FZ20" s="2"/>
      <c r="GA20" s="53"/>
      <c r="GB20" s="2"/>
      <c r="GC20" s="10"/>
      <c r="GD20" s="9"/>
      <c r="GE20" s="2"/>
      <c r="GF20" s="2"/>
      <c r="GG20" s="2"/>
      <c r="GH20" s="53"/>
      <c r="GI20" s="2"/>
      <c r="GJ20" s="10"/>
      <c r="GK20" s="9"/>
      <c r="GL20" s="2"/>
      <c r="GM20" s="2"/>
      <c r="GN20" s="2"/>
      <c r="GO20" s="53"/>
      <c r="GP20" s="2"/>
      <c r="GQ20" s="10"/>
      <c r="GR20" s="9"/>
      <c r="GS20" s="2"/>
      <c r="GT20" s="2"/>
      <c r="GU20" s="2"/>
      <c r="GV20" s="53"/>
      <c r="GW20" s="2"/>
      <c r="GX20" s="10"/>
      <c r="GY20" s="9"/>
      <c r="GZ20" s="2"/>
      <c r="HA20" s="2"/>
      <c r="HB20" s="2"/>
      <c r="HC20" s="53"/>
      <c r="HD20" s="2"/>
      <c r="HE20" s="10"/>
      <c r="HF20" s="9"/>
      <c r="HG20" s="2"/>
      <c r="HH20" s="2"/>
      <c r="HI20" s="2"/>
      <c r="HJ20" s="53"/>
      <c r="HK20" s="2"/>
      <c r="HL20" s="10"/>
      <c r="HM20" s="9"/>
      <c r="HN20" s="2"/>
      <c r="HO20" s="2"/>
      <c r="HP20" s="2"/>
      <c r="HQ20" s="53"/>
      <c r="HR20" s="2"/>
      <c r="HS20" s="10"/>
      <c r="HT20" s="9"/>
      <c r="HU20" s="2"/>
      <c r="HV20" s="2"/>
      <c r="HW20" s="2"/>
      <c r="HX20" s="53"/>
      <c r="HY20" s="2"/>
      <c r="HZ20" s="10"/>
      <c r="IA20" s="9"/>
      <c r="IB20" s="2"/>
      <c r="IC20" s="2"/>
      <c r="ID20" s="2"/>
      <c r="IE20" s="53"/>
      <c r="IF20" s="2"/>
      <c r="IG20" s="10"/>
      <c r="IH20" s="9"/>
      <c r="II20" s="2"/>
      <c r="IJ20" s="2"/>
      <c r="IK20" s="2"/>
      <c r="IL20" s="53"/>
      <c r="IM20" s="2"/>
      <c r="IN20" s="10"/>
      <c r="IO20" s="38"/>
    </row>
    <row r="21" spans="1:249" s="93" customFormat="1" ht="10.35" customHeight="1" x14ac:dyDescent="0.2">
      <c r="A21" s="71"/>
      <c r="B21" s="1" t="s">
        <v>95</v>
      </c>
      <c r="C21" s="64" t="s">
        <v>146</v>
      </c>
      <c r="D21" s="30">
        <f t="shared" si="0"/>
        <v>10838</v>
      </c>
      <c r="E21" s="30">
        <f t="shared" si="0"/>
        <v>0</v>
      </c>
      <c r="F21" s="2">
        <f t="shared" si="24"/>
        <v>0</v>
      </c>
      <c r="G21" s="4">
        <f t="shared" si="9"/>
        <v>0</v>
      </c>
      <c r="H21" s="2">
        <f t="shared" si="10"/>
        <v>0</v>
      </c>
      <c r="I21" s="2">
        <f t="shared" si="11"/>
        <v>0</v>
      </c>
      <c r="J21" s="10">
        <f>SUM(Q21,X21,AE21,AL21,AS21,BG21,BN21,BU21,CI21,CP21,CW21,DD21,DK21,DR21,DY21,EF21)+SUM(EM21,ET21,FA21,FH21,FO21,FV21,GC21,GJ21,GQ21,GX21,HE21,HL21,HS21,HZ21,IG21,IN21)</f>
        <v>0</v>
      </c>
      <c r="K21" s="9">
        <v>10838</v>
      </c>
      <c r="L21" s="2"/>
      <c r="M21" s="2"/>
      <c r="N21" s="2"/>
      <c r="O21" s="53">
        <f t="shared" si="32"/>
        <v>0</v>
      </c>
      <c r="P21" s="2"/>
      <c r="Q21" s="25"/>
      <c r="R21" s="9"/>
      <c r="S21" s="2"/>
      <c r="T21" s="2"/>
      <c r="U21" s="2"/>
      <c r="V21" s="53"/>
      <c r="W21" s="2"/>
      <c r="X21" s="10"/>
      <c r="Y21" s="9"/>
      <c r="Z21" s="2"/>
      <c r="AA21" s="2"/>
      <c r="AB21" s="2"/>
      <c r="AC21" s="53"/>
      <c r="AD21" s="2"/>
      <c r="AE21" s="10"/>
      <c r="AF21" s="9"/>
      <c r="AG21" s="2"/>
      <c r="AH21" s="2"/>
      <c r="AI21" s="2"/>
      <c r="AJ21" s="53"/>
      <c r="AK21" s="2"/>
      <c r="AL21" s="10"/>
      <c r="AM21" s="9"/>
      <c r="AN21" s="2"/>
      <c r="AO21" s="2"/>
      <c r="AP21" s="2"/>
      <c r="AQ21" s="53"/>
      <c r="AR21" s="2"/>
      <c r="AS21" s="10"/>
      <c r="AT21" s="29">
        <f t="shared" si="33"/>
        <v>0</v>
      </c>
      <c r="AU21" s="2">
        <f t="shared" si="33"/>
        <v>0</v>
      </c>
      <c r="AV21" s="2">
        <f t="shared" si="33"/>
        <v>0</v>
      </c>
      <c r="AW21" s="2">
        <f t="shared" si="33"/>
        <v>0</v>
      </c>
      <c r="AX21" s="2">
        <f t="shared" si="34"/>
        <v>0</v>
      </c>
      <c r="AY21" s="2">
        <f t="shared" si="34"/>
        <v>0</v>
      </c>
      <c r="AZ21" s="25">
        <f t="shared" si="34"/>
        <v>0</v>
      </c>
      <c r="BA21" s="9"/>
      <c r="BB21" s="2"/>
      <c r="BC21" s="2"/>
      <c r="BD21" s="2"/>
      <c r="BE21" s="53"/>
      <c r="BF21" s="2"/>
      <c r="BG21" s="10"/>
      <c r="BH21" s="9"/>
      <c r="BI21" s="2"/>
      <c r="BJ21" s="2"/>
      <c r="BK21" s="2"/>
      <c r="BL21" s="53"/>
      <c r="BM21" s="2"/>
      <c r="BN21" s="10"/>
      <c r="BO21" s="9"/>
      <c r="BP21" s="2"/>
      <c r="BQ21" s="2"/>
      <c r="BR21" s="2"/>
      <c r="BS21" s="53"/>
      <c r="BT21" s="2"/>
      <c r="BU21" s="10"/>
      <c r="BV21" s="29">
        <f>SUM(CC21,CJ21,CQ21,CX21,DE21,DL21,DS21,DZ21,EG21,EN21,EU21,FB21,FI21,FP21,FW21,GD21,GK21,GR21,GY21,HF21,HM21,HT21,IA21,IH21)</f>
        <v>0</v>
      </c>
      <c r="BW21" s="2"/>
      <c r="BX21" s="2">
        <f>SUM(CE21,CL21,CS21,CZ21,DG21,DN21,DU21,EB21,EI21,EP21,EW21,FD21,FK21,FR21,FY21,GF21,GM21,GT21,HA21,HH21,HO21,HV21,IC21,IJ21)</f>
        <v>0</v>
      </c>
      <c r="BY21" s="2"/>
      <c r="BZ21" s="2"/>
      <c r="CA21" s="2"/>
      <c r="CB21" s="25"/>
      <c r="CC21" s="9"/>
      <c r="CD21" s="2"/>
      <c r="CE21" s="2"/>
      <c r="CF21" s="2"/>
      <c r="CG21" s="53"/>
      <c r="CH21" s="2"/>
      <c r="CI21" s="10"/>
      <c r="CJ21" s="9"/>
      <c r="CK21" s="2"/>
      <c r="CL21" s="2"/>
      <c r="CM21" s="2"/>
      <c r="CN21" s="53"/>
      <c r="CO21" s="2"/>
      <c r="CP21" s="10"/>
      <c r="CQ21" s="9"/>
      <c r="CR21" s="2"/>
      <c r="CS21" s="2"/>
      <c r="CT21" s="2"/>
      <c r="CU21" s="53"/>
      <c r="CV21" s="2"/>
      <c r="CW21" s="10"/>
      <c r="CX21" s="9"/>
      <c r="CY21" s="2"/>
      <c r="CZ21" s="2"/>
      <c r="DA21" s="2"/>
      <c r="DB21" s="53"/>
      <c r="DC21" s="2"/>
      <c r="DD21" s="10"/>
      <c r="DE21" s="9"/>
      <c r="DF21" s="2"/>
      <c r="DG21" s="2"/>
      <c r="DH21" s="2"/>
      <c r="DI21" s="53"/>
      <c r="DJ21" s="2"/>
      <c r="DK21" s="10"/>
      <c r="DL21" s="9"/>
      <c r="DM21" s="2"/>
      <c r="DN21" s="2"/>
      <c r="DO21" s="2"/>
      <c r="DP21" s="53"/>
      <c r="DQ21" s="2"/>
      <c r="DR21" s="10"/>
      <c r="DS21" s="9"/>
      <c r="DT21" s="2"/>
      <c r="DU21" s="2"/>
      <c r="DV21" s="2"/>
      <c r="DW21" s="53"/>
      <c r="DX21" s="2"/>
      <c r="DY21" s="10"/>
      <c r="DZ21" s="9"/>
      <c r="EA21" s="2"/>
      <c r="EB21" s="2"/>
      <c r="EC21" s="2"/>
      <c r="ED21" s="53"/>
      <c r="EE21" s="2"/>
      <c r="EF21" s="10"/>
      <c r="EG21" s="9"/>
      <c r="EH21" s="2"/>
      <c r="EI21" s="2"/>
      <c r="EJ21" s="2"/>
      <c r="EK21" s="53"/>
      <c r="EL21" s="2"/>
      <c r="EM21" s="25"/>
      <c r="EN21" s="9"/>
      <c r="EO21" s="2"/>
      <c r="EP21" s="2"/>
      <c r="EQ21" s="2"/>
      <c r="ER21" s="53"/>
      <c r="ES21" s="2"/>
      <c r="ET21" s="10"/>
      <c r="EU21" s="9"/>
      <c r="EV21" s="2"/>
      <c r="EW21" s="2"/>
      <c r="EX21" s="2"/>
      <c r="EY21" s="53"/>
      <c r="EZ21" s="2"/>
      <c r="FA21" s="10"/>
      <c r="FB21" s="9"/>
      <c r="FC21" s="2"/>
      <c r="FD21" s="2"/>
      <c r="FE21" s="2"/>
      <c r="FF21" s="53"/>
      <c r="FG21" s="2"/>
      <c r="FH21" s="10"/>
      <c r="FI21" s="9"/>
      <c r="FJ21" s="2"/>
      <c r="FK21" s="2"/>
      <c r="FL21" s="2"/>
      <c r="FM21" s="53"/>
      <c r="FN21" s="53"/>
      <c r="FO21" s="10"/>
      <c r="FP21" s="9"/>
      <c r="FQ21" s="2"/>
      <c r="FR21" s="2"/>
      <c r="FS21" s="2"/>
      <c r="FT21" s="53"/>
      <c r="FU21" s="2"/>
      <c r="FV21" s="10"/>
      <c r="FW21" s="9"/>
      <c r="FX21" s="2"/>
      <c r="FY21" s="2"/>
      <c r="FZ21" s="2"/>
      <c r="GA21" s="53"/>
      <c r="GB21" s="2"/>
      <c r="GC21" s="10"/>
      <c r="GD21" s="9"/>
      <c r="GE21" s="2"/>
      <c r="GF21" s="2"/>
      <c r="GG21" s="2"/>
      <c r="GH21" s="53"/>
      <c r="GI21" s="2"/>
      <c r="GJ21" s="10"/>
      <c r="GK21" s="9"/>
      <c r="GL21" s="2"/>
      <c r="GM21" s="2"/>
      <c r="GN21" s="2"/>
      <c r="GO21" s="53"/>
      <c r="GP21" s="2"/>
      <c r="GQ21" s="10"/>
      <c r="GR21" s="9"/>
      <c r="GS21" s="2"/>
      <c r="GT21" s="2"/>
      <c r="GU21" s="2"/>
      <c r="GV21" s="53"/>
      <c r="GW21" s="2"/>
      <c r="GX21" s="10"/>
      <c r="GY21" s="9"/>
      <c r="GZ21" s="2"/>
      <c r="HA21" s="2"/>
      <c r="HB21" s="2"/>
      <c r="HC21" s="53"/>
      <c r="HD21" s="2"/>
      <c r="HE21" s="10"/>
      <c r="HF21" s="9"/>
      <c r="HG21" s="2"/>
      <c r="HH21" s="2"/>
      <c r="HI21" s="2"/>
      <c r="HJ21" s="53"/>
      <c r="HK21" s="2"/>
      <c r="HL21" s="10"/>
      <c r="HM21" s="9"/>
      <c r="HN21" s="2"/>
      <c r="HO21" s="2"/>
      <c r="HP21" s="2"/>
      <c r="HQ21" s="53"/>
      <c r="HR21" s="2"/>
      <c r="HS21" s="10"/>
      <c r="HT21" s="9"/>
      <c r="HU21" s="2"/>
      <c r="HV21" s="2"/>
      <c r="HW21" s="2"/>
      <c r="HX21" s="53"/>
      <c r="HY21" s="2"/>
      <c r="HZ21" s="10"/>
      <c r="IA21" s="9"/>
      <c r="IB21" s="2"/>
      <c r="IC21" s="2"/>
      <c r="ID21" s="2"/>
      <c r="IE21" s="53"/>
      <c r="IF21" s="2"/>
      <c r="IG21" s="10"/>
      <c r="IH21" s="9"/>
      <c r="II21" s="2"/>
      <c r="IJ21" s="2"/>
      <c r="IK21" s="2"/>
      <c r="IL21" s="53"/>
      <c r="IM21" s="2"/>
      <c r="IN21" s="10"/>
      <c r="IO21" s="38"/>
    </row>
    <row r="22" spans="1:249" s="173" customFormat="1" ht="24" customHeight="1" x14ac:dyDescent="0.2">
      <c r="A22" s="165" t="s">
        <v>87</v>
      </c>
      <c r="B22" s="242" t="s">
        <v>102</v>
      </c>
      <c r="C22" s="243"/>
      <c r="D22" s="30">
        <f>+K22+R22+Y22+AM22+AT22+BV22-1</f>
        <v>22989320</v>
      </c>
      <c r="E22" s="4">
        <f t="shared" si="0"/>
        <v>42306350</v>
      </c>
      <c r="F22" s="4">
        <f t="shared" si="24"/>
        <v>0</v>
      </c>
      <c r="G22" s="4">
        <f t="shared" si="9"/>
        <v>42418904</v>
      </c>
      <c r="H22" s="4">
        <f t="shared" si="10"/>
        <v>32376890</v>
      </c>
      <c r="I22" s="4">
        <f t="shared" si="11"/>
        <v>10042014</v>
      </c>
      <c r="J22" s="166">
        <f>J10+J15+J18+J19</f>
        <v>0</v>
      </c>
      <c r="K22" s="167">
        <f>K10+K15+K18+K19</f>
        <v>20145426</v>
      </c>
      <c r="L22" s="168">
        <f t="shared" ref="L22:Q22" si="35">L10+L15+L18+L19</f>
        <v>35863082</v>
      </c>
      <c r="M22" s="168">
        <f t="shared" si="35"/>
        <v>0</v>
      </c>
      <c r="N22" s="168">
        <f t="shared" si="35"/>
        <v>35910941</v>
      </c>
      <c r="O22" s="169">
        <f t="shared" si="35"/>
        <v>29578587</v>
      </c>
      <c r="P22" s="168">
        <f t="shared" si="35"/>
        <v>6332354</v>
      </c>
      <c r="Q22" s="170">
        <f t="shared" si="35"/>
        <v>0</v>
      </c>
      <c r="R22" s="167">
        <f>R10+R15+R18+R19</f>
        <v>652423</v>
      </c>
      <c r="S22" s="168">
        <f t="shared" ref="S22:X22" si="36">S10+S15+S18+S19</f>
        <v>974660</v>
      </c>
      <c r="T22" s="168">
        <f t="shared" si="36"/>
        <v>0</v>
      </c>
      <c r="U22" s="168">
        <f t="shared" si="36"/>
        <v>1011695</v>
      </c>
      <c r="V22" s="169">
        <f t="shared" si="36"/>
        <v>1011695</v>
      </c>
      <c r="W22" s="168">
        <f t="shared" si="36"/>
        <v>0</v>
      </c>
      <c r="X22" s="166">
        <f t="shared" si="36"/>
        <v>0</v>
      </c>
      <c r="Y22" s="167">
        <f t="shared" ref="Y22:AL22" si="37">Y10+Y15+Y18+Y19</f>
        <v>1857003</v>
      </c>
      <c r="Z22" s="168">
        <f t="shared" si="37"/>
        <v>4801575</v>
      </c>
      <c r="AA22" s="168">
        <f t="shared" si="37"/>
        <v>0</v>
      </c>
      <c r="AB22" s="168">
        <f t="shared" si="37"/>
        <v>4763579</v>
      </c>
      <c r="AC22" s="169">
        <f t="shared" si="37"/>
        <v>1061419</v>
      </c>
      <c r="AD22" s="168">
        <f t="shared" si="37"/>
        <v>3702160</v>
      </c>
      <c r="AE22" s="166">
        <f t="shared" si="37"/>
        <v>0</v>
      </c>
      <c r="AF22" s="167">
        <f t="shared" si="37"/>
        <v>116459</v>
      </c>
      <c r="AG22" s="168">
        <f t="shared" si="37"/>
        <v>0</v>
      </c>
      <c r="AH22" s="168">
        <f t="shared" si="37"/>
        <v>0</v>
      </c>
      <c r="AI22" s="168">
        <f t="shared" si="37"/>
        <v>0</v>
      </c>
      <c r="AJ22" s="169">
        <f t="shared" si="37"/>
        <v>0</v>
      </c>
      <c r="AK22" s="168">
        <f t="shared" si="37"/>
        <v>0</v>
      </c>
      <c r="AL22" s="166">
        <f t="shared" si="37"/>
        <v>0</v>
      </c>
      <c r="AM22" s="167">
        <f>AM10+AM15+AM18+AM19</f>
        <v>16752</v>
      </c>
      <c r="AN22" s="168">
        <f t="shared" ref="AN22:AS22" si="38">AN10+AN15+AN18+AN19</f>
        <v>25000</v>
      </c>
      <c r="AO22" s="168">
        <f t="shared" si="38"/>
        <v>0</v>
      </c>
      <c r="AP22" s="168">
        <f t="shared" si="38"/>
        <v>15000</v>
      </c>
      <c r="AQ22" s="169">
        <f t="shared" si="38"/>
        <v>15000</v>
      </c>
      <c r="AR22" s="168">
        <f t="shared" si="38"/>
        <v>0</v>
      </c>
      <c r="AS22" s="166">
        <f t="shared" si="38"/>
        <v>0</v>
      </c>
      <c r="AT22" s="171">
        <f>AT10+AT15+AT18+AT19</f>
        <v>317717</v>
      </c>
      <c r="AU22" s="168">
        <f t="shared" ref="AU22:AZ22" si="39">AU10+AU15+AU18+AU19</f>
        <v>362936</v>
      </c>
      <c r="AV22" s="168">
        <f t="shared" si="39"/>
        <v>0</v>
      </c>
      <c r="AW22" s="168">
        <f t="shared" si="39"/>
        <v>413115</v>
      </c>
      <c r="AX22" s="168">
        <f>AX10+AX15+AX18+AX19</f>
        <v>405615</v>
      </c>
      <c r="AY22" s="168">
        <f>AY10+AY15+AY18+AY19</f>
        <v>7500</v>
      </c>
      <c r="AZ22" s="170">
        <f t="shared" si="39"/>
        <v>0</v>
      </c>
      <c r="BA22" s="167">
        <f>BA10+BA15+BA18+BA19</f>
        <v>175021</v>
      </c>
      <c r="BB22" s="168">
        <f t="shared" ref="BB22:BG22" si="40">BB10+BB15+BB18+BB19</f>
        <v>197256</v>
      </c>
      <c r="BC22" s="168">
        <f t="shared" si="40"/>
        <v>0</v>
      </c>
      <c r="BD22" s="168">
        <f t="shared" si="40"/>
        <v>222563</v>
      </c>
      <c r="BE22" s="169">
        <f t="shared" si="40"/>
        <v>222563</v>
      </c>
      <c r="BF22" s="168">
        <f t="shared" si="40"/>
        <v>0</v>
      </c>
      <c r="BG22" s="166">
        <f t="shared" si="40"/>
        <v>0</v>
      </c>
      <c r="BH22" s="167">
        <f>BH10+BH15+BH18+BH19</f>
        <v>1841</v>
      </c>
      <c r="BI22" s="168">
        <f t="shared" ref="BI22:BN22" si="41">BI10+BI15+BI18+BI19</f>
        <v>0</v>
      </c>
      <c r="BJ22" s="168">
        <f t="shared" si="41"/>
        <v>0</v>
      </c>
      <c r="BK22" s="168">
        <f t="shared" si="41"/>
        <v>0</v>
      </c>
      <c r="BL22" s="169">
        <f t="shared" si="41"/>
        <v>0</v>
      </c>
      <c r="BM22" s="168">
        <f t="shared" si="41"/>
        <v>0</v>
      </c>
      <c r="BN22" s="166">
        <f t="shared" si="41"/>
        <v>0</v>
      </c>
      <c r="BO22" s="167">
        <f>BO10+BO15+BO18+BO19</f>
        <v>140855</v>
      </c>
      <c r="BP22" s="168">
        <f t="shared" ref="BP22:BU22" si="42">BP10+BP15+BP18+BP19</f>
        <v>165680</v>
      </c>
      <c r="BQ22" s="168">
        <f t="shared" si="42"/>
        <v>0</v>
      </c>
      <c r="BR22" s="168">
        <f t="shared" si="42"/>
        <v>190552</v>
      </c>
      <c r="BS22" s="169">
        <f t="shared" si="42"/>
        <v>183052</v>
      </c>
      <c r="BT22" s="168">
        <f t="shared" si="42"/>
        <v>7500</v>
      </c>
      <c r="BU22" s="166">
        <f t="shared" si="42"/>
        <v>0</v>
      </c>
      <c r="BV22" s="167">
        <f>BV10+BV15+BV18+BV19</f>
        <v>0</v>
      </c>
      <c r="BW22" s="168">
        <f t="shared" ref="BW22:CB22" si="43">BW10+BW15+BW18+BW19</f>
        <v>279097</v>
      </c>
      <c r="BX22" s="168">
        <f t="shared" si="43"/>
        <v>0</v>
      </c>
      <c r="BY22" s="168">
        <f t="shared" si="43"/>
        <v>304574</v>
      </c>
      <c r="BZ22" s="168">
        <f>BZ10+BZ15+BZ18+BZ19</f>
        <v>304574</v>
      </c>
      <c r="CA22" s="168">
        <f>CA10+CA15+CA18+CA19</f>
        <v>0</v>
      </c>
      <c r="CB22" s="166">
        <f t="shared" si="43"/>
        <v>0</v>
      </c>
      <c r="CC22" s="167">
        <f>CC10+CC15+CC18+CC19</f>
        <v>0</v>
      </c>
      <c r="CD22" s="168">
        <f t="shared" ref="CD22:CI22" si="44">CD10+CD15+CD18+CD19</f>
        <v>0</v>
      </c>
      <c r="CE22" s="168">
        <f t="shared" si="44"/>
        <v>0</v>
      </c>
      <c r="CF22" s="168">
        <f t="shared" si="44"/>
        <v>0</v>
      </c>
      <c r="CG22" s="169">
        <f t="shared" si="44"/>
        <v>0</v>
      </c>
      <c r="CH22" s="168">
        <f t="shared" si="44"/>
        <v>0</v>
      </c>
      <c r="CI22" s="166">
        <f t="shared" si="44"/>
        <v>0</v>
      </c>
      <c r="CJ22" s="167">
        <f>CJ10+CJ15+CJ18+CJ19</f>
        <v>0</v>
      </c>
      <c r="CK22" s="168">
        <f t="shared" ref="CK22:CP22" si="45">CK10+CK15+CK18+CK19</f>
        <v>0</v>
      </c>
      <c r="CL22" s="168">
        <f t="shared" si="45"/>
        <v>0</v>
      </c>
      <c r="CM22" s="168">
        <f t="shared" si="45"/>
        <v>0</v>
      </c>
      <c r="CN22" s="169">
        <f t="shared" si="45"/>
        <v>0</v>
      </c>
      <c r="CO22" s="168">
        <f t="shared" si="45"/>
        <v>0</v>
      </c>
      <c r="CP22" s="166">
        <f t="shared" si="45"/>
        <v>0</v>
      </c>
      <c r="CQ22" s="167">
        <f>CQ10+CQ15+CQ18+CQ19</f>
        <v>0</v>
      </c>
      <c r="CR22" s="168">
        <f t="shared" ref="CR22:CW22" si="46">CR10+CR15+CR18+CR19</f>
        <v>0</v>
      </c>
      <c r="CS22" s="168">
        <f t="shared" si="46"/>
        <v>0</v>
      </c>
      <c r="CT22" s="168">
        <f t="shared" si="46"/>
        <v>0</v>
      </c>
      <c r="CU22" s="169">
        <f t="shared" si="46"/>
        <v>0</v>
      </c>
      <c r="CV22" s="168">
        <f t="shared" si="46"/>
        <v>0</v>
      </c>
      <c r="CW22" s="166">
        <f t="shared" si="46"/>
        <v>0</v>
      </c>
      <c r="CX22" s="167">
        <f>CX10+CX15+CX18+CX19</f>
        <v>0</v>
      </c>
      <c r="CY22" s="168">
        <f t="shared" ref="CY22:DD22" si="47">CY10+CY15+CY18+CY19</f>
        <v>0</v>
      </c>
      <c r="CZ22" s="168">
        <f t="shared" si="47"/>
        <v>0</v>
      </c>
      <c r="DA22" s="168">
        <f t="shared" si="47"/>
        <v>0</v>
      </c>
      <c r="DB22" s="169">
        <f t="shared" si="47"/>
        <v>0</v>
      </c>
      <c r="DC22" s="168">
        <f t="shared" si="47"/>
        <v>0</v>
      </c>
      <c r="DD22" s="166">
        <f t="shared" si="47"/>
        <v>0</v>
      </c>
      <c r="DE22" s="167">
        <f>DE10+DE15+DE18+DE19</f>
        <v>0</v>
      </c>
      <c r="DF22" s="168">
        <f t="shared" ref="DF22:DK22" si="48">DF10+DF15+DF18+DF19</f>
        <v>0</v>
      </c>
      <c r="DG22" s="168">
        <f t="shared" si="48"/>
        <v>0</v>
      </c>
      <c r="DH22" s="168">
        <f t="shared" si="48"/>
        <v>0</v>
      </c>
      <c r="DI22" s="169">
        <f t="shared" si="48"/>
        <v>0</v>
      </c>
      <c r="DJ22" s="168">
        <f t="shared" si="48"/>
        <v>0</v>
      </c>
      <c r="DK22" s="166">
        <f t="shared" si="48"/>
        <v>0</v>
      </c>
      <c r="DL22" s="167">
        <f>DL10+DL15+DL18+DL19</f>
        <v>0</v>
      </c>
      <c r="DM22" s="168">
        <f t="shared" ref="DM22:DR22" si="49">DM10+DM15+DM18+DM19</f>
        <v>0</v>
      </c>
      <c r="DN22" s="168">
        <f t="shared" si="49"/>
        <v>0</v>
      </c>
      <c r="DO22" s="168">
        <f t="shared" si="49"/>
        <v>0</v>
      </c>
      <c r="DP22" s="169">
        <f t="shared" si="49"/>
        <v>0</v>
      </c>
      <c r="DQ22" s="168">
        <f t="shared" si="49"/>
        <v>0</v>
      </c>
      <c r="DR22" s="166">
        <f t="shared" si="49"/>
        <v>0</v>
      </c>
      <c r="DS22" s="167">
        <f>DS10+DS15+DS18+DS19</f>
        <v>0</v>
      </c>
      <c r="DT22" s="168">
        <f t="shared" ref="DT22:DY22" si="50">DT10+DT15+DT18+DT19</f>
        <v>0</v>
      </c>
      <c r="DU22" s="168">
        <f t="shared" si="50"/>
        <v>0</v>
      </c>
      <c r="DV22" s="168">
        <f t="shared" si="50"/>
        <v>0</v>
      </c>
      <c r="DW22" s="169">
        <f t="shared" si="50"/>
        <v>0</v>
      </c>
      <c r="DX22" s="168">
        <f t="shared" si="50"/>
        <v>0</v>
      </c>
      <c r="DY22" s="166">
        <f t="shared" si="50"/>
        <v>0</v>
      </c>
      <c r="DZ22" s="167">
        <f>DZ10+DZ15+DZ18+DZ19</f>
        <v>0</v>
      </c>
      <c r="EA22" s="168">
        <f t="shared" ref="EA22:EF22" si="51">EA10+EA15+EA18+EA19</f>
        <v>0</v>
      </c>
      <c r="EB22" s="168">
        <f t="shared" si="51"/>
        <v>0</v>
      </c>
      <c r="EC22" s="168">
        <f t="shared" si="51"/>
        <v>0</v>
      </c>
      <c r="ED22" s="169">
        <f t="shared" si="51"/>
        <v>0</v>
      </c>
      <c r="EE22" s="168">
        <f t="shared" si="51"/>
        <v>0</v>
      </c>
      <c r="EF22" s="166">
        <f t="shared" si="51"/>
        <v>0</v>
      </c>
      <c r="EG22" s="167">
        <f t="shared" ref="EG22:EL22" si="52">EG10+EG15+EG18+EG19</f>
        <v>0</v>
      </c>
      <c r="EH22" s="168">
        <f t="shared" si="52"/>
        <v>0</v>
      </c>
      <c r="EI22" s="168">
        <f t="shared" si="52"/>
        <v>0</v>
      </c>
      <c r="EJ22" s="168">
        <f t="shared" si="52"/>
        <v>0</v>
      </c>
      <c r="EK22" s="169">
        <f t="shared" si="52"/>
        <v>0</v>
      </c>
      <c r="EL22" s="168">
        <f t="shared" si="52"/>
        <v>0</v>
      </c>
      <c r="EM22" s="170"/>
      <c r="EN22" s="167">
        <f>EN10+EN15+EN18+EN19</f>
        <v>0</v>
      </c>
      <c r="EO22" s="168">
        <f t="shared" ref="EO22:HH22" si="53">EO10+EO15+EO18+EO19</f>
        <v>0</v>
      </c>
      <c r="EP22" s="168">
        <f t="shared" si="53"/>
        <v>0</v>
      </c>
      <c r="EQ22" s="168">
        <f t="shared" si="53"/>
        <v>0</v>
      </c>
      <c r="ER22" s="169">
        <f t="shared" si="53"/>
        <v>0</v>
      </c>
      <c r="ES22" s="168">
        <f>ES10+ES15+ES18+ES19</f>
        <v>0</v>
      </c>
      <c r="ET22" s="166">
        <f t="shared" si="53"/>
        <v>0</v>
      </c>
      <c r="EU22" s="167">
        <f>EU10+EU15+EU18+EU19</f>
        <v>0</v>
      </c>
      <c r="EV22" s="168">
        <f t="shared" si="53"/>
        <v>0</v>
      </c>
      <c r="EW22" s="168">
        <f t="shared" si="53"/>
        <v>0</v>
      </c>
      <c r="EX22" s="168">
        <f t="shared" si="53"/>
        <v>0</v>
      </c>
      <c r="EY22" s="169">
        <f t="shared" si="53"/>
        <v>0</v>
      </c>
      <c r="EZ22" s="168">
        <f t="shared" si="53"/>
        <v>0</v>
      </c>
      <c r="FA22" s="166">
        <f t="shared" si="53"/>
        <v>0</v>
      </c>
      <c r="FB22" s="167">
        <f>FB10+FB15+FB18+FB19</f>
        <v>0</v>
      </c>
      <c r="FC22" s="168">
        <f t="shared" si="53"/>
        <v>0</v>
      </c>
      <c r="FD22" s="168">
        <f t="shared" si="53"/>
        <v>0</v>
      </c>
      <c r="FE22" s="168">
        <f t="shared" si="53"/>
        <v>0</v>
      </c>
      <c r="FF22" s="169">
        <f t="shared" si="53"/>
        <v>0</v>
      </c>
      <c r="FG22" s="168">
        <f t="shared" si="53"/>
        <v>0</v>
      </c>
      <c r="FH22" s="166">
        <f t="shared" si="53"/>
        <v>0</v>
      </c>
      <c r="FI22" s="167">
        <f>FI10+FI15+FI18+FI19</f>
        <v>0</v>
      </c>
      <c r="FJ22" s="168">
        <f t="shared" si="53"/>
        <v>0</v>
      </c>
      <c r="FK22" s="168">
        <f t="shared" si="53"/>
        <v>0</v>
      </c>
      <c r="FL22" s="168">
        <f t="shared" si="53"/>
        <v>0</v>
      </c>
      <c r="FM22" s="169">
        <f t="shared" si="53"/>
        <v>0</v>
      </c>
      <c r="FN22" s="168">
        <f>FN10+FN15+FN18+FN19</f>
        <v>0</v>
      </c>
      <c r="FO22" s="166">
        <f t="shared" si="53"/>
        <v>0</v>
      </c>
      <c r="FP22" s="167">
        <f>FP10+FP15+FP18+FP19</f>
        <v>0</v>
      </c>
      <c r="FQ22" s="168">
        <f t="shared" si="53"/>
        <v>0</v>
      </c>
      <c r="FR22" s="168">
        <f t="shared" si="53"/>
        <v>0</v>
      </c>
      <c r="FS22" s="168">
        <f t="shared" si="53"/>
        <v>0</v>
      </c>
      <c r="FT22" s="169">
        <f t="shared" si="53"/>
        <v>0</v>
      </c>
      <c r="FU22" s="168">
        <f t="shared" si="53"/>
        <v>0</v>
      </c>
      <c r="FV22" s="166">
        <f t="shared" si="53"/>
        <v>0</v>
      </c>
      <c r="FW22" s="167">
        <f>FW10+FW15+FW18+FW19</f>
        <v>0</v>
      </c>
      <c r="FX22" s="168">
        <f t="shared" si="53"/>
        <v>0</v>
      </c>
      <c r="FY22" s="168">
        <f t="shared" si="53"/>
        <v>0</v>
      </c>
      <c r="FZ22" s="168">
        <f t="shared" si="53"/>
        <v>0</v>
      </c>
      <c r="GA22" s="169">
        <f t="shared" si="53"/>
        <v>0</v>
      </c>
      <c r="GB22" s="168">
        <f t="shared" si="53"/>
        <v>0</v>
      </c>
      <c r="GC22" s="166">
        <f t="shared" si="53"/>
        <v>0</v>
      </c>
      <c r="GD22" s="167">
        <f>GD10+GD15+GD18+GD19</f>
        <v>0</v>
      </c>
      <c r="GE22" s="168">
        <f t="shared" si="53"/>
        <v>0</v>
      </c>
      <c r="GF22" s="168">
        <f t="shared" si="53"/>
        <v>0</v>
      </c>
      <c r="GG22" s="168">
        <f t="shared" si="53"/>
        <v>0</v>
      </c>
      <c r="GH22" s="169">
        <f t="shared" si="53"/>
        <v>0</v>
      </c>
      <c r="GI22" s="168">
        <f t="shared" si="53"/>
        <v>0</v>
      </c>
      <c r="GJ22" s="166">
        <f t="shared" si="53"/>
        <v>0</v>
      </c>
      <c r="GK22" s="167">
        <f>GK10+GK15+GK18+GK19</f>
        <v>0</v>
      </c>
      <c r="GL22" s="168">
        <f t="shared" si="53"/>
        <v>0</v>
      </c>
      <c r="GM22" s="168">
        <f t="shared" si="53"/>
        <v>0</v>
      </c>
      <c r="GN22" s="168">
        <f t="shared" si="53"/>
        <v>0</v>
      </c>
      <c r="GO22" s="169">
        <f t="shared" si="53"/>
        <v>0</v>
      </c>
      <c r="GP22" s="168">
        <f>GP10+GP15+GP18+GP19</f>
        <v>0</v>
      </c>
      <c r="GQ22" s="166">
        <f t="shared" si="53"/>
        <v>0</v>
      </c>
      <c r="GR22" s="167">
        <f>GR10+GR15+GR18+GR19</f>
        <v>0</v>
      </c>
      <c r="GS22" s="168">
        <f t="shared" si="53"/>
        <v>0</v>
      </c>
      <c r="GT22" s="168">
        <f t="shared" si="53"/>
        <v>0</v>
      </c>
      <c r="GU22" s="168">
        <f t="shared" si="53"/>
        <v>0</v>
      </c>
      <c r="GV22" s="169">
        <f t="shared" si="53"/>
        <v>0</v>
      </c>
      <c r="GW22" s="168">
        <f>GW10+GW15+GW18+GW19</f>
        <v>0</v>
      </c>
      <c r="GX22" s="166">
        <f t="shared" si="53"/>
        <v>0</v>
      </c>
      <c r="GY22" s="167">
        <f>GY10+GY15+GY18+GY19</f>
        <v>0</v>
      </c>
      <c r="GZ22" s="168">
        <f t="shared" si="53"/>
        <v>0</v>
      </c>
      <c r="HA22" s="168">
        <f t="shared" si="53"/>
        <v>0</v>
      </c>
      <c r="HB22" s="168">
        <f t="shared" si="53"/>
        <v>0</v>
      </c>
      <c r="HC22" s="169">
        <f t="shared" si="53"/>
        <v>0</v>
      </c>
      <c r="HD22" s="168">
        <f>HD10+HD15+HD18+HD19</f>
        <v>0</v>
      </c>
      <c r="HE22" s="166">
        <f t="shared" si="53"/>
        <v>0</v>
      </c>
      <c r="HF22" s="167">
        <f>HF10+HF15+HF18+HF19</f>
        <v>0</v>
      </c>
      <c r="HG22" s="168">
        <f t="shared" si="53"/>
        <v>0</v>
      </c>
      <c r="HH22" s="168">
        <f t="shared" si="53"/>
        <v>0</v>
      </c>
      <c r="HI22" s="168">
        <f t="shared" ref="HI22:IN22" si="54">HI10+HI15+HI18+HI19</f>
        <v>0</v>
      </c>
      <c r="HJ22" s="169">
        <f t="shared" si="54"/>
        <v>0</v>
      </c>
      <c r="HK22" s="168">
        <f t="shared" si="54"/>
        <v>0</v>
      </c>
      <c r="HL22" s="166">
        <f t="shared" si="54"/>
        <v>0</v>
      </c>
      <c r="HM22" s="167">
        <f>HM10+HM15+HM18+HM19</f>
        <v>0</v>
      </c>
      <c r="HN22" s="168">
        <f t="shared" si="54"/>
        <v>0</v>
      </c>
      <c r="HO22" s="168">
        <f t="shared" si="54"/>
        <v>0</v>
      </c>
      <c r="HP22" s="168">
        <f t="shared" si="54"/>
        <v>0</v>
      </c>
      <c r="HQ22" s="169">
        <f t="shared" si="54"/>
        <v>0</v>
      </c>
      <c r="HR22" s="168">
        <f t="shared" si="54"/>
        <v>0</v>
      </c>
      <c r="HS22" s="166">
        <f t="shared" si="54"/>
        <v>0</v>
      </c>
      <c r="HT22" s="167">
        <f>HT10+HT15+HT18+HT19</f>
        <v>0</v>
      </c>
      <c r="HU22" s="168">
        <f t="shared" si="54"/>
        <v>0</v>
      </c>
      <c r="HV22" s="168">
        <f t="shared" si="54"/>
        <v>0</v>
      </c>
      <c r="HW22" s="168">
        <f t="shared" si="54"/>
        <v>0</v>
      </c>
      <c r="HX22" s="169">
        <f t="shared" si="54"/>
        <v>0</v>
      </c>
      <c r="HY22" s="168">
        <f t="shared" si="54"/>
        <v>0</v>
      </c>
      <c r="HZ22" s="166">
        <f t="shared" si="54"/>
        <v>0</v>
      </c>
      <c r="IA22" s="167">
        <f>IA10+IA15+IA18+IA19</f>
        <v>0</v>
      </c>
      <c r="IB22" s="168">
        <f t="shared" si="54"/>
        <v>0</v>
      </c>
      <c r="IC22" s="168">
        <f t="shared" si="54"/>
        <v>0</v>
      </c>
      <c r="ID22" s="168">
        <f t="shared" si="54"/>
        <v>0</v>
      </c>
      <c r="IE22" s="169">
        <f t="shared" si="54"/>
        <v>0</v>
      </c>
      <c r="IF22" s="168">
        <f t="shared" si="54"/>
        <v>0</v>
      </c>
      <c r="IG22" s="166">
        <f t="shared" si="54"/>
        <v>0</v>
      </c>
      <c r="IH22" s="167">
        <f>IH10+IH15+IH18+IH19</f>
        <v>0</v>
      </c>
      <c r="II22" s="168">
        <f t="shared" si="54"/>
        <v>0</v>
      </c>
      <c r="IJ22" s="168">
        <f t="shared" si="54"/>
        <v>0</v>
      </c>
      <c r="IK22" s="168">
        <f t="shared" si="54"/>
        <v>0</v>
      </c>
      <c r="IL22" s="169">
        <f t="shared" si="54"/>
        <v>0</v>
      </c>
      <c r="IM22" s="168">
        <f t="shared" si="54"/>
        <v>0</v>
      </c>
      <c r="IN22" s="166">
        <f t="shared" si="54"/>
        <v>0</v>
      </c>
      <c r="IO22" s="172"/>
    </row>
    <row r="23" spans="1:249" s="94" customFormat="1" ht="10.35" customHeight="1" x14ac:dyDescent="0.2">
      <c r="A23" s="72" t="s">
        <v>88</v>
      </c>
      <c r="B23" s="3" t="s">
        <v>159</v>
      </c>
      <c r="C23" s="66"/>
      <c r="D23" s="30">
        <f t="shared" si="0"/>
        <v>349044</v>
      </c>
      <c r="E23" s="30">
        <f t="shared" si="0"/>
        <v>800000</v>
      </c>
      <c r="F23" s="2">
        <f t="shared" si="24"/>
        <v>0</v>
      </c>
      <c r="G23" s="4">
        <f t="shared" si="9"/>
        <v>0</v>
      </c>
      <c r="H23" s="2">
        <f t="shared" si="10"/>
        <v>0</v>
      </c>
      <c r="I23" s="2">
        <f t="shared" si="11"/>
        <v>0</v>
      </c>
      <c r="J23" s="8">
        <f>SUM(J24:J26)</f>
        <v>0</v>
      </c>
      <c r="K23" s="7">
        <f t="shared" ref="K23:P23" si="55">SUM(K24:K26)</f>
        <v>349044</v>
      </c>
      <c r="L23" s="4">
        <f t="shared" si="55"/>
        <v>800000</v>
      </c>
      <c r="M23" s="4">
        <f t="shared" si="55"/>
        <v>0</v>
      </c>
      <c r="N23" s="4">
        <f t="shared" si="55"/>
        <v>0</v>
      </c>
      <c r="O23" s="51">
        <f t="shared" si="55"/>
        <v>0</v>
      </c>
      <c r="P23" s="4">
        <f t="shared" si="55"/>
        <v>0</v>
      </c>
      <c r="Q23" s="24">
        <f>SUM(Q24:Q26)</f>
        <v>0</v>
      </c>
      <c r="R23" s="7">
        <f t="shared" ref="R23:Y23" si="56">SUM(R24:R26)</f>
        <v>0</v>
      </c>
      <c r="S23" s="4">
        <f t="shared" si="56"/>
        <v>0</v>
      </c>
      <c r="T23" s="4">
        <f t="shared" si="56"/>
        <v>0</v>
      </c>
      <c r="U23" s="4">
        <f t="shared" si="56"/>
        <v>0</v>
      </c>
      <c r="V23" s="51">
        <f t="shared" si="56"/>
        <v>0</v>
      </c>
      <c r="W23" s="4">
        <f t="shared" si="56"/>
        <v>0</v>
      </c>
      <c r="X23" s="8">
        <f t="shared" si="56"/>
        <v>0</v>
      </c>
      <c r="Y23" s="7">
        <f t="shared" si="56"/>
        <v>0</v>
      </c>
      <c r="Z23" s="4">
        <f t="shared" ref="Z23:DF23" si="57">SUM(Z24:Z26)</f>
        <v>0</v>
      </c>
      <c r="AA23" s="4">
        <f t="shared" si="57"/>
        <v>0</v>
      </c>
      <c r="AB23" s="4">
        <f t="shared" si="57"/>
        <v>0</v>
      </c>
      <c r="AC23" s="51">
        <f t="shared" si="57"/>
        <v>0</v>
      </c>
      <c r="AD23" s="4">
        <f t="shared" si="57"/>
        <v>0</v>
      </c>
      <c r="AE23" s="8">
        <f t="shared" si="57"/>
        <v>0</v>
      </c>
      <c r="AF23" s="7">
        <f t="shared" si="57"/>
        <v>0</v>
      </c>
      <c r="AG23" s="4">
        <f t="shared" si="57"/>
        <v>0</v>
      </c>
      <c r="AH23" s="4">
        <f t="shared" si="57"/>
        <v>0</v>
      </c>
      <c r="AI23" s="4">
        <f t="shared" si="57"/>
        <v>0</v>
      </c>
      <c r="AJ23" s="51">
        <f t="shared" si="57"/>
        <v>0</v>
      </c>
      <c r="AK23" s="4">
        <f t="shared" si="57"/>
        <v>0</v>
      </c>
      <c r="AL23" s="8">
        <f t="shared" si="57"/>
        <v>0</v>
      </c>
      <c r="AM23" s="7">
        <f t="shared" si="57"/>
        <v>0</v>
      </c>
      <c r="AN23" s="4">
        <f t="shared" si="57"/>
        <v>0</v>
      </c>
      <c r="AO23" s="4">
        <f t="shared" si="57"/>
        <v>0</v>
      </c>
      <c r="AP23" s="4">
        <f t="shared" si="57"/>
        <v>0</v>
      </c>
      <c r="AQ23" s="51">
        <f t="shared" si="57"/>
        <v>0</v>
      </c>
      <c r="AR23" s="4">
        <f t="shared" si="57"/>
        <v>0</v>
      </c>
      <c r="AS23" s="8">
        <f t="shared" si="57"/>
        <v>0</v>
      </c>
      <c r="AT23" s="30">
        <f t="shared" ref="AT23:AZ23" si="58">SUM(AT24:AT26)</f>
        <v>0</v>
      </c>
      <c r="AU23" s="4">
        <f t="shared" si="58"/>
        <v>0</v>
      </c>
      <c r="AV23" s="4">
        <f t="shared" si="58"/>
        <v>0</v>
      </c>
      <c r="AW23" s="4">
        <f t="shared" si="58"/>
        <v>0</v>
      </c>
      <c r="AX23" s="4">
        <f>SUM(AX24:AX26)</f>
        <v>0</v>
      </c>
      <c r="AY23" s="4">
        <f>SUM(AY24:AY26)</f>
        <v>0</v>
      </c>
      <c r="AZ23" s="24">
        <f t="shared" si="58"/>
        <v>0</v>
      </c>
      <c r="BA23" s="7">
        <f t="shared" si="57"/>
        <v>0</v>
      </c>
      <c r="BB23" s="4">
        <f t="shared" si="57"/>
        <v>0</v>
      </c>
      <c r="BC23" s="4">
        <f t="shared" si="57"/>
        <v>0</v>
      </c>
      <c r="BD23" s="4">
        <f t="shared" si="57"/>
        <v>0</v>
      </c>
      <c r="BE23" s="51">
        <f t="shared" si="57"/>
        <v>0</v>
      </c>
      <c r="BF23" s="4">
        <f t="shared" si="57"/>
        <v>0</v>
      </c>
      <c r="BG23" s="8">
        <f t="shared" si="57"/>
        <v>0</v>
      </c>
      <c r="BH23" s="7">
        <f t="shared" si="57"/>
        <v>0</v>
      </c>
      <c r="BI23" s="4">
        <f t="shared" si="57"/>
        <v>0</v>
      </c>
      <c r="BJ23" s="4">
        <f t="shared" si="57"/>
        <v>0</v>
      </c>
      <c r="BK23" s="4">
        <f t="shared" si="57"/>
        <v>0</v>
      </c>
      <c r="BL23" s="51">
        <f t="shared" si="57"/>
        <v>0</v>
      </c>
      <c r="BM23" s="4">
        <f t="shared" si="57"/>
        <v>0</v>
      </c>
      <c r="BN23" s="8">
        <f t="shared" si="57"/>
        <v>0</v>
      </c>
      <c r="BO23" s="7">
        <f t="shared" si="57"/>
        <v>0</v>
      </c>
      <c r="BP23" s="4">
        <f t="shared" si="57"/>
        <v>0</v>
      </c>
      <c r="BQ23" s="4">
        <f t="shared" si="57"/>
        <v>0</v>
      </c>
      <c r="BR23" s="4">
        <f t="shared" si="57"/>
        <v>0</v>
      </c>
      <c r="BS23" s="51">
        <f t="shared" si="57"/>
        <v>0</v>
      </c>
      <c r="BT23" s="4">
        <f t="shared" si="57"/>
        <v>0</v>
      </c>
      <c r="BU23" s="8">
        <f t="shared" si="57"/>
        <v>0</v>
      </c>
      <c r="BV23" s="7">
        <f t="shared" ref="BV23:CI23" si="59">SUM(BV24:BV26)</f>
        <v>0</v>
      </c>
      <c r="BW23" s="4">
        <f t="shared" si="59"/>
        <v>0</v>
      </c>
      <c r="BX23" s="4">
        <f t="shared" si="59"/>
        <v>0</v>
      </c>
      <c r="BY23" s="4">
        <f t="shared" si="59"/>
        <v>0</v>
      </c>
      <c r="BZ23" s="4">
        <f>SUM(BZ24:BZ26)</f>
        <v>0</v>
      </c>
      <c r="CA23" s="4">
        <f>SUM(CA24:CA26)</f>
        <v>0</v>
      </c>
      <c r="CB23" s="8">
        <f t="shared" si="59"/>
        <v>0</v>
      </c>
      <c r="CC23" s="7">
        <f t="shared" si="59"/>
        <v>0</v>
      </c>
      <c r="CD23" s="4">
        <f t="shared" si="59"/>
        <v>0</v>
      </c>
      <c r="CE23" s="4">
        <f t="shared" si="59"/>
        <v>0</v>
      </c>
      <c r="CF23" s="4">
        <f t="shared" si="59"/>
        <v>0</v>
      </c>
      <c r="CG23" s="51">
        <f t="shared" si="59"/>
        <v>0</v>
      </c>
      <c r="CH23" s="4">
        <f t="shared" si="59"/>
        <v>0</v>
      </c>
      <c r="CI23" s="8">
        <f t="shared" si="59"/>
        <v>0</v>
      </c>
      <c r="CJ23" s="7">
        <f t="shared" si="57"/>
        <v>0</v>
      </c>
      <c r="CK23" s="4">
        <f t="shared" si="57"/>
        <v>0</v>
      </c>
      <c r="CL23" s="4">
        <f t="shared" si="57"/>
        <v>0</v>
      </c>
      <c r="CM23" s="4">
        <f t="shared" si="57"/>
        <v>0</v>
      </c>
      <c r="CN23" s="51">
        <f t="shared" si="57"/>
        <v>0</v>
      </c>
      <c r="CO23" s="4">
        <f t="shared" si="57"/>
        <v>0</v>
      </c>
      <c r="CP23" s="8">
        <f t="shared" si="57"/>
        <v>0</v>
      </c>
      <c r="CQ23" s="7">
        <f t="shared" si="57"/>
        <v>0</v>
      </c>
      <c r="CR23" s="4">
        <f t="shared" si="57"/>
        <v>0</v>
      </c>
      <c r="CS23" s="4">
        <f t="shared" si="57"/>
        <v>0</v>
      </c>
      <c r="CT23" s="4">
        <f t="shared" si="57"/>
        <v>0</v>
      </c>
      <c r="CU23" s="51">
        <f t="shared" si="57"/>
        <v>0</v>
      </c>
      <c r="CV23" s="4">
        <f t="shared" si="57"/>
        <v>0</v>
      </c>
      <c r="CW23" s="8">
        <f t="shared" si="57"/>
        <v>0</v>
      </c>
      <c r="CX23" s="7">
        <f t="shared" si="57"/>
        <v>0</v>
      </c>
      <c r="CY23" s="4">
        <f t="shared" si="57"/>
        <v>0</v>
      </c>
      <c r="CZ23" s="4">
        <f t="shared" si="57"/>
        <v>0</v>
      </c>
      <c r="DA23" s="4">
        <f t="shared" si="57"/>
        <v>0</v>
      </c>
      <c r="DB23" s="51">
        <f t="shared" si="57"/>
        <v>0</v>
      </c>
      <c r="DC23" s="4">
        <f t="shared" si="57"/>
        <v>0</v>
      </c>
      <c r="DD23" s="8">
        <f t="shared" si="57"/>
        <v>0</v>
      </c>
      <c r="DE23" s="7">
        <f t="shared" si="57"/>
        <v>0</v>
      </c>
      <c r="DF23" s="4">
        <f t="shared" si="57"/>
        <v>0</v>
      </c>
      <c r="DG23" s="4">
        <f t="shared" ref="DG23:FW23" si="60">SUM(DG24:DG26)</f>
        <v>0</v>
      </c>
      <c r="DH23" s="4">
        <f t="shared" si="60"/>
        <v>0</v>
      </c>
      <c r="DI23" s="51">
        <f t="shared" si="60"/>
        <v>0</v>
      </c>
      <c r="DJ23" s="4">
        <f t="shared" si="60"/>
        <v>0</v>
      </c>
      <c r="DK23" s="8">
        <f t="shared" si="60"/>
        <v>0</v>
      </c>
      <c r="DL23" s="7">
        <f t="shared" si="60"/>
        <v>0</v>
      </c>
      <c r="DM23" s="4">
        <f t="shared" si="60"/>
        <v>0</v>
      </c>
      <c r="DN23" s="4">
        <f t="shared" si="60"/>
        <v>0</v>
      </c>
      <c r="DO23" s="4">
        <f t="shared" si="60"/>
        <v>0</v>
      </c>
      <c r="DP23" s="51">
        <f t="shared" si="60"/>
        <v>0</v>
      </c>
      <c r="DQ23" s="4">
        <f t="shared" si="60"/>
        <v>0</v>
      </c>
      <c r="DR23" s="8">
        <f t="shared" si="60"/>
        <v>0</v>
      </c>
      <c r="DS23" s="7">
        <f t="shared" si="60"/>
        <v>0</v>
      </c>
      <c r="DT23" s="4">
        <f t="shared" si="60"/>
        <v>0</v>
      </c>
      <c r="DU23" s="4">
        <f t="shared" si="60"/>
        <v>0</v>
      </c>
      <c r="DV23" s="4">
        <f t="shared" si="60"/>
        <v>0</v>
      </c>
      <c r="DW23" s="51">
        <f t="shared" si="60"/>
        <v>0</v>
      </c>
      <c r="DX23" s="4">
        <f t="shared" si="60"/>
        <v>0</v>
      </c>
      <c r="DY23" s="8">
        <f t="shared" si="60"/>
        <v>0</v>
      </c>
      <c r="DZ23" s="7">
        <f t="shared" si="60"/>
        <v>0</v>
      </c>
      <c r="EA23" s="4">
        <f t="shared" si="60"/>
        <v>0</v>
      </c>
      <c r="EB23" s="4">
        <f t="shared" si="60"/>
        <v>0</v>
      </c>
      <c r="EC23" s="4">
        <f t="shared" si="60"/>
        <v>0</v>
      </c>
      <c r="ED23" s="51">
        <f t="shared" si="60"/>
        <v>0</v>
      </c>
      <c r="EE23" s="4">
        <f t="shared" si="60"/>
        <v>0</v>
      </c>
      <c r="EF23" s="8">
        <f t="shared" si="60"/>
        <v>0</v>
      </c>
      <c r="EG23" s="7">
        <f t="shared" si="60"/>
        <v>0</v>
      </c>
      <c r="EH23" s="4">
        <f t="shared" si="60"/>
        <v>0</v>
      </c>
      <c r="EI23" s="4">
        <f t="shared" si="60"/>
        <v>0</v>
      </c>
      <c r="EJ23" s="4">
        <f t="shared" si="60"/>
        <v>0</v>
      </c>
      <c r="EK23" s="51">
        <f t="shared" si="60"/>
        <v>0</v>
      </c>
      <c r="EL23" s="4">
        <f t="shared" si="60"/>
        <v>0</v>
      </c>
      <c r="EM23" s="8">
        <f t="shared" si="60"/>
        <v>0</v>
      </c>
      <c r="EN23" s="7">
        <f t="shared" si="60"/>
        <v>0</v>
      </c>
      <c r="EO23" s="4">
        <f t="shared" si="60"/>
        <v>0</v>
      </c>
      <c r="EP23" s="4">
        <f t="shared" si="60"/>
        <v>0</v>
      </c>
      <c r="EQ23" s="4">
        <f t="shared" si="60"/>
        <v>0</v>
      </c>
      <c r="ER23" s="51">
        <f t="shared" si="60"/>
        <v>0</v>
      </c>
      <c r="ES23" s="4">
        <f>SUM(ES24:ES26)</f>
        <v>0</v>
      </c>
      <c r="ET23" s="8">
        <f t="shared" si="60"/>
        <v>0</v>
      </c>
      <c r="EU23" s="7">
        <f t="shared" si="60"/>
        <v>0</v>
      </c>
      <c r="EV23" s="4">
        <f t="shared" si="60"/>
        <v>0</v>
      </c>
      <c r="EW23" s="4">
        <f t="shared" si="60"/>
        <v>0</v>
      </c>
      <c r="EX23" s="4">
        <f t="shared" si="60"/>
        <v>0</v>
      </c>
      <c r="EY23" s="51">
        <f t="shared" si="60"/>
        <v>0</v>
      </c>
      <c r="EZ23" s="4">
        <f t="shared" si="60"/>
        <v>0</v>
      </c>
      <c r="FA23" s="8">
        <f t="shared" si="60"/>
        <v>0</v>
      </c>
      <c r="FB23" s="7">
        <f t="shared" si="60"/>
        <v>0</v>
      </c>
      <c r="FC23" s="4">
        <f t="shared" si="60"/>
        <v>0</v>
      </c>
      <c r="FD23" s="4">
        <f t="shared" si="60"/>
        <v>0</v>
      </c>
      <c r="FE23" s="4">
        <f t="shared" si="60"/>
        <v>0</v>
      </c>
      <c r="FF23" s="51">
        <f t="shared" si="60"/>
        <v>0</v>
      </c>
      <c r="FG23" s="4">
        <f t="shared" si="60"/>
        <v>0</v>
      </c>
      <c r="FH23" s="8">
        <f t="shared" si="60"/>
        <v>0</v>
      </c>
      <c r="FI23" s="7">
        <f t="shared" si="60"/>
        <v>0</v>
      </c>
      <c r="FJ23" s="4">
        <f t="shared" si="60"/>
        <v>0</v>
      </c>
      <c r="FK23" s="4">
        <f t="shared" si="60"/>
        <v>0</v>
      </c>
      <c r="FL23" s="4">
        <f t="shared" si="60"/>
        <v>0</v>
      </c>
      <c r="FM23" s="51">
        <f t="shared" si="60"/>
        <v>0</v>
      </c>
      <c r="FN23" s="4">
        <f>SUM(FN24:FN26)</f>
        <v>0</v>
      </c>
      <c r="FO23" s="8">
        <f t="shared" si="60"/>
        <v>0</v>
      </c>
      <c r="FP23" s="7">
        <f t="shared" si="60"/>
        <v>0</v>
      </c>
      <c r="FQ23" s="4">
        <f t="shared" si="60"/>
        <v>0</v>
      </c>
      <c r="FR23" s="4">
        <f t="shared" si="60"/>
        <v>0</v>
      </c>
      <c r="FS23" s="4">
        <f t="shared" si="60"/>
        <v>0</v>
      </c>
      <c r="FT23" s="51">
        <f t="shared" si="60"/>
        <v>0</v>
      </c>
      <c r="FU23" s="4">
        <f t="shared" si="60"/>
        <v>0</v>
      </c>
      <c r="FV23" s="8">
        <f t="shared" si="60"/>
        <v>0</v>
      </c>
      <c r="FW23" s="7">
        <f t="shared" si="60"/>
        <v>0</v>
      </c>
      <c r="FX23" s="4">
        <f t="shared" ref="FX23:IN23" si="61">SUM(FX24:FX26)</f>
        <v>0</v>
      </c>
      <c r="FY23" s="4">
        <f t="shared" si="61"/>
        <v>0</v>
      </c>
      <c r="FZ23" s="4">
        <f t="shared" si="61"/>
        <v>0</v>
      </c>
      <c r="GA23" s="51">
        <f t="shared" si="61"/>
        <v>0</v>
      </c>
      <c r="GB23" s="4">
        <f t="shared" si="61"/>
        <v>0</v>
      </c>
      <c r="GC23" s="8">
        <f t="shared" si="61"/>
        <v>0</v>
      </c>
      <c r="GD23" s="7">
        <f t="shared" si="61"/>
        <v>0</v>
      </c>
      <c r="GE23" s="4">
        <f t="shared" si="61"/>
        <v>0</v>
      </c>
      <c r="GF23" s="4">
        <f t="shared" si="61"/>
        <v>0</v>
      </c>
      <c r="GG23" s="4">
        <f t="shared" si="61"/>
        <v>0</v>
      </c>
      <c r="GH23" s="51">
        <f t="shared" si="61"/>
        <v>0</v>
      </c>
      <c r="GI23" s="4">
        <f t="shared" si="61"/>
        <v>0</v>
      </c>
      <c r="GJ23" s="8">
        <f t="shared" si="61"/>
        <v>0</v>
      </c>
      <c r="GK23" s="7">
        <f t="shared" si="61"/>
        <v>0</v>
      </c>
      <c r="GL23" s="4">
        <f t="shared" si="61"/>
        <v>0</v>
      </c>
      <c r="GM23" s="4">
        <f t="shared" si="61"/>
        <v>0</v>
      </c>
      <c r="GN23" s="4">
        <f t="shared" si="61"/>
        <v>0</v>
      </c>
      <c r="GO23" s="51">
        <f t="shared" si="61"/>
        <v>0</v>
      </c>
      <c r="GP23" s="4">
        <f>SUM(GP24:GP26)</f>
        <v>0</v>
      </c>
      <c r="GQ23" s="8">
        <f t="shared" si="61"/>
        <v>0</v>
      </c>
      <c r="GR23" s="7">
        <f t="shared" si="61"/>
        <v>0</v>
      </c>
      <c r="GS23" s="4">
        <f t="shared" si="61"/>
        <v>0</v>
      </c>
      <c r="GT23" s="4">
        <f t="shared" si="61"/>
        <v>0</v>
      </c>
      <c r="GU23" s="4">
        <f t="shared" si="61"/>
        <v>0</v>
      </c>
      <c r="GV23" s="51">
        <f t="shared" si="61"/>
        <v>0</v>
      </c>
      <c r="GW23" s="4">
        <f>SUM(GW24:GW26)</f>
        <v>0</v>
      </c>
      <c r="GX23" s="8">
        <f t="shared" si="61"/>
        <v>0</v>
      </c>
      <c r="GY23" s="7">
        <f t="shared" si="61"/>
        <v>0</v>
      </c>
      <c r="GZ23" s="4">
        <f t="shared" si="61"/>
        <v>0</v>
      </c>
      <c r="HA23" s="4">
        <f t="shared" si="61"/>
        <v>0</v>
      </c>
      <c r="HB23" s="4">
        <f t="shared" si="61"/>
        <v>0</v>
      </c>
      <c r="HC23" s="51">
        <f t="shared" si="61"/>
        <v>0</v>
      </c>
      <c r="HD23" s="4">
        <f>SUM(HD24:HD26)</f>
        <v>0</v>
      </c>
      <c r="HE23" s="8">
        <f t="shared" si="61"/>
        <v>0</v>
      </c>
      <c r="HF23" s="7">
        <f t="shared" si="61"/>
        <v>0</v>
      </c>
      <c r="HG23" s="4">
        <f t="shared" si="61"/>
        <v>0</v>
      </c>
      <c r="HH23" s="4">
        <f t="shared" si="61"/>
        <v>0</v>
      </c>
      <c r="HI23" s="4">
        <f t="shared" si="61"/>
        <v>0</v>
      </c>
      <c r="HJ23" s="51">
        <f t="shared" si="61"/>
        <v>0</v>
      </c>
      <c r="HK23" s="4">
        <f>SUM(HK24:HK26)</f>
        <v>0</v>
      </c>
      <c r="HL23" s="8">
        <f t="shared" si="61"/>
        <v>0</v>
      </c>
      <c r="HM23" s="7">
        <f t="shared" si="61"/>
        <v>0</v>
      </c>
      <c r="HN23" s="4">
        <f t="shared" si="61"/>
        <v>0</v>
      </c>
      <c r="HO23" s="4">
        <f t="shared" si="61"/>
        <v>0</v>
      </c>
      <c r="HP23" s="4">
        <f t="shared" si="61"/>
        <v>0</v>
      </c>
      <c r="HQ23" s="51">
        <f t="shared" si="61"/>
        <v>0</v>
      </c>
      <c r="HR23" s="4">
        <f>SUM(HR24:HR26)</f>
        <v>0</v>
      </c>
      <c r="HS23" s="8">
        <f t="shared" si="61"/>
        <v>0</v>
      </c>
      <c r="HT23" s="7">
        <f t="shared" si="61"/>
        <v>0</v>
      </c>
      <c r="HU23" s="4">
        <f t="shared" si="61"/>
        <v>0</v>
      </c>
      <c r="HV23" s="4">
        <f t="shared" si="61"/>
        <v>0</v>
      </c>
      <c r="HW23" s="4">
        <f t="shared" si="61"/>
        <v>0</v>
      </c>
      <c r="HX23" s="51">
        <f t="shared" si="61"/>
        <v>0</v>
      </c>
      <c r="HY23" s="4">
        <f>SUM(HY24:HY26)</f>
        <v>0</v>
      </c>
      <c r="HZ23" s="8">
        <f t="shared" si="61"/>
        <v>0</v>
      </c>
      <c r="IA23" s="7">
        <f t="shared" si="61"/>
        <v>0</v>
      </c>
      <c r="IB23" s="4">
        <f t="shared" si="61"/>
        <v>0</v>
      </c>
      <c r="IC23" s="4">
        <f t="shared" si="61"/>
        <v>0</v>
      </c>
      <c r="ID23" s="4">
        <f t="shared" si="61"/>
        <v>0</v>
      </c>
      <c r="IE23" s="51">
        <f t="shared" si="61"/>
        <v>0</v>
      </c>
      <c r="IF23" s="4">
        <f>SUM(IF24:IF26)</f>
        <v>0</v>
      </c>
      <c r="IG23" s="8">
        <f t="shared" si="61"/>
        <v>0</v>
      </c>
      <c r="IH23" s="7">
        <f t="shared" si="61"/>
        <v>0</v>
      </c>
      <c r="II23" s="4">
        <f t="shared" si="61"/>
        <v>0</v>
      </c>
      <c r="IJ23" s="4">
        <f t="shared" si="61"/>
        <v>0</v>
      </c>
      <c r="IK23" s="4">
        <f t="shared" si="61"/>
        <v>0</v>
      </c>
      <c r="IL23" s="51">
        <f t="shared" si="61"/>
        <v>0</v>
      </c>
      <c r="IM23" s="4">
        <f>SUM(IM24:IM26)</f>
        <v>0</v>
      </c>
      <c r="IN23" s="8">
        <f t="shared" si="61"/>
        <v>0</v>
      </c>
      <c r="IO23" s="39"/>
    </row>
    <row r="24" spans="1:249" s="93" customFormat="1" ht="10.35" customHeight="1" x14ac:dyDescent="0.2">
      <c r="A24" s="71"/>
      <c r="B24" s="1" t="s">
        <v>94</v>
      </c>
      <c r="C24" s="64" t="s">
        <v>26</v>
      </c>
      <c r="D24" s="30">
        <f t="shared" si="0"/>
        <v>0</v>
      </c>
      <c r="E24" s="30">
        <f t="shared" si="0"/>
        <v>0</v>
      </c>
      <c r="F24" s="2">
        <f t="shared" si="24"/>
        <v>0</v>
      </c>
      <c r="G24" s="4">
        <f t="shared" si="9"/>
        <v>0</v>
      </c>
      <c r="H24" s="2">
        <f t="shared" si="10"/>
        <v>0</v>
      </c>
      <c r="I24" s="2">
        <f t="shared" si="11"/>
        <v>0</v>
      </c>
      <c r="J24" s="10">
        <f>SUM(Q24,X24,AE24,AL24,AS24,BG24,BN24,BU24,CI24,CP24,CW24,DD24,DK24,DR24,DY24,EF24)+SUM(EM24,ET24,FA24,FH24,FO24,FV24,GC24,GJ24,GQ24,GX24,HE24,HL24,HS24,HZ24,IG24,IN24)</f>
        <v>0</v>
      </c>
      <c r="K24" s="9"/>
      <c r="L24" s="2"/>
      <c r="M24" s="2"/>
      <c r="N24" s="2"/>
      <c r="O24" s="53">
        <f>N24-P24-Q24</f>
        <v>0</v>
      </c>
      <c r="P24" s="2"/>
      <c r="Q24" s="25"/>
      <c r="R24" s="9"/>
      <c r="S24" s="2"/>
      <c r="T24" s="2"/>
      <c r="U24" s="2"/>
      <c r="V24" s="53"/>
      <c r="W24" s="2"/>
      <c r="X24" s="10"/>
      <c r="Y24" s="9"/>
      <c r="Z24" s="2"/>
      <c r="AA24" s="2"/>
      <c r="AB24" s="2"/>
      <c r="AC24" s="53"/>
      <c r="AD24" s="2"/>
      <c r="AE24" s="10"/>
      <c r="AF24" s="9"/>
      <c r="AG24" s="2"/>
      <c r="AH24" s="2"/>
      <c r="AI24" s="2"/>
      <c r="AJ24" s="53"/>
      <c r="AK24" s="2"/>
      <c r="AL24" s="10"/>
      <c r="AM24" s="9"/>
      <c r="AN24" s="2"/>
      <c r="AO24" s="2"/>
      <c r="AP24" s="2"/>
      <c r="AQ24" s="53"/>
      <c r="AR24" s="2"/>
      <c r="AS24" s="10"/>
      <c r="AT24" s="29">
        <f t="shared" ref="AT24:AW27" si="62">SUM(BH24,BO24,BA24)</f>
        <v>0</v>
      </c>
      <c r="AU24" s="2">
        <f t="shared" si="62"/>
        <v>0</v>
      </c>
      <c r="AV24" s="2">
        <f t="shared" si="62"/>
        <v>0</v>
      </c>
      <c r="AW24" s="2">
        <f t="shared" si="62"/>
        <v>0</v>
      </c>
      <c r="AX24" s="2">
        <f t="shared" ref="AX24:AZ27" si="63">SUM(BL24,BS24,BE24)</f>
        <v>0</v>
      </c>
      <c r="AY24" s="2">
        <f t="shared" si="63"/>
        <v>0</v>
      </c>
      <c r="AZ24" s="25">
        <f t="shared" si="63"/>
        <v>0</v>
      </c>
      <c r="BA24" s="9"/>
      <c r="BB24" s="2"/>
      <c r="BC24" s="2"/>
      <c r="BD24" s="2"/>
      <c r="BE24" s="53"/>
      <c r="BF24" s="2"/>
      <c r="BG24" s="10"/>
      <c r="BH24" s="9"/>
      <c r="BI24" s="2"/>
      <c r="BJ24" s="2"/>
      <c r="BK24" s="2"/>
      <c r="BL24" s="53"/>
      <c r="BM24" s="2"/>
      <c r="BN24" s="10"/>
      <c r="BO24" s="9"/>
      <c r="BP24" s="2"/>
      <c r="BQ24" s="2"/>
      <c r="BR24" s="2"/>
      <c r="BS24" s="53"/>
      <c r="BT24" s="2"/>
      <c r="BU24" s="10"/>
      <c r="BV24" s="29">
        <f>SUM(CC24,CJ24,CQ24,CX24,DE24,DL24,DS24,DZ24,EG24,EN24,EU24,FB24,FI24,FP24,FW24,GD24,GK24,GR24,GY24,HF24,HM24,HT24,IA24,IH24)</f>
        <v>0</v>
      </c>
      <c r="BW24" s="2"/>
      <c r="BX24" s="2">
        <f>SUM(CE24,CL24,CS24,CZ24,DG24,DN24,DU24,EB24,EI24,EP24,EW24,FD24,FK24,FR24,FY24,GF24,GM24,GT24,HA24,HH24,HO24,HV24,IC24,IJ24)</f>
        <v>0</v>
      </c>
      <c r="BY24" s="2"/>
      <c r="BZ24" s="2"/>
      <c r="CA24" s="2"/>
      <c r="CB24" s="25"/>
      <c r="CC24" s="9"/>
      <c r="CD24" s="2"/>
      <c r="CE24" s="2"/>
      <c r="CF24" s="2"/>
      <c r="CG24" s="53"/>
      <c r="CH24" s="2"/>
      <c r="CI24" s="10"/>
      <c r="CJ24" s="9"/>
      <c r="CK24" s="2"/>
      <c r="CL24" s="2"/>
      <c r="CM24" s="2"/>
      <c r="CN24" s="53"/>
      <c r="CO24" s="2"/>
      <c r="CP24" s="10"/>
      <c r="CQ24" s="9"/>
      <c r="CR24" s="2"/>
      <c r="CS24" s="2"/>
      <c r="CT24" s="2"/>
      <c r="CU24" s="53"/>
      <c r="CV24" s="2"/>
      <c r="CW24" s="10"/>
      <c r="CX24" s="9"/>
      <c r="CY24" s="2"/>
      <c r="CZ24" s="2"/>
      <c r="DA24" s="2"/>
      <c r="DB24" s="53"/>
      <c r="DC24" s="2"/>
      <c r="DD24" s="10"/>
      <c r="DE24" s="9"/>
      <c r="DF24" s="2"/>
      <c r="DG24" s="2"/>
      <c r="DH24" s="2"/>
      <c r="DI24" s="53"/>
      <c r="DJ24" s="2"/>
      <c r="DK24" s="10"/>
      <c r="DL24" s="9"/>
      <c r="DM24" s="2"/>
      <c r="DN24" s="2"/>
      <c r="DO24" s="2"/>
      <c r="DP24" s="53"/>
      <c r="DQ24" s="2"/>
      <c r="DR24" s="10"/>
      <c r="DS24" s="9"/>
      <c r="DT24" s="2"/>
      <c r="DU24" s="2"/>
      <c r="DV24" s="2"/>
      <c r="DW24" s="53"/>
      <c r="DX24" s="2"/>
      <c r="DY24" s="10"/>
      <c r="DZ24" s="9"/>
      <c r="EA24" s="2"/>
      <c r="EB24" s="2"/>
      <c r="EC24" s="2"/>
      <c r="ED24" s="53"/>
      <c r="EE24" s="2"/>
      <c r="EF24" s="10"/>
      <c r="EG24" s="9"/>
      <c r="EH24" s="2"/>
      <c r="EI24" s="2"/>
      <c r="EJ24" s="2"/>
      <c r="EK24" s="53"/>
      <c r="EL24" s="2"/>
      <c r="EM24" s="25"/>
      <c r="EN24" s="9"/>
      <c r="EO24" s="2"/>
      <c r="EP24" s="2"/>
      <c r="EQ24" s="2"/>
      <c r="ER24" s="53"/>
      <c r="ES24" s="2"/>
      <c r="ET24" s="10"/>
      <c r="EU24" s="9"/>
      <c r="EV24" s="2"/>
      <c r="EW24" s="2"/>
      <c r="EX24" s="2"/>
      <c r="EY24" s="53"/>
      <c r="EZ24" s="2"/>
      <c r="FA24" s="10"/>
      <c r="FB24" s="9"/>
      <c r="FC24" s="2"/>
      <c r="FD24" s="2"/>
      <c r="FE24" s="2"/>
      <c r="FF24" s="53"/>
      <c r="FG24" s="2"/>
      <c r="FH24" s="10"/>
      <c r="FI24" s="9"/>
      <c r="FJ24" s="2"/>
      <c r="FK24" s="2"/>
      <c r="FL24" s="2"/>
      <c r="FM24" s="53"/>
      <c r="FN24" s="2"/>
      <c r="FO24" s="10"/>
      <c r="FP24" s="9"/>
      <c r="FQ24" s="2"/>
      <c r="FR24" s="2"/>
      <c r="FS24" s="2"/>
      <c r="FT24" s="53"/>
      <c r="FU24" s="2"/>
      <c r="FV24" s="10"/>
      <c r="FW24" s="9"/>
      <c r="FX24" s="2"/>
      <c r="FY24" s="2"/>
      <c r="FZ24" s="2"/>
      <c r="GA24" s="53"/>
      <c r="GB24" s="2"/>
      <c r="GC24" s="10"/>
      <c r="GD24" s="9"/>
      <c r="GE24" s="2"/>
      <c r="GF24" s="2"/>
      <c r="GG24" s="2"/>
      <c r="GH24" s="53"/>
      <c r="GI24" s="2"/>
      <c r="GJ24" s="10"/>
      <c r="GK24" s="9"/>
      <c r="GL24" s="2"/>
      <c r="GM24" s="2"/>
      <c r="GN24" s="2"/>
      <c r="GO24" s="53"/>
      <c r="GP24" s="2"/>
      <c r="GQ24" s="10"/>
      <c r="GR24" s="9"/>
      <c r="GS24" s="2"/>
      <c r="GT24" s="2"/>
      <c r="GU24" s="2"/>
      <c r="GV24" s="53"/>
      <c r="GW24" s="2"/>
      <c r="GX24" s="10"/>
      <c r="GY24" s="9"/>
      <c r="GZ24" s="2"/>
      <c r="HA24" s="2"/>
      <c r="HB24" s="2"/>
      <c r="HC24" s="53"/>
      <c r="HD24" s="2"/>
      <c r="HE24" s="10"/>
      <c r="HF24" s="9"/>
      <c r="HG24" s="2"/>
      <c r="HH24" s="2"/>
      <c r="HI24" s="2"/>
      <c r="HJ24" s="53"/>
      <c r="HK24" s="2"/>
      <c r="HL24" s="10"/>
      <c r="HM24" s="9"/>
      <c r="HN24" s="2"/>
      <c r="HO24" s="2"/>
      <c r="HP24" s="2"/>
      <c r="HQ24" s="53"/>
      <c r="HR24" s="2"/>
      <c r="HS24" s="10"/>
      <c r="HT24" s="9"/>
      <c r="HU24" s="2"/>
      <c r="HV24" s="2"/>
      <c r="HW24" s="2"/>
      <c r="HX24" s="53"/>
      <c r="HY24" s="2"/>
      <c r="HZ24" s="10"/>
      <c r="IA24" s="9"/>
      <c r="IB24" s="2"/>
      <c r="IC24" s="2"/>
      <c r="ID24" s="2"/>
      <c r="IE24" s="53"/>
      <c r="IF24" s="2"/>
      <c r="IG24" s="10"/>
      <c r="IH24" s="9"/>
      <c r="II24" s="2"/>
      <c r="IJ24" s="2"/>
      <c r="IK24" s="2"/>
      <c r="IL24" s="53"/>
      <c r="IM24" s="2"/>
      <c r="IN24" s="10"/>
      <c r="IO24" s="38"/>
    </row>
    <row r="25" spans="1:249" s="93" customFormat="1" ht="10.35" customHeight="1" x14ac:dyDescent="0.2">
      <c r="A25" s="71"/>
      <c r="B25" s="1" t="s">
        <v>95</v>
      </c>
      <c r="C25" s="64" t="s">
        <v>150</v>
      </c>
      <c r="D25" s="30">
        <f t="shared" si="0"/>
        <v>0</v>
      </c>
      <c r="E25" s="30">
        <f t="shared" si="0"/>
        <v>0</v>
      </c>
      <c r="F25" s="2">
        <f t="shared" si="24"/>
        <v>0</v>
      </c>
      <c r="G25" s="4">
        <f t="shared" si="9"/>
        <v>0</v>
      </c>
      <c r="H25" s="2">
        <f t="shared" si="10"/>
        <v>0</v>
      </c>
      <c r="I25" s="2">
        <f t="shared" si="11"/>
        <v>0</v>
      </c>
      <c r="J25" s="10">
        <f>SUM(Q25,X25,AE25,AL25,AS25,BG25,BN25,BU25,CI25,CP25,CW25,DD25,DK25,DR25,DY25,EF25)+SUM(EM25,ET25,FA25,FH25,FO25,FV25,GC25,GJ25,GQ25,GX25,HE25,HL25,HS25,HZ25,IG25,IN25)</f>
        <v>0</v>
      </c>
      <c r="K25" s="9"/>
      <c r="L25" s="2"/>
      <c r="M25" s="2"/>
      <c r="N25" s="2"/>
      <c r="O25" s="53"/>
      <c r="P25" s="2"/>
      <c r="Q25" s="25"/>
      <c r="R25" s="9"/>
      <c r="S25" s="2"/>
      <c r="T25" s="2"/>
      <c r="U25" s="2"/>
      <c r="V25" s="53"/>
      <c r="W25" s="2"/>
      <c r="X25" s="10"/>
      <c r="Y25" s="9"/>
      <c r="Z25" s="2"/>
      <c r="AA25" s="2"/>
      <c r="AB25" s="2"/>
      <c r="AC25" s="53"/>
      <c r="AD25" s="2"/>
      <c r="AE25" s="10"/>
      <c r="AF25" s="9"/>
      <c r="AG25" s="2"/>
      <c r="AH25" s="2"/>
      <c r="AI25" s="2"/>
      <c r="AJ25" s="53"/>
      <c r="AK25" s="2"/>
      <c r="AL25" s="10"/>
      <c r="AM25" s="9"/>
      <c r="AN25" s="2"/>
      <c r="AO25" s="2"/>
      <c r="AP25" s="2"/>
      <c r="AQ25" s="53"/>
      <c r="AR25" s="2"/>
      <c r="AS25" s="10"/>
      <c r="AT25" s="29">
        <f t="shared" si="62"/>
        <v>0</v>
      </c>
      <c r="AU25" s="2">
        <f t="shared" si="62"/>
        <v>0</v>
      </c>
      <c r="AV25" s="2">
        <f t="shared" si="62"/>
        <v>0</v>
      </c>
      <c r="AW25" s="2">
        <f t="shared" si="62"/>
        <v>0</v>
      </c>
      <c r="AX25" s="2">
        <f t="shared" si="63"/>
        <v>0</v>
      </c>
      <c r="AY25" s="2">
        <f t="shared" si="63"/>
        <v>0</v>
      </c>
      <c r="AZ25" s="25">
        <f t="shared" si="63"/>
        <v>0</v>
      </c>
      <c r="BA25" s="9"/>
      <c r="BB25" s="2"/>
      <c r="BC25" s="2"/>
      <c r="BD25" s="2"/>
      <c r="BE25" s="53"/>
      <c r="BF25" s="2"/>
      <c r="BG25" s="10"/>
      <c r="BH25" s="9"/>
      <c r="BI25" s="2"/>
      <c r="BJ25" s="2"/>
      <c r="BK25" s="2"/>
      <c r="BL25" s="53"/>
      <c r="BM25" s="2"/>
      <c r="BN25" s="10"/>
      <c r="BO25" s="9"/>
      <c r="BP25" s="2"/>
      <c r="BQ25" s="2"/>
      <c r="BR25" s="2"/>
      <c r="BS25" s="53"/>
      <c r="BT25" s="2"/>
      <c r="BU25" s="10"/>
      <c r="BV25" s="29">
        <f>SUM(CC25,CJ25,CQ25,CX25,DE25,DL25,DS25,DZ25,EG25,EN25,EU25,FB25,FI25,FP25,FW25,GD25,GK25,GR25,GY25,HF25,HM25,HT25,IA25,IH25)</f>
        <v>0</v>
      </c>
      <c r="BW25" s="2"/>
      <c r="BX25" s="2">
        <f>SUM(CE25,CL25,CS25,CZ25,DG25,DN25,DU25,EB25,EI25,EP25,EW25,FD25,FK25,FR25,FY25,GF25,GM25,GT25,HA25,HH25,HO25,HV25,IC25,IJ25)</f>
        <v>0</v>
      </c>
      <c r="BY25" s="2"/>
      <c r="BZ25" s="2"/>
      <c r="CA25" s="2"/>
      <c r="CB25" s="25"/>
      <c r="CC25" s="9"/>
      <c r="CD25" s="2"/>
      <c r="CE25" s="2"/>
      <c r="CF25" s="2"/>
      <c r="CG25" s="53"/>
      <c r="CH25" s="2"/>
      <c r="CI25" s="10"/>
      <c r="CJ25" s="9"/>
      <c r="CK25" s="2"/>
      <c r="CL25" s="2"/>
      <c r="CM25" s="2"/>
      <c r="CN25" s="53"/>
      <c r="CO25" s="2"/>
      <c r="CP25" s="10"/>
      <c r="CQ25" s="9"/>
      <c r="CR25" s="2"/>
      <c r="CS25" s="2"/>
      <c r="CT25" s="2"/>
      <c r="CU25" s="53"/>
      <c r="CV25" s="2"/>
      <c r="CW25" s="10"/>
      <c r="CX25" s="9"/>
      <c r="CY25" s="2"/>
      <c r="CZ25" s="2"/>
      <c r="DA25" s="2"/>
      <c r="DB25" s="53"/>
      <c r="DC25" s="2"/>
      <c r="DD25" s="10"/>
      <c r="DE25" s="9"/>
      <c r="DF25" s="2"/>
      <c r="DG25" s="2"/>
      <c r="DH25" s="2"/>
      <c r="DI25" s="53"/>
      <c r="DJ25" s="2"/>
      <c r="DK25" s="10"/>
      <c r="DL25" s="9"/>
      <c r="DM25" s="2"/>
      <c r="DN25" s="2"/>
      <c r="DO25" s="2"/>
      <c r="DP25" s="53"/>
      <c r="DQ25" s="2"/>
      <c r="DR25" s="10"/>
      <c r="DS25" s="9"/>
      <c r="DT25" s="2"/>
      <c r="DU25" s="2"/>
      <c r="DV25" s="2"/>
      <c r="DW25" s="53"/>
      <c r="DX25" s="2"/>
      <c r="DY25" s="10"/>
      <c r="DZ25" s="9"/>
      <c r="EA25" s="2"/>
      <c r="EB25" s="2"/>
      <c r="EC25" s="2"/>
      <c r="ED25" s="53"/>
      <c r="EE25" s="2"/>
      <c r="EF25" s="10"/>
      <c r="EG25" s="9"/>
      <c r="EH25" s="2"/>
      <c r="EI25" s="2"/>
      <c r="EJ25" s="2"/>
      <c r="EK25" s="53"/>
      <c r="EL25" s="2"/>
      <c r="EM25" s="25"/>
      <c r="EN25" s="9"/>
      <c r="EO25" s="2"/>
      <c r="EP25" s="2"/>
      <c r="EQ25" s="2"/>
      <c r="ER25" s="53"/>
      <c r="ES25" s="2"/>
      <c r="ET25" s="10"/>
      <c r="EU25" s="9"/>
      <c r="EV25" s="2"/>
      <c r="EW25" s="2"/>
      <c r="EX25" s="2"/>
      <c r="EY25" s="53"/>
      <c r="EZ25" s="2"/>
      <c r="FA25" s="10"/>
      <c r="FB25" s="9"/>
      <c r="FC25" s="2"/>
      <c r="FD25" s="2"/>
      <c r="FE25" s="2"/>
      <c r="FF25" s="53"/>
      <c r="FG25" s="2"/>
      <c r="FH25" s="10"/>
      <c r="FI25" s="9"/>
      <c r="FJ25" s="2"/>
      <c r="FK25" s="2"/>
      <c r="FL25" s="2"/>
      <c r="FM25" s="53"/>
      <c r="FN25" s="2"/>
      <c r="FO25" s="10"/>
      <c r="FP25" s="9"/>
      <c r="FQ25" s="2"/>
      <c r="FR25" s="2"/>
      <c r="FS25" s="2"/>
      <c r="FT25" s="53"/>
      <c r="FU25" s="2"/>
      <c r="FV25" s="10"/>
      <c r="FW25" s="9"/>
      <c r="FX25" s="2"/>
      <c r="FY25" s="2"/>
      <c r="FZ25" s="2"/>
      <c r="GA25" s="53"/>
      <c r="GB25" s="2"/>
      <c r="GC25" s="10"/>
      <c r="GD25" s="9"/>
      <c r="GE25" s="2"/>
      <c r="GF25" s="2"/>
      <c r="GG25" s="2"/>
      <c r="GH25" s="53"/>
      <c r="GI25" s="2"/>
      <c r="GJ25" s="10"/>
      <c r="GK25" s="9"/>
      <c r="GL25" s="2"/>
      <c r="GM25" s="2"/>
      <c r="GN25" s="2"/>
      <c r="GO25" s="53"/>
      <c r="GP25" s="2"/>
      <c r="GQ25" s="10"/>
      <c r="GR25" s="9"/>
      <c r="GS25" s="2"/>
      <c r="GT25" s="2"/>
      <c r="GU25" s="2"/>
      <c r="GV25" s="53"/>
      <c r="GW25" s="2"/>
      <c r="GX25" s="10"/>
      <c r="GY25" s="9"/>
      <c r="GZ25" s="2"/>
      <c r="HA25" s="2"/>
      <c r="HB25" s="2"/>
      <c r="HC25" s="53"/>
      <c r="HD25" s="2"/>
      <c r="HE25" s="10"/>
      <c r="HF25" s="9"/>
      <c r="HG25" s="2"/>
      <c r="HH25" s="2"/>
      <c r="HI25" s="2"/>
      <c r="HJ25" s="53"/>
      <c r="HK25" s="2"/>
      <c r="HL25" s="10"/>
      <c r="HM25" s="9"/>
      <c r="HN25" s="2"/>
      <c r="HO25" s="2"/>
      <c r="HP25" s="2"/>
      <c r="HQ25" s="53"/>
      <c r="HR25" s="2"/>
      <c r="HS25" s="10"/>
      <c r="HT25" s="9"/>
      <c r="HU25" s="2"/>
      <c r="HV25" s="2"/>
      <c r="HW25" s="2"/>
      <c r="HX25" s="53"/>
      <c r="HY25" s="2"/>
      <c r="HZ25" s="10"/>
      <c r="IA25" s="9"/>
      <c r="IB25" s="2"/>
      <c r="IC25" s="2"/>
      <c r="ID25" s="2"/>
      <c r="IE25" s="53"/>
      <c r="IF25" s="2"/>
      <c r="IG25" s="10"/>
      <c r="IH25" s="9"/>
      <c r="II25" s="2"/>
      <c r="IJ25" s="2"/>
      <c r="IK25" s="2"/>
      <c r="IL25" s="53"/>
      <c r="IM25" s="2"/>
      <c r="IN25" s="10"/>
      <c r="IO25" s="38"/>
    </row>
    <row r="26" spans="1:249" s="93" customFormat="1" ht="10.35" customHeight="1" x14ac:dyDescent="0.2">
      <c r="A26" s="71"/>
      <c r="B26" s="1" t="s">
        <v>96</v>
      </c>
      <c r="C26" s="64" t="s">
        <v>153</v>
      </c>
      <c r="D26" s="30">
        <f t="shared" si="0"/>
        <v>349044</v>
      </c>
      <c r="E26" s="30">
        <f t="shared" si="0"/>
        <v>800000</v>
      </c>
      <c r="F26" s="2">
        <f t="shared" si="24"/>
        <v>0</v>
      </c>
      <c r="G26" s="4">
        <f t="shared" si="9"/>
        <v>0</v>
      </c>
      <c r="H26" s="2">
        <f t="shared" si="10"/>
        <v>0</v>
      </c>
      <c r="I26" s="2">
        <f t="shared" si="11"/>
        <v>0</v>
      </c>
      <c r="J26" s="10">
        <f>SUM(Q26,X26,AE26,AL26,AS26,BG26,BN26,BU26,CI26,CP26,CW26,DD26,DK26,DR26,DY26,EF26)+SUM(EM26,ET26,FA26,FH26,FO26,FV26,GC26,GJ26,GQ26,GX26,HE26,HL26,HS26,HZ26,IG26,IN26)</f>
        <v>0</v>
      </c>
      <c r="K26" s="9">
        <v>349044</v>
      </c>
      <c r="L26" s="2">
        <v>800000</v>
      </c>
      <c r="M26" s="2"/>
      <c r="N26" s="2"/>
      <c r="O26" s="53">
        <f t="shared" ref="O26" si="64">N26-P26-Q26</f>
        <v>0</v>
      </c>
      <c r="P26" s="2"/>
      <c r="Q26" s="25"/>
      <c r="R26" s="9"/>
      <c r="S26" s="2"/>
      <c r="T26" s="2"/>
      <c r="U26" s="2"/>
      <c r="V26" s="53"/>
      <c r="W26" s="2"/>
      <c r="X26" s="10"/>
      <c r="Y26" s="9"/>
      <c r="Z26" s="2"/>
      <c r="AA26" s="2"/>
      <c r="AB26" s="2"/>
      <c r="AC26" s="53"/>
      <c r="AD26" s="2"/>
      <c r="AE26" s="10"/>
      <c r="AF26" s="9"/>
      <c r="AG26" s="2"/>
      <c r="AH26" s="2"/>
      <c r="AI26" s="2"/>
      <c r="AJ26" s="53"/>
      <c r="AK26" s="2"/>
      <c r="AL26" s="10"/>
      <c r="AM26" s="9"/>
      <c r="AN26" s="2"/>
      <c r="AO26" s="2"/>
      <c r="AP26" s="2"/>
      <c r="AQ26" s="53"/>
      <c r="AR26" s="2"/>
      <c r="AS26" s="10"/>
      <c r="AT26" s="29">
        <f t="shared" si="62"/>
        <v>0</v>
      </c>
      <c r="AU26" s="2">
        <f t="shared" si="62"/>
        <v>0</v>
      </c>
      <c r="AV26" s="2">
        <f t="shared" si="62"/>
        <v>0</v>
      </c>
      <c r="AW26" s="2">
        <f t="shared" si="62"/>
        <v>0</v>
      </c>
      <c r="AX26" s="2">
        <f t="shared" si="63"/>
        <v>0</v>
      </c>
      <c r="AY26" s="2">
        <f t="shared" si="63"/>
        <v>0</v>
      </c>
      <c r="AZ26" s="25">
        <f t="shared" si="63"/>
        <v>0</v>
      </c>
      <c r="BA26" s="9"/>
      <c r="BB26" s="2"/>
      <c r="BC26" s="2"/>
      <c r="BD26" s="2"/>
      <c r="BE26" s="53"/>
      <c r="BF26" s="2"/>
      <c r="BG26" s="10"/>
      <c r="BH26" s="9"/>
      <c r="BI26" s="2"/>
      <c r="BJ26" s="2"/>
      <c r="BK26" s="2"/>
      <c r="BL26" s="53"/>
      <c r="BM26" s="2"/>
      <c r="BN26" s="10"/>
      <c r="BO26" s="9"/>
      <c r="BP26" s="2"/>
      <c r="BQ26" s="2"/>
      <c r="BR26" s="2"/>
      <c r="BS26" s="53"/>
      <c r="BT26" s="2"/>
      <c r="BU26" s="10"/>
      <c r="BV26" s="29">
        <f>SUM(CC26,CJ26,CQ26,CX26,DE26,DL26,DS26,DZ26,EG26,EN26,EU26,FB26,FI26,FP26,FW26,GD26,GK26,GR26,GY26,HF26,HM26,HT26,IA26,IH26)</f>
        <v>0</v>
      </c>
      <c r="BW26" s="2"/>
      <c r="BX26" s="2">
        <f>SUM(CE26,CL26,CS26,CZ26,DG26,DN26,DU26,EB26,EI26,EP26,EW26,FD26,FK26,FR26,FY26,GF26,GM26,GT26,HA26,HH26,HO26,HV26,IC26,IJ26)</f>
        <v>0</v>
      </c>
      <c r="BY26" s="2"/>
      <c r="BZ26" s="2"/>
      <c r="CA26" s="2"/>
      <c r="CB26" s="25"/>
      <c r="CC26" s="9"/>
      <c r="CD26" s="2"/>
      <c r="CE26" s="2"/>
      <c r="CF26" s="2"/>
      <c r="CG26" s="53"/>
      <c r="CH26" s="2"/>
      <c r="CI26" s="10"/>
      <c r="CJ26" s="9"/>
      <c r="CK26" s="2"/>
      <c r="CL26" s="2"/>
      <c r="CM26" s="2"/>
      <c r="CN26" s="53"/>
      <c r="CO26" s="2"/>
      <c r="CP26" s="10"/>
      <c r="CQ26" s="9"/>
      <c r="CR26" s="2"/>
      <c r="CS26" s="2"/>
      <c r="CT26" s="2"/>
      <c r="CU26" s="53"/>
      <c r="CV26" s="2"/>
      <c r="CW26" s="10"/>
      <c r="CX26" s="9"/>
      <c r="CY26" s="2"/>
      <c r="CZ26" s="2"/>
      <c r="DA26" s="2"/>
      <c r="DB26" s="53"/>
      <c r="DC26" s="2"/>
      <c r="DD26" s="10"/>
      <c r="DE26" s="9"/>
      <c r="DF26" s="2"/>
      <c r="DG26" s="2"/>
      <c r="DH26" s="2"/>
      <c r="DI26" s="53"/>
      <c r="DJ26" s="2"/>
      <c r="DK26" s="10"/>
      <c r="DL26" s="9"/>
      <c r="DM26" s="2"/>
      <c r="DN26" s="2"/>
      <c r="DO26" s="2"/>
      <c r="DP26" s="53"/>
      <c r="DQ26" s="2"/>
      <c r="DR26" s="10"/>
      <c r="DS26" s="9"/>
      <c r="DT26" s="2"/>
      <c r="DU26" s="2"/>
      <c r="DV26" s="2"/>
      <c r="DW26" s="53"/>
      <c r="DX26" s="2"/>
      <c r="DY26" s="10"/>
      <c r="DZ26" s="9"/>
      <c r="EA26" s="2"/>
      <c r="EB26" s="2"/>
      <c r="EC26" s="2"/>
      <c r="ED26" s="53"/>
      <c r="EE26" s="2"/>
      <c r="EF26" s="10"/>
      <c r="EG26" s="9"/>
      <c r="EH26" s="2"/>
      <c r="EI26" s="2"/>
      <c r="EJ26" s="2"/>
      <c r="EK26" s="53"/>
      <c r="EL26" s="2"/>
      <c r="EM26" s="25"/>
      <c r="EN26" s="9"/>
      <c r="EO26" s="2"/>
      <c r="EP26" s="2"/>
      <c r="EQ26" s="2"/>
      <c r="ER26" s="53"/>
      <c r="ES26" s="2"/>
      <c r="ET26" s="10"/>
      <c r="EU26" s="9"/>
      <c r="EV26" s="2"/>
      <c r="EW26" s="2"/>
      <c r="EX26" s="2"/>
      <c r="EY26" s="53"/>
      <c r="EZ26" s="2"/>
      <c r="FA26" s="10"/>
      <c r="FB26" s="9"/>
      <c r="FC26" s="2"/>
      <c r="FD26" s="2"/>
      <c r="FE26" s="2"/>
      <c r="FF26" s="53"/>
      <c r="FG26" s="2"/>
      <c r="FH26" s="10"/>
      <c r="FI26" s="9"/>
      <c r="FJ26" s="2"/>
      <c r="FK26" s="2"/>
      <c r="FL26" s="2"/>
      <c r="FM26" s="53"/>
      <c r="FN26" s="2"/>
      <c r="FO26" s="10"/>
      <c r="FP26" s="9"/>
      <c r="FQ26" s="2"/>
      <c r="FR26" s="2"/>
      <c r="FS26" s="2"/>
      <c r="FT26" s="53"/>
      <c r="FU26" s="2"/>
      <c r="FV26" s="10"/>
      <c r="FW26" s="9"/>
      <c r="FX26" s="2"/>
      <c r="FY26" s="2"/>
      <c r="FZ26" s="2"/>
      <c r="GA26" s="53"/>
      <c r="GB26" s="2"/>
      <c r="GC26" s="10"/>
      <c r="GD26" s="9"/>
      <c r="GE26" s="2"/>
      <c r="GF26" s="2"/>
      <c r="GG26" s="2"/>
      <c r="GH26" s="53"/>
      <c r="GI26" s="2"/>
      <c r="GJ26" s="10"/>
      <c r="GK26" s="9"/>
      <c r="GL26" s="2"/>
      <c r="GM26" s="2"/>
      <c r="GN26" s="2"/>
      <c r="GO26" s="53"/>
      <c r="GP26" s="2"/>
      <c r="GQ26" s="10"/>
      <c r="GR26" s="9"/>
      <c r="GS26" s="2"/>
      <c r="GT26" s="2"/>
      <c r="GU26" s="2"/>
      <c r="GV26" s="53"/>
      <c r="GW26" s="2"/>
      <c r="GX26" s="10"/>
      <c r="GY26" s="9"/>
      <c r="GZ26" s="2"/>
      <c r="HA26" s="2"/>
      <c r="HB26" s="2"/>
      <c r="HC26" s="53"/>
      <c r="HD26" s="2"/>
      <c r="HE26" s="10"/>
      <c r="HF26" s="9"/>
      <c r="HG26" s="2"/>
      <c r="HH26" s="2"/>
      <c r="HI26" s="2"/>
      <c r="HJ26" s="53"/>
      <c r="HK26" s="2"/>
      <c r="HL26" s="10"/>
      <c r="HM26" s="9"/>
      <c r="HN26" s="2"/>
      <c r="HO26" s="2"/>
      <c r="HP26" s="2"/>
      <c r="HQ26" s="53"/>
      <c r="HR26" s="2"/>
      <c r="HS26" s="10"/>
      <c r="HT26" s="9"/>
      <c r="HU26" s="2"/>
      <c r="HV26" s="2"/>
      <c r="HW26" s="2"/>
      <c r="HX26" s="53"/>
      <c r="HY26" s="2"/>
      <c r="HZ26" s="10"/>
      <c r="IA26" s="9"/>
      <c r="IB26" s="2"/>
      <c r="IC26" s="2"/>
      <c r="ID26" s="2"/>
      <c r="IE26" s="53"/>
      <c r="IF26" s="2"/>
      <c r="IG26" s="10"/>
      <c r="IH26" s="9"/>
      <c r="II26" s="2"/>
      <c r="IJ26" s="2"/>
      <c r="IK26" s="2"/>
      <c r="IL26" s="53"/>
      <c r="IM26" s="2"/>
      <c r="IN26" s="10"/>
      <c r="IO26" s="38"/>
    </row>
    <row r="27" spans="1:249" s="94" customFormat="1" x14ac:dyDescent="0.2">
      <c r="A27" s="72" t="s">
        <v>89</v>
      </c>
      <c r="B27" s="3" t="s">
        <v>17</v>
      </c>
      <c r="C27" s="66"/>
      <c r="D27" s="30">
        <f t="shared" si="0"/>
        <v>286481</v>
      </c>
      <c r="E27" s="30">
        <f t="shared" si="0"/>
        <v>1737200</v>
      </c>
      <c r="F27" s="2">
        <f t="shared" si="24"/>
        <v>0</v>
      </c>
      <c r="G27" s="4">
        <f t="shared" si="9"/>
        <v>284800</v>
      </c>
      <c r="H27" s="4">
        <f t="shared" si="10"/>
        <v>1800</v>
      </c>
      <c r="I27" s="4">
        <f t="shared" si="11"/>
        <v>283000</v>
      </c>
      <c r="J27" s="8">
        <f>SUM(Q27,X27,AE27,AL27,AS27,BG27,BN27,BU27,CI27,CP27,CW27,DD27,DK27,DR27,DY27,EF27)+SUM(EM27,ET27,FA27,FH27,FO27,FV27,GC27,GJ27,GQ27,GX27,HE27,HL27,HS27,HZ27,IG27,IN27)</f>
        <v>0</v>
      </c>
      <c r="K27" s="7">
        <v>286234</v>
      </c>
      <c r="L27" s="4">
        <v>1737200</v>
      </c>
      <c r="M27" s="4"/>
      <c r="N27" s="4">
        <v>283000</v>
      </c>
      <c r="O27" s="51">
        <f t="shared" ref="O27" si="65">N27-P27-Q27</f>
        <v>0</v>
      </c>
      <c r="P27" s="4">
        <v>283000</v>
      </c>
      <c r="Q27" s="24"/>
      <c r="R27" s="7">
        <v>80</v>
      </c>
      <c r="S27" s="4"/>
      <c r="T27" s="4"/>
      <c r="U27" s="4">
        <v>1800</v>
      </c>
      <c r="V27" s="51">
        <f>U27-W27-X27</f>
        <v>1800</v>
      </c>
      <c r="W27" s="4"/>
      <c r="X27" s="8"/>
      <c r="Y27" s="7">
        <v>167</v>
      </c>
      <c r="Z27" s="4"/>
      <c r="AA27" s="4"/>
      <c r="AB27" s="4"/>
      <c r="AC27" s="51">
        <f>AB27-AD27-AE27</f>
        <v>0</v>
      </c>
      <c r="AD27" s="4"/>
      <c r="AE27" s="8"/>
      <c r="AF27" s="7">
        <v>24</v>
      </c>
      <c r="AG27" s="4"/>
      <c r="AH27" s="4"/>
      <c r="AI27" s="4"/>
      <c r="AJ27" s="51">
        <f>AI27-AK27-AL27</f>
        <v>0</v>
      </c>
      <c r="AK27" s="4"/>
      <c r="AL27" s="8"/>
      <c r="AM27" s="7"/>
      <c r="AN27" s="4"/>
      <c r="AO27" s="4"/>
      <c r="AP27" s="4"/>
      <c r="AQ27" s="51">
        <f>AP27-AR27-AS27</f>
        <v>0</v>
      </c>
      <c r="AR27" s="4"/>
      <c r="AS27" s="8"/>
      <c r="AT27" s="30">
        <f t="shared" si="62"/>
        <v>0</v>
      </c>
      <c r="AU27" s="4">
        <f t="shared" si="62"/>
        <v>0</v>
      </c>
      <c r="AV27" s="4">
        <f t="shared" si="62"/>
        <v>0</v>
      </c>
      <c r="AW27" s="4">
        <f t="shared" si="62"/>
        <v>0</v>
      </c>
      <c r="AX27" s="4">
        <f t="shared" si="63"/>
        <v>0</v>
      </c>
      <c r="AY27" s="4">
        <f t="shared" si="63"/>
        <v>0</v>
      </c>
      <c r="AZ27" s="24">
        <f t="shared" si="63"/>
        <v>0</v>
      </c>
      <c r="BA27" s="7"/>
      <c r="BB27" s="4"/>
      <c r="BC27" s="4"/>
      <c r="BD27" s="4"/>
      <c r="BE27" s="51">
        <f>BD27-BF27-BG27</f>
        <v>0</v>
      </c>
      <c r="BF27" s="4"/>
      <c r="BG27" s="8"/>
      <c r="BH27" s="7"/>
      <c r="BI27" s="4"/>
      <c r="BJ27" s="4"/>
      <c r="BK27" s="4"/>
      <c r="BL27" s="51">
        <f>BK27-BM27-BN27</f>
        <v>0</v>
      </c>
      <c r="BM27" s="4"/>
      <c r="BN27" s="8"/>
      <c r="BO27" s="7"/>
      <c r="BP27" s="4"/>
      <c r="BQ27" s="4"/>
      <c r="BR27" s="4"/>
      <c r="BS27" s="51">
        <f>BR27-BT27-BU27</f>
        <v>0</v>
      </c>
      <c r="BT27" s="4"/>
      <c r="BU27" s="8"/>
      <c r="BV27" s="30">
        <f>SUM(CC27,CJ27,CQ27,CX27,DE27,DL27,DS27,DZ27,EG27,EN27,EU27,FB27,FI27,FP27,FW27,GD27,GK27,GR27,GY27,HF27,HM27,HT27,IA27,IH27)</f>
        <v>0</v>
      </c>
      <c r="BW27" s="4"/>
      <c r="BX27" s="4">
        <f>SUM(CE27,CL27,CS27,CZ27,DG27,DN27,DU27,EB27,EI27,EP27,EW27,FD27,FK27,FR27,FY27,GF27,GM27,GT27,HA27,HH27,HO27,HV27,IC27,IJ27)</f>
        <v>0</v>
      </c>
      <c r="BY27" s="4"/>
      <c r="BZ27" s="4"/>
      <c r="CA27" s="4"/>
      <c r="CB27" s="24"/>
      <c r="CC27" s="7"/>
      <c r="CD27" s="4"/>
      <c r="CE27" s="4"/>
      <c r="CF27" s="4"/>
      <c r="CG27" s="51">
        <f>CF27-CH27-CI27</f>
        <v>0</v>
      </c>
      <c r="CH27" s="4"/>
      <c r="CI27" s="8"/>
      <c r="CJ27" s="7"/>
      <c r="CK27" s="4"/>
      <c r="CL27" s="4"/>
      <c r="CM27" s="4"/>
      <c r="CN27" s="51">
        <f>CM27-CO27-CP27</f>
        <v>0</v>
      </c>
      <c r="CO27" s="4"/>
      <c r="CP27" s="8"/>
      <c r="CQ27" s="7"/>
      <c r="CR27" s="4"/>
      <c r="CS27" s="4"/>
      <c r="CT27" s="4"/>
      <c r="CU27" s="51">
        <f>CT27-CV27-CW27</f>
        <v>0</v>
      </c>
      <c r="CV27" s="4"/>
      <c r="CW27" s="8"/>
      <c r="CX27" s="7"/>
      <c r="CY27" s="4"/>
      <c r="CZ27" s="4"/>
      <c r="DA27" s="4"/>
      <c r="DB27" s="51">
        <f>DA27-DC27-DD27</f>
        <v>0</v>
      </c>
      <c r="DC27" s="4"/>
      <c r="DD27" s="8"/>
      <c r="DE27" s="7"/>
      <c r="DF27" s="4"/>
      <c r="DG27" s="4"/>
      <c r="DH27" s="4"/>
      <c r="DI27" s="51">
        <f>DH27-DJ27-DK27</f>
        <v>0</v>
      </c>
      <c r="DJ27" s="4"/>
      <c r="DK27" s="8"/>
      <c r="DL27" s="7"/>
      <c r="DM27" s="4"/>
      <c r="DN27" s="4"/>
      <c r="DO27" s="4"/>
      <c r="DP27" s="51">
        <f>DO27-DQ27-DR27</f>
        <v>0</v>
      </c>
      <c r="DQ27" s="4"/>
      <c r="DR27" s="8"/>
      <c r="DS27" s="7"/>
      <c r="DT27" s="4"/>
      <c r="DU27" s="4"/>
      <c r="DV27" s="4"/>
      <c r="DW27" s="51">
        <f>DV27-DX27-DY27</f>
        <v>0</v>
      </c>
      <c r="DX27" s="4"/>
      <c r="DY27" s="8"/>
      <c r="DZ27" s="7"/>
      <c r="EA27" s="4"/>
      <c r="EB27" s="4"/>
      <c r="EC27" s="4"/>
      <c r="ED27" s="51">
        <f>EC27-EE27-EF27</f>
        <v>0</v>
      </c>
      <c r="EE27" s="4"/>
      <c r="EF27" s="8"/>
      <c r="EG27" s="7"/>
      <c r="EH27" s="4"/>
      <c r="EI27" s="4"/>
      <c r="EJ27" s="4"/>
      <c r="EK27" s="51">
        <f>EJ27-EL27-EM27</f>
        <v>0</v>
      </c>
      <c r="EL27" s="4"/>
      <c r="EM27" s="24"/>
      <c r="EN27" s="7"/>
      <c r="EO27" s="4"/>
      <c r="EP27" s="4"/>
      <c r="EQ27" s="4"/>
      <c r="ER27" s="51">
        <f>EQ27-ES27-ET27</f>
        <v>0</v>
      </c>
      <c r="ES27" s="4"/>
      <c r="ET27" s="8"/>
      <c r="EU27" s="7"/>
      <c r="EV27" s="4"/>
      <c r="EW27" s="4"/>
      <c r="EX27" s="4"/>
      <c r="EY27" s="51">
        <f>EX27-EZ27-FA27</f>
        <v>0</v>
      </c>
      <c r="EZ27" s="4"/>
      <c r="FA27" s="8"/>
      <c r="FB27" s="7"/>
      <c r="FC27" s="4"/>
      <c r="FD27" s="4"/>
      <c r="FE27" s="4"/>
      <c r="FF27" s="51">
        <f>FE27-FG27-FH27</f>
        <v>0</v>
      </c>
      <c r="FG27" s="4"/>
      <c r="FH27" s="8"/>
      <c r="FI27" s="7"/>
      <c r="FJ27" s="4"/>
      <c r="FK27" s="4"/>
      <c r="FL27" s="4"/>
      <c r="FM27" s="51">
        <f>FL27-FN27-FO27</f>
        <v>0</v>
      </c>
      <c r="FN27" s="4"/>
      <c r="FO27" s="8"/>
      <c r="FP27" s="7"/>
      <c r="FQ27" s="4"/>
      <c r="FR27" s="4"/>
      <c r="FS27" s="4"/>
      <c r="FT27" s="51">
        <f>FS27-FU27-FV27</f>
        <v>0</v>
      </c>
      <c r="FU27" s="4"/>
      <c r="FV27" s="8"/>
      <c r="FW27" s="7"/>
      <c r="FX27" s="4"/>
      <c r="FY27" s="4"/>
      <c r="FZ27" s="4"/>
      <c r="GA27" s="51">
        <f>FZ27-GB27-GC27</f>
        <v>0</v>
      </c>
      <c r="GB27" s="4"/>
      <c r="GC27" s="8"/>
      <c r="GD27" s="7"/>
      <c r="GE27" s="4"/>
      <c r="GF27" s="4"/>
      <c r="GG27" s="4"/>
      <c r="GH27" s="51">
        <f>GG27-GI27-GJ27</f>
        <v>0</v>
      </c>
      <c r="GI27" s="4"/>
      <c r="GJ27" s="8"/>
      <c r="GK27" s="7"/>
      <c r="GL27" s="4"/>
      <c r="GM27" s="4"/>
      <c r="GN27" s="4"/>
      <c r="GO27" s="51">
        <f>GN27-GP27-GQ27</f>
        <v>0</v>
      </c>
      <c r="GP27" s="4"/>
      <c r="GQ27" s="8"/>
      <c r="GR27" s="7"/>
      <c r="GS27" s="4"/>
      <c r="GT27" s="4"/>
      <c r="GU27" s="4"/>
      <c r="GV27" s="51">
        <f>GU27-GW27-GX27</f>
        <v>0</v>
      </c>
      <c r="GW27" s="4"/>
      <c r="GX27" s="8"/>
      <c r="GY27" s="7"/>
      <c r="GZ27" s="4"/>
      <c r="HA27" s="4"/>
      <c r="HB27" s="4"/>
      <c r="HC27" s="51">
        <f>HB27-HD27-HE27</f>
        <v>0</v>
      </c>
      <c r="HD27" s="4"/>
      <c r="HE27" s="8"/>
      <c r="HF27" s="7"/>
      <c r="HG27" s="4"/>
      <c r="HH27" s="4"/>
      <c r="HI27" s="4"/>
      <c r="HJ27" s="51">
        <f>HI27-HK27-HL27</f>
        <v>0</v>
      </c>
      <c r="HK27" s="4"/>
      <c r="HL27" s="8"/>
      <c r="HM27" s="7"/>
      <c r="HN27" s="4"/>
      <c r="HO27" s="4"/>
      <c r="HP27" s="4"/>
      <c r="HQ27" s="51">
        <f>HP27-HR27-HS27</f>
        <v>0</v>
      </c>
      <c r="HR27" s="4"/>
      <c r="HS27" s="8"/>
      <c r="HT27" s="7"/>
      <c r="HU27" s="4"/>
      <c r="HV27" s="4"/>
      <c r="HW27" s="4"/>
      <c r="HX27" s="51">
        <f>HW27-HY27-HZ27</f>
        <v>0</v>
      </c>
      <c r="HY27" s="4"/>
      <c r="HZ27" s="8"/>
      <c r="IA27" s="7"/>
      <c r="IB27" s="4"/>
      <c r="IC27" s="4"/>
      <c r="ID27" s="4"/>
      <c r="IE27" s="51">
        <f>ID27-IF27-IG27</f>
        <v>0</v>
      </c>
      <c r="IF27" s="4"/>
      <c r="IG27" s="8"/>
      <c r="IH27" s="7"/>
      <c r="II27" s="4"/>
      <c r="IJ27" s="4"/>
      <c r="IK27" s="4"/>
      <c r="IL27" s="51">
        <f>IK27-IM27-IN27</f>
        <v>0</v>
      </c>
      <c r="IM27" s="4"/>
      <c r="IN27" s="8"/>
      <c r="IO27" s="39"/>
    </row>
    <row r="28" spans="1:249" s="94" customFormat="1" ht="10.35" customHeight="1" x14ac:dyDescent="0.2">
      <c r="A28" s="72" t="s">
        <v>90</v>
      </c>
      <c r="B28" s="3" t="s">
        <v>19</v>
      </c>
      <c r="C28" s="66"/>
      <c r="D28" s="30">
        <f t="shared" si="0"/>
        <v>10988</v>
      </c>
      <c r="E28" s="30">
        <f t="shared" si="0"/>
        <v>154304</v>
      </c>
      <c r="F28" s="2">
        <f t="shared" si="24"/>
        <v>0</v>
      </c>
      <c r="G28" s="4">
        <f t="shared" si="9"/>
        <v>122000</v>
      </c>
      <c r="H28" s="4">
        <f t="shared" si="10"/>
        <v>0</v>
      </c>
      <c r="I28" s="4">
        <f t="shared" si="11"/>
        <v>122000</v>
      </c>
      <c r="J28" s="8">
        <f>SUM(J29:J30)</f>
        <v>0</v>
      </c>
      <c r="K28" s="7">
        <f t="shared" ref="K28:P28" si="66">SUM(K29:K30)</f>
        <v>10988</v>
      </c>
      <c r="L28" s="4">
        <f t="shared" si="66"/>
        <v>154304</v>
      </c>
      <c r="M28" s="4">
        <f t="shared" si="66"/>
        <v>0</v>
      </c>
      <c r="N28" s="4">
        <f t="shared" si="66"/>
        <v>122000</v>
      </c>
      <c r="O28" s="51">
        <f t="shared" si="66"/>
        <v>0</v>
      </c>
      <c r="P28" s="4">
        <f t="shared" si="66"/>
        <v>122000</v>
      </c>
      <c r="Q28" s="24">
        <f>SUM(Q29:Q30)</f>
        <v>0</v>
      </c>
      <c r="R28" s="7">
        <f t="shared" ref="R28:Y28" si="67">SUM(R29:R30)</f>
        <v>0</v>
      </c>
      <c r="S28" s="4">
        <f t="shared" si="67"/>
        <v>0</v>
      </c>
      <c r="T28" s="4">
        <f t="shared" si="67"/>
        <v>0</v>
      </c>
      <c r="U28" s="4">
        <f t="shared" si="67"/>
        <v>0</v>
      </c>
      <c r="V28" s="51">
        <f t="shared" si="67"/>
        <v>0</v>
      </c>
      <c r="W28" s="4">
        <f t="shared" si="67"/>
        <v>0</v>
      </c>
      <c r="X28" s="8">
        <f t="shared" si="67"/>
        <v>0</v>
      </c>
      <c r="Y28" s="7">
        <f t="shared" si="67"/>
        <v>0</v>
      </c>
      <c r="Z28" s="4">
        <f t="shared" ref="Z28:DF28" si="68">SUM(Z29:Z30)</f>
        <v>0</v>
      </c>
      <c r="AA28" s="4">
        <f t="shared" si="68"/>
        <v>0</v>
      </c>
      <c r="AB28" s="4">
        <f t="shared" si="68"/>
        <v>0</v>
      </c>
      <c r="AC28" s="51">
        <f t="shared" si="68"/>
        <v>0</v>
      </c>
      <c r="AD28" s="4">
        <f t="shared" si="68"/>
        <v>0</v>
      </c>
      <c r="AE28" s="8">
        <f t="shared" si="68"/>
        <v>0</v>
      </c>
      <c r="AF28" s="7">
        <f t="shared" si="68"/>
        <v>0</v>
      </c>
      <c r="AG28" s="4">
        <f t="shared" si="68"/>
        <v>0</v>
      </c>
      <c r="AH28" s="4">
        <f t="shared" si="68"/>
        <v>0</v>
      </c>
      <c r="AI28" s="4">
        <f t="shared" si="68"/>
        <v>0</v>
      </c>
      <c r="AJ28" s="51">
        <f t="shared" si="68"/>
        <v>0</v>
      </c>
      <c r="AK28" s="4">
        <f t="shared" si="68"/>
        <v>0</v>
      </c>
      <c r="AL28" s="8">
        <f t="shared" si="68"/>
        <v>0</v>
      </c>
      <c r="AM28" s="7">
        <f t="shared" si="68"/>
        <v>0</v>
      </c>
      <c r="AN28" s="4">
        <f t="shared" si="68"/>
        <v>0</v>
      </c>
      <c r="AO28" s="4">
        <f t="shared" si="68"/>
        <v>0</v>
      </c>
      <c r="AP28" s="4">
        <f t="shared" si="68"/>
        <v>0</v>
      </c>
      <c r="AQ28" s="51">
        <f t="shared" si="68"/>
        <v>0</v>
      </c>
      <c r="AR28" s="4">
        <f t="shared" si="68"/>
        <v>0</v>
      </c>
      <c r="AS28" s="8">
        <f t="shared" si="68"/>
        <v>0</v>
      </c>
      <c r="AT28" s="30">
        <f t="shared" ref="AT28:AZ28" si="69">SUM(AT29:AT30)</f>
        <v>0</v>
      </c>
      <c r="AU28" s="4">
        <f t="shared" si="69"/>
        <v>0</v>
      </c>
      <c r="AV28" s="4">
        <f t="shared" si="69"/>
        <v>0</v>
      </c>
      <c r="AW28" s="4">
        <f t="shared" si="69"/>
        <v>0</v>
      </c>
      <c r="AX28" s="4">
        <f>SUM(AX29:AX30)</f>
        <v>0</v>
      </c>
      <c r="AY28" s="4">
        <f>SUM(AY29:AY30)</f>
        <v>0</v>
      </c>
      <c r="AZ28" s="24">
        <f t="shared" si="69"/>
        <v>0</v>
      </c>
      <c r="BA28" s="7">
        <f t="shared" si="68"/>
        <v>0</v>
      </c>
      <c r="BB28" s="4">
        <f t="shared" si="68"/>
        <v>0</v>
      </c>
      <c r="BC28" s="4">
        <f t="shared" si="68"/>
        <v>0</v>
      </c>
      <c r="BD28" s="4">
        <f t="shared" si="68"/>
        <v>0</v>
      </c>
      <c r="BE28" s="51">
        <f t="shared" si="68"/>
        <v>0</v>
      </c>
      <c r="BF28" s="4">
        <f t="shared" si="68"/>
        <v>0</v>
      </c>
      <c r="BG28" s="8">
        <f t="shared" si="68"/>
        <v>0</v>
      </c>
      <c r="BH28" s="7">
        <f t="shared" si="68"/>
        <v>0</v>
      </c>
      <c r="BI28" s="4">
        <f t="shared" si="68"/>
        <v>0</v>
      </c>
      <c r="BJ28" s="4">
        <f t="shared" si="68"/>
        <v>0</v>
      </c>
      <c r="BK28" s="4">
        <f t="shared" si="68"/>
        <v>0</v>
      </c>
      <c r="BL28" s="51">
        <f t="shared" si="68"/>
        <v>0</v>
      </c>
      <c r="BM28" s="4">
        <f t="shared" si="68"/>
        <v>0</v>
      </c>
      <c r="BN28" s="8">
        <f t="shared" si="68"/>
        <v>0</v>
      </c>
      <c r="BO28" s="7">
        <f t="shared" si="68"/>
        <v>0</v>
      </c>
      <c r="BP28" s="4">
        <f t="shared" si="68"/>
        <v>0</v>
      </c>
      <c r="BQ28" s="4">
        <f t="shared" si="68"/>
        <v>0</v>
      </c>
      <c r="BR28" s="4">
        <f t="shared" si="68"/>
        <v>0</v>
      </c>
      <c r="BS28" s="51">
        <f t="shared" si="68"/>
        <v>0</v>
      </c>
      <c r="BT28" s="4">
        <f t="shared" si="68"/>
        <v>0</v>
      </c>
      <c r="BU28" s="8">
        <f t="shared" si="68"/>
        <v>0</v>
      </c>
      <c r="BV28" s="7">
        <f t="shared" ref="BV28:CI28" si="70">SUM(BV29:BV30)</f>
        <v>0</v>
      </c>
      <c r="BW28" s="4">
        <f t="shared" si="70"/>
        <v>0</v>
      </c>
      <c r="BX28" s="4">
        <f t="shared" si="70"/>
        <v>0</v>
      </c>
      <c r="BY28" s="4">
        <f t="shared" si="70"/>
        <v>0</v>
      </c>
      <c r="BZ28" s="4">
        <f>SUM(BZ29:BZ30)</f>
        <v>0</v>
      </c>
      <c r="CA28" s="4">
        <f>SUM(CA29:CA30)</f>
        <v>0</v>
      </c>
      <c r="CB28" s="8">
        <f t="shared" si="70"/>
        <v>0</v>
      </c>
      <c r="CC28" s="7">
        <f t="shared" si="70"/>
        <v>0</v>
      </c>
      <c r="CD28" s="4">
        <f t="shared" si="70"/>
        <v>0</v>
      </c>
      <c r="CE28" s="4">
        <f t="shared" si="70"/>
        <v>0</v>
      </c>
      <c r="CF28" s="4">
        <f t="shared" si="70"/>
        <v>0</v>
      </c>
      <c r="CG28" s="51">
        <f t="shared" si="70"/>
        <v>0</v>
      </c>
      <c r="CH28" s="4">
        <f t="shared" si="70"/>
        <v>0</v>
      </c>
      <c r="CI28" s="8">
        <f t="shared" si="70"/>
        <v>0</v>
      </c>
      <c r="CJ28" s="7">
        <f t="shared" si="68"/>
        <v>0</v>
      </c>
      <c r="CK28" s="4">
        <f t="shared" si="68"/>
        <v>0</v>
      </c>
      <c r="CL28" s="4">
        <f t="shared" si="68"/>
        <v>0</v>
      </c>
      <c r="CM28" s="4">
        <f t="shared" si="68"/>
        <v>0</v>
      </c>
      <c r="CN28" s="51">
        <f t="shared" si="68"/>
        <v>0</v>
      </c>
      <c r="CO28" s="4">
        <f t="shared" si="68"/>
        <v>0</v>
      </c>
      <c r="CP28" s="8">
        <f t="shared" si="68"/>
        <v>0</v>
      </c>
      <c r="CQ28" s="7">
        <f t="shared" si="68"/>
        <v>0</v>
      </c>
      <c r="CR28" s="4">
        <f t="shared" si="68"/>
        <v>0</v>
      </c>
      <c r="CS28" s="4">
        <f t="shared" si="68"/>
        <v>0</v>
      </c>
      <c r="CT28" s="4">
        <f t="shared" si="68"/>
        <v>0</v>
      </c>
      <c r="CU28" s="51">
        <f t="shared" si="68"/>
        <v>0</v>
      </c>
      <c r="CV28" s="4">
        <f t="shared" si="68"/>
        <v>0</v>
      </c>
      <c r="CW28" s="8">
        <f t="shared" si="68"/>
        <v>0</v>
      </c>
      <c r="CX28" s="7">
        <f t="shared" si="68"/>
        <v>0</v>
      </c>
      <c r="CY28" s="4">
        <f t="shared" si="68"/>
        <v>0</v>
      </c>
      <c r="CZ28" s="4">
        <f t="shared" si="68"/>
        <v>0</v>
      </c>
      <c r="DA28" s="4">
        <f t="shared" si="68"/>
        <v>0</v>
      </c>
      <c r="DB28" s="51">
        <f t="shared" si="68"/>
        <v>0</v>
      </c>
      <c r="DC28" s="4">
        <f t="shared" si="68"/>
        <v>0</v>
      </c>
      <c r="DD28" s="8">
        <f t="shared" si="68"/>
        <v>0</v>
      </c>
      <c r="DE28" s="7">
        <f t="shared" si="68"/>
        <v>0</v>
      </c>
      <c r="DF28" s="4">
        <f t="shared" si="68"/>
        <v>0</v>
      </c>
      <c r="DG28" s="4">
        <f t="shared" ref="DG28:FW28" si="71">SUM(DG29:DG30)</f>
        <v>0</v>
      </c>
      <c r="DH28" s="4">
        <f t="shared" si="71"/>
        <v>0</v>
      </c>
      <c r="DI28" s="51">
        <f t="shared" si="71"/>
        <v>0</v>
      </c>
      <c r="DJ28" s="4">
        <f t="shared" si="71"/>
        <v>0</v>
      </c>
      <c r="DK28" s="8">
        <f t="shared" si="71"/>
        <v>0</v>
      </c>
      <c r="DL28" s="7">
        <f t="shared" si="71"/>
        <v>0</v>
      </c>
      <c r="DM28" s="4">
        <f t="shared" si="71"/>
        <v>0</v>
      </c>
      <c r="DN28" s="4">
        <f t="shared" si="71"/>
        <v>0</v>
      </c>
      <c r="DO28" s="4">
        <f t="shared" si="71"/>
        <v>0</v>
      </c>
      <c r="DP28" s="51">
        <f t="shared" si="71"/>
        <v>0</v>
      </c>
      <c r="DQ28" s="4">
        <f t="shared" si="71"/>
        <v>0</v>
      </c>
      <c r="DR28" s="8">
        <f t="shared" si="71"/>
        <v>0</v>
      </c>
      <c r="DS28" s="7">
        <f t="shared" si="71"/>
        <v>0</v>
      </c>
      <c r="DT28" s="4">
        <f t="shared" si="71"/>
        <v>0</v>
      </c>
      <c r="DU28" s="4">
        <f t="shared" si="71"/>
        <v>0</v>
      </c>
      <c r="DV28" s="4">
        <f t="shared" si="71"/>
        <v>0</v>
      </c>
      <c r="DW28" s="51">
        <f t="shared" si="71"/>
        <v>0</v>
      </c>
      <c r="DX28" s="4">
        <f t="shared" si="71"/>
        <v>0</v>
      </c>
      <c r="DY28" s="8">
        <f t="shared" si="71"/>
        <v>0</v>
      </c>
      <c r="DZ28" s="7">
        <f t="shared" si="71"/>
        <v>0</v>
      </c>
      <c r="EA28" s="4">
        <f t="shared" si="71"/>
        <v>0</v>
      </c>
      <c r="EB28" s="4">
        <f t="shared" si="71"/>
        <v>0</v>
      </c>
      <c r="EC28" s="4">
        <f t="shared" si="71"/>
        <v>0</v>
      </c>
      <c r="ED28" s="51">
        <f t="shared" si="71"/>
        <v>0</v>
      </c>
      <c r="EE28" s="4">
        <f t="shared" si="71"/>
        <v>0</v>
      </c>
      <c r="EF28" s="8">
        <f t="shared" si="71"/>
        <v>0</v>
      </c>
      <c r="EG28" s="7">
        <f t="shared" si="71"/>
        <v>0</v>
      </c>
      <c r="EH28" s="4">
        <f t="shared" si="71"/>
        <v>0</v>
      </c>
      <c r="EI28" s="4">
        <f t="shared" si="71"/>
        <v>0</v>
      </c>
      <c r="EJ28" s="4">
        <f t="shared" si="71"/>
        <v>0</v>
      </c>
      <c r="EK28" s="51">
        <f t="shared" si="71"/>
        <v>0</v>
      </c>
      <c r="EL28" s="4">
        <f t="shared" si="71"/>
        <v>0</v>
      </c>
      <c r="EM28" s="8">
        <f t="shared" si="71"/>
        <v>0</v>
      </c>
      <c r="EN28" s="7">
        <f t="shared" si="71"/>
        <v>0</v>
      </c>
      <c r="EO28" s="4">
        <f t="shared" si="71"/>
        <v>0</v>
      </c>
      <c r="EP28" s="4">
        <f t="shared" si="71"/>
        <v>0</v>
      </c>
      <c r="EQ28" s="4">
        <f t="shared" si="71"/>
        <v>0</v>
      </c>
      <c r="ER28" s="51">
        <f t="shared" si="71"/>
        <v>0</v>
      </c>
      <c r="ES28" s="4">
        <f>SUM(ES29:ES30)</f>
        <v>0</v>
      </c>
      <c r="ET28" s="8">
        <f t="shared" si="71"/>
        <v>0</v>
      </c>
      <c r="EU28" s="7">
        <f t="shared" si="71"/>
        <v>0</v>
      </c>
      <c r="EV28" s="4">
        <f t="shared" si="71"/>
        <v>0</v>
      </c>
      <c r="EW28" s="4">
        <f t="shared" si="71"/>
        <v>0</v>
      </c>
      <c r="EX28" s="4">
        <f t="shared" si="71"/>
        <v>0</v>
      </c>
      <c r="EY28" s="51">
        <f t="shared" si="71"/>
        <v>0</v>
      </c>
      <c r="EZ28" s="4">
        <f t="shared" si="71"/>
        <v>0</v>
      </c>
      <c r="FA28" s="8">
        <f t="shared" si="71"/>
        <v>0</v>
      </c>
      <c r="FB28" s="7">
        <f t="shared" si="71"/>
        <v>0</v>
      </c>
      <c r="FC28" s="4">
        <f t="shared" si="71"/>
        <v>0</v>
      </c>
      <c r="FD28" s="4">
        <f t="shared" si="71"/>
        <v>0</v>
      </c>
      <c r="FE28" s="4">
        <f t="shared" si="71"/>
        <v>0</v>
      </c>
      <c r="FF28" s="51">
        <f t="shared" si="71"/>
        <v>0</v>
      </c>
      <c r="FG28" s="4">
        <f t="shared" si="71"/>
        <v>0</v>
      </c>
      <c r="FH28" s="8">
        <f t="shared" si="71"/>
        <v>0</v>
      </c>
      <c r="FI28" s="7">
        <f t="shared" si="71"/>
        <v>0</v>
      </c>
      <c r="FJ28" s="4">
        <f t="shared" si="71"/>
        <v>0</v>
      </c>
      <c r="FK28" s="4">
        <f t="shared" si="71"/>
        <v>0</v>
      </c>
      <c r="FL28" s="4">
        <f t="shared" si="71"/>
        <v>0</v>
      </c>
      <c r="FM28" s="51">
        <f t="shared" si="71"/>
        <v>0</v>
      </c>
      <c r="FN28" s="4">
        <f>SUM(FN29:FN30)</f>
        <v>0</v>
      </c>
      <c r="FO28" s="8">
        <f t="shared" si="71"/>
        <v>0</v>
      </c>
      <c r="FP28" s="7">
        <f t="shared" si="71"/>
        <v>0</v>
      </c>
      <c r="FQ28" s="4">
        <f t="shared" si="71"/>
        <v>0</v>
      </c>
      <c r="FR28" s="4">
        <f t="shared" si="71"/>
        <v>0</v>
      </c>
      <c r="FS28" s="4">
        <f t="shared" si="71"/>
        <v>0</v>
      </c>
      <c r="FT28" s="51">
        <f t="shared" si="71"/>
        <v>0</v>
      </c>
      <c r="FU28" s="4">
        <f t="shared" si="71"/>
        <v>0</v>
      </c>
      <c r="FV28" s="8">
        <f t="shared" si="71"/>
        <v>0</v>
      </c>
      <c r="FW28" s="7">
        <f t="shared" si="71"/>
        <v>0</v>
      </c>
      <c r="FX28" s="4">
        <f t="shared" ref="FX28:IN28" si="72">SUM(FX29:FX30)</f>
        <v>0</v>
      </c>
      <c r="FY28" s="4">
        <f t="shared" si="72"/>
        <v>0</v>
      </c>
      <c r="FZ28" s="4">
        <f t="shared" si="72"/>
        <v>0</v>
      </c>
      <c r="GA28" s="51">
        <f t="shared" si="72"/>
        <v>0</v>
      </c>
      <c r="GB28" s="4">
        <f t="shared" si="72"/>
        <v>0</v>
      </c>
      <c r="GC28" s="8">
        <f t="shared" si="72"/>
        <v>0</v>
      </c>
      <c r="GD28" s="7">
        <f t="shared" si="72"/>
        <v>0</v>
      </c>
      <c r="GE28" s="4">
        <f t="shared" si="72"/>
        <v>0</v>
      </c>
      <c r="GF28" s="4">
        <f t="shared" si="72"/>
        <v>0</v>
      </c>
      <c r="GG28" s="4">
        <f t="shared" si="72"/>
        <v>0</v>
      </c>
      <c r="GH28" s="51">
        <f t="shared" si="72"/>
        <v>0</v>
      </c>
      <c r="GI28" s="4">
        <f t="shared" si="72"/>
        <v>0</v>
      </c>
      <c r="GJ28" s="8">
        <f t="shared" si="72"/>
        <v>0</v>
      </c>
      <c r="GK28" s="7">
        <f t="shared" si="72"/>
        <v>0</v>
      </c>
      <c r="GL28" s="4">
        <f t="shared" si="72"/>
        <v>0</v>
      </c>
      <c r="GM28" s="4">
        <f t="shared" si="72"/>
        <v>0</v>
      </c>
      <c r="GN28" s="4">
        <f t="shared" si="72"/>
        <v>0</v>
      </c>
      <c r="GO28" s="51">
        <f t="shared" si="72"/>
        <v>0</v>
      </c>
      <c r="GP28" s="4">
        <f>SUM(GP29:GP30)</f>
        <v>0</v>
      </c>
      <c r="GQ28" s="8">
        <f t="shared" si="72"/>
        <v>0</v>
      </c>
      <c r="GR28" s="7">
        <f t="shared" si="72"/>
        <v>0</v>
      </c>
      <c r="GS28" s="4">
        <f t="shared" si="72"/>
        <v>0</v>
      </c>
      <c r="GT28" s="4">
        <f t="shared" si="72"/>
        <v>0</v>
      </c>
      <c r="GU28" s="4">
        <f t="shared" si="72"/>
        <v>0</v>
      </c>
      <c r="GV28" s="51">
        <f t="shared" si="72"/>
        <v>0</v>
      </c>
      <c r="GW28" s="4">
        <f>SUM(GW29:GW30)</f>
        <v>0</v>
      </c>
      <c r="GX28" s="8">
        <f t="shared" si="72"/>
        <v>0</v>
      </c>
      <c r="GY28" s="7">
        <f t="shared" si="72"/>
        <v>0</v>
      </c>
      <c r="GZ28" s="4">
        <f t="shared" si="72"/>
        <v>0</v>
      </c>
      <c r="HA28" s="4">
        <f t="shared" si="72"/>
        <v>0</v>
      </c>
      <c r="HB28" s="4">
        <f t="shared" si="72"/>
        <v>0</v>
      </c>
      <c r="HC28" s="51">
        <f t="shared" si="72"/>
        <v>0</v>
      </c>
      <c r="HD28" s="4">
        <f>SUM(HD29:HD30)</f>
        <v>0</v>
      </c>
      <c r="HE28" s="8">
        <f t="shared" si="72"/>
        <v>0</v>
      </c>
      <c r="HF28" s="7">
        <f t="shared" si="72"/>
        <v>0</v>
      </c>
      <c r="HG28" s="4">
        <f t="shared" si="72"/>
        <v>0</v>
      </c>
      <c r="HH28" s="4">
        <f t="shared" si="72"/>
        <v>0</v>
      </c>
      <c r="HI28" s="4">
        <f t="shared" si="72"/>
        <v>0</v>
      </c>
      <c r="HJ28" s="51">
        <f t="shared" si="72"/>
        <v>0</v>
      </c>
      <c r="HK28" s="4">
        <f>SUM(HK29:HK30)</f>
        <v>0</v>
      </c>
      <c r="HL28" s="8">
        <f t="shared" si="72"/>
        <v>0</v>
      </c>
      <c r="HM28" s="7">
        <f t="shared" si="72"/>
        <v>0</v>
      </c>
      <c r="HN28" s="4">
        <f t="shared" si="72"/>
        <v>0</v>
      </c>
      <c r="HO28" s="4">
        <f t="shared" si="72"/>
        <v>0</v>
      </c>
      <c r="HP28" s="4">
        <f t="shared" si="72"/>
        <v>0</v>
      </c>
      <c r="HQ28" s="51">
        <f t="shared" si="72"/>
        <v>0</v>
      </c>
      <c r="HR28" s="4">
        <f>SUM(HR29:HR30)</f>
        <v>0</v>
      </c>
      <c r="HS28" s="8">
        <f t="shared" si="72"/>
        <v>0</v>
      </c>
      <c r="HT28" s="7">
        <f t="shared" si="72"/>
        <v>0</v>
      </c>
      <c r="HU28" s="4">
        <f t="shared" si="72"/>
        <v>0</v>
      </c>
      <c r="HV28" s="4">
        <f t="shared" si="72"/>
        <v>0</v>
      </c>
      <c r="HW28" s="4">
        <f t="shared" si="72"/>
        <v>0</v>
      </c>
      <c r="HX28" s="51">
        <f t="shared" si="72"/>
        <v>0</v>
      </c>
      <c r="HY28" s="4">
        <f>SUM(HY29:HY30)</f>
        <v>0</v>
      </c>
      <c r="HZ28" s="8">
        <f t="shared" si="72"/>
        <v>0</v>
      </c>
      <c r="IA28" s="7">
        <f t="shared" si="72"/>
        <v>0</v>
      </c>
      <c r="IB28" s="4">
        <f t="shared" si="72"/>
        <v>0</v>
      </c>
      <c r="IC28" s="4">
        <f t="shared" si="72"/>
        <v>0</v>
      </c>
      <c r="ID28" s="4">
        <f t="shared" si="72"/>
        <v>0</v>
      </c>
      <c r="IE28" s="51">
        <f t="shared" si="72"/>
        <v>0</v>
      </c>
      <c r="IF28" s="4">
        <f>SUM(IF29:IF30)</f>
        <v>0</v>
      </c>
      <c r="IG28" s="8">
        <f t="shared" si="72"/>
        <v>0</v>
      </c>
      <c r="IH28" s="7">
        <f t="shared" si="72"/>
        <v>0</v>
      </c>
      <c r="II28" s="4">
        <f t="shared" si="72"/>
        <v>0</v>
      </c>
      <c r="IJ28" s="4">
        <f t="shared" si="72"/>
        <v>0</v>
      </c>
      <c r="IK28" s="4">
        <f t="shared" si="72"/>
        <v>0</v>
      </c>
      <c r="IL28" s="51">
        <f t="shared" si="72"/>
        <v>0</v>
      </c>
      <c r="IM28" s="4">
        <f>SUM(IM29:IM30)</f>
        <v>0</v>
      </c>
      <c r="IN28" s="8">
        <f t="shared" si="72"/>
        <v>0</v>
      </c>
      <c r="IO28" s="39"/>
    </row>
    <row r="29" spans="1:249" s="93" customFormat="1" ht="10.35" customHeight="1" x14ac:dyDescent="0.2">
      <c r="A29" s="71"/>
      <c r="B29" s="1" t="s">
        <v>94</v>
      </c>
      <c r="C29" s="64" t="s">
        <v>161</v>
      </c>
      <c r="D29" s="30">
        <f t="shared" si="0"/>
        <v>10970</v>
      </c>
      <c r="E29" s="30">
        <f t="shared" si="0"/>
        <v>17784</v>
      </c>
      <c r="F29" s="2">
        <f t="shared" si="24"/>
        <v>0</v>
      </c>
      <c r="G29" s="4">
        <f t="shared" si="9"/>
        <v>2000</v>
      </c>
      <c r="H29" s="2">
        <f t="shared" si="10"/>
        <v>0</v>
      </c>
      <c r="I29" s="2">
        <f t="shared" si="11"/>
        <v>2000</v>
      </c>
      <c r="J29" s="10">
        <f>SUM(Q29,X29,AE29,AL29,AS29,BG29,BN29,BU29,CI29,CP29,CW29,DD29,DK29,DR29,DY29,EF29)+SUM(EM29,ET29,FA29,FH29,FO29,FV29,GC29,GJ29,GQ29,GX29,HE29,HL29,HS29,HZ29,IG29,IN29)</f>
        <v>0</v>
      </c>
      <c r="K29" s="9">
        <v>10970</v>
      </c>
      <c r="L29" s="2">
        <v>17784</v>
      </c>
      <c r="M29" s="2"/>
      <c r="N29" s="2">
        <v>2000</v>
      </c>
      <c r="O29" s="53">
        <f t="shared" ref="O29:O30" si="73">N29-P29-Q29</f>
        <v>0</v>
      </c>
      <c r="P29" s="2">
        <v>2000</v>
      </c>
      <c r="Q29" s="25"/>
      <c r="R29" s="9"/>
      <c r="S29" s="2"/>
      <c r="T29" s="2"/>
      <c r="U29" s="2"/>
      <c r="V29" s="53"/>
      <c r="W29" s="2"/>
      <c r="X29" s="10"/>
      <c r="Y29" s="9"/>
      <c r="Z29" s="2"/>
      <c r="AA29" s="2"/>
      <c r="AB29" s="2"/>
      <c r="AC29" s="53"/>
      <c r="AD29" s="2"/>
      <c r="AE29" s="10"/>
      <c r="AF29" s="9"/>
      <c r="AG29" s="2"/>
      <c r="AH29" s="2"/>
      <c r="AI29" s="2"/>
      <c r="AJ29" s="53"/>
      <c r="AK29" s="2"/>
      <c r="AL29" s="10"/>
      <c r="AM29" s="9"/>
      <c r="AN29" s="2"/>
      <c r="AO29" s="2"/>
      <c r="AP29" s="2"/>
      <c r="AQ29" s="53"/>
      <c r="AR29" s="2"/>
      <c r="AS29" s="10"/>
      <c r="AT29" s="29">
        <f t="shared" ref="AT29:AW30" si="74">SUM(BH29,BO29,BA29)</f>
        <v>0</v>
      </c>
      <c r="AU29" s="2">
        <f t="shared" si="74"/>
        <v>0</v>
      </c>
      <c r="AV29" s="2">
        <f t="shared" si="74"/>
        <v>0</v>
      </c>
      <c r="AW29" s="2">
        <f t="shared" si="74"/>
        <v>0</v>
      </c>
      <c r="AX29" s="2">
        <f t="shared" ref="AX29:AZ30" si="75">SUM(BL29,BS29,BE29)</f>
        <v>0</v>
      </c>
      <c r="AY29" s="2">
        <f t="shared" si="75"/>
        <v>0</v>
      </c>
      <c r="AZ29" s="25">
        <f t="shared" si="75"/>
        <v>0</v>
      </c>
      <c r="BA29" s="9"/>
      <c r="BB29" s="2"/>
      <c r="BC29" s="2"/>
      <c r="BD29" s="2"/>
      <c r="BE29" s="53"/>
      <c r="BF29" s="2"/>
      <c r="BG29" s="10"/>
      <c r="BH29" s="9"/>
      <c r="BI29" s="2"/>
      <c r="BJ29" s="2"/>
      <c r="BK29" s="2"/>
      <c r="BL29" s="53"/>
      <c r="BM29" s="2"/>
      <c r="BN29" s="10"/>
      <c r="BO29" s="9"/>
      <c r="BP29" s="2"/>
      <c r="BQ29" s="2"/>
      <c r="BR29" s="2"/>
      <c r="BS29" s="53"/>
      <c r="BT29" s="2"/>
      <c r="BU29" s="10"/>
      <c r="BV29" s="29">
        <f>SUM(CC29,CJ29,CQ29,CX29,DE29,DL29,DS29,DZ29,EG29,EN29,EU29,FB29,FI29,FP29,FW29,GD29,GK29,GR29,GY29,HF29,HM29,HT29,IA29,IH29)</f>
        <v>0</v>
      </c>
      <c r="BW29" s="2"/>
      <c r="BX29" s="2">
        <f>SUM(CE29,CL29,CS29,CZ29,DG29,DN29,DU29,EB29,EI29,EP29,EW29,FD29,FK29,FR29,FY29,GF29,GM29,GT29,HA29,HH29,HO29,HV29,IC29,IJ29)</f>
        <v>0</v>
      </c>
      <c r="BY29" s="2"/>
      <c r="BZ29" s="2"/>
      <c r="CA29" s="2"/>
      <c r="CB29" s="25"/>
      <c r="CC29" s="9"/>
      <c r="CD29" s="2"/>
      <c r="CE29" s="2"/>
      <c r="CF29" s="2"/>
      <c r="CG29" s="53"/>
      <c r="CH29" s="2"/>
      <c r="CI29" s="10"/>
      <c r="CJ29" s="9"/>
      <c r="CK29" s="2"/>
      <c r="CL29" s="2"/>
      <c r="CM29" s="2"/>
      <c r="CN29" s="53"/>
      <c r="CO29" s="2"/>
      <c r="CP29" s="10"/>
      <c r="CQ29" s="9"/>
      <c r="CR29" s="2"/>
      <c r="CS29" s="2"/>
      <c r="CT29" s="2"/>
      <c r="CU29" s="53"/>
      <c r="CV29" s="2"/>
      <c r="CW29" s="10"/>
      <c r="CX29" s="9"/>
      <c r="CY29" s="2"/>
      <c r="CZ29" s="2"/>
      <c r="DA29" s="2"/>
      <c r="DB29" s="53"/>
      <c r="DC29" s="2"/>
      <c r="DD29" s="10"/>
      <c r="DE29" s="9"/>
      <c r="DF29" s="2"/>
      <c r="DG29" s="2"/>
      <c r="DH29" s="2"/>
      <c r="DI29" s="53"/>
      <c r="DJ29" s="2"/>
      <c r="DK29" s="10"/>
      <c r="DL29" s="9"/>
      <c r="DM29" s="2"/>
      <c r="DN29" s="2"/>
      <c r="DO29" s="2"/>
      <c r="DP29" s="53"/>
      <c r="DQ29" s="2"/>
      <c r="DR29" s="10"/>
      <c r="DS29" s="9"/>
      <c r="DT29" s="2"/>
      <c r="DU29" s="2"/>
      <c r="DV29" s="2"/>
      <c r="DW29" s="53"/>
      <c r="DX29" s="2"/>
      <c r="DY29" s="10"/>
      <c r="DZ29" s="9"/>
      <c r="EA29" s="2"/>
      <c r="EB29" s="2"/>
      <c r="EC29" s="2"/>
      <c r="ED29" s="53"/>
      <c r="EE29" s="2"/>
      <c r="EF29" s="10"/>
      <c r="EG29" s="9"/>
      <c r="EH29" s="2"/>
      <c r="EI29" s="2"/>
      <c r="EJ29" s="2"/>
      <c r="EK29" s="53"/>
      <c r="EL29" s="2"/>
      <c r="EM29" s="25"/>
      <c r="EN29" s="9"/>
      <c r="EO29" s="2"/>
      <c r="EP29" s="2"/>
      <c r="EQ29" s="2"/>
      <c r="ER29" s="53"/>
      <c r="ES29" s="2"/>
      <c r="ET29" s="10"/>
      <c r="EU29" s="9"/>
      <c r="EV29" s="2"/>
      <c r="EW29" s="2"/>
      <c r="EX29" s="2"/>
      <c r="EY29" s="53"/>
      <c r="EZ29" s="2"/>
      <c r="FA29" s="10"/>
      <c r="FB29" s="9"/>
      <c r="FC29" s="2"/>
      <c r="FD29" s="2"/>
      <c r="FE29" s="2"/>
      <c r="FF29" s="53"/>
      <c r="FG29" s="2"/>
      <c r="FH29" s="10"/>
      <c r="FI29" s="9"/>
      <c r="FJ29" s="2"/>
      <c r="FK29" s="2"/>
      <c r="FL29" s="2"/>
      <c r="FM29" s="53"/>
      <c r="FN29" s="2"/>
      <c r="FO29" s="10"/>
      <c r="FP29" s="9"/>
      <c r="FQ29" s="2"/>
      <c r="FR29" s="2"/>
      <c r="FS29" s="2"/>
      <c r="FT29" s="53"/>
      <c r="FU29" s="2"/>
      <c r="FV29" s="10"/>
      <c r="FW29" s="9"/>
      <c r="FX29" s="2"/>
      <c r="FY29" s="2"/>
      <c r="FZ29" s="2"/>
      <c r="GA29" s="53"/>
      <c r="GB29" s="2"/>
      <c r="GC29" s="10"/>
      <c r="GD29" s="9"/>
      <c r="GE29" s="2"/>
      <c r="GF29" s="2"/>
      <c r="GG29" s="2"/>
      <c r="GH29" s="53"/>
      <c r="GI29" s="2"/>
      <c r="GJ29" s="10"/>
      <c r="GK29" s="9"/>
      <c r="GL29" s="2"/>
      <c r="GM29" s="2"/>
      <c r="GN29" s="2"/>
      <c r="GO29" s="53"/>
      <c r="GP29" s="2"/>
      <c r="GQ29" s="10"/>
      <c r="GR29" s="9"/>
      <c r="GS29" s="2"/>
      <c r="GT29" s="2"/>
      <c r="GU29" s="2"/>
      <c r="GV29" s="53"/>
      <c r="GW29" s="2"/>
      <c r="GX29" s="10"/>
      <c r="GY29" s="9"/>
      <c r="GZ29" s="2"/>
      <c r="HA29" s="2"/>
      <c r="HB29" s="2"/>
      <c r="HC29" s="53"/>
      <c r="HD29" s="2"/>
      <c r="HE29" s="10"/>
      <c r="HF29" s="9"/>
      <c r="HG29" s="2"/>
      <c r="HH29" s="2"/>
      <c r="HI29" s="2"/>
      <c r="HJ29" s="53"/>
      <c r="HK29" s="2"/>
      <c r="HL29" s="10"/>
      <c r="HM29" s="9"/>
      <c r="HN29" s="2"/>
      <c r="HO29" s="2"/>
      <c r="HP29" s="2"/>
      <c r="HQ29" s="53"/>
      <c r="HR29" s="2"/>
      <c r="HS29" s="10"/>
      <c r="HT29" s="9"/>
      <c r="HU29" s="2"/>
      <c r="HV29" s="2"/>
      <c r="HW29" s="2"/>
      <c r="HX29" s="53"/>
      <c r="HY29" s="2"/>
      <c r="HZ29" s="10"/>
      <c r="IA29" s="9"/>
      <c r="IB29" s="2"/>
      <c r="IC29" s="2"/>
      <c r="ID29" s="2"/>
      <c r="IE29" s="53"/>
      <c r="IF29" s="2"/>
      <c r="IG29" s="10"/>
      <c r="IH29" s="9"/>
      <c r="II29" s="2"/>
      <c r="IJ29" s="2"/>
      <c r="IK29" s="2"/>
      <c r="IL29" s="53"/>
      <c r="IM29" s="2"/>
      <c r="IN29" s="10"/>
      <c r="IO29" s="38"/>
    </row>
    <row r="30" spans="1:249" s="93" customFormat="1" ht="10.35" customHeight="1" x14ac:dyDescent="0.2">
      <c r="A30" s="71"/>
      <c r="B30" s="1" t="s">
        <v>95</v>
      </c>
      <c r="C30" s="64" t="s">
        <v>146</v>
      </c>
      <c r="D30" s="30">
        <f t="shared" si="0"/>
        <v>18</v>
      </c>
      <c r="E30" s="30">
        <f t="shared" si="0"/>
        <v>136520</v>
      </c>
      <c r="F30" s="2">
        <f t="shared" si="24"/>
        <v>0</v>
      </c>
      <c r="G30" s="4">
        <f t="shared" si="9"/>
        <v>120000</v>
      </c>
      <c r="H30" s="2">
        <f t="shared" si="10"/>
        <v>0</v>
      </c>
      <c r="I30" s="2">
        <f t="shared" si="11"/>
        <v>120000</v>
      </c>
      <c r="J30" s="10">
        <f>SUM(Q30,X30,AE30,AL30,AS30,BG30,BN30,BU30,CI30,CP30,CW30,DD30,DK30,DR30,DY30,EF30)+SUM(EM30,ET30,FA30,FH30,FO30,FV30,GC30,GJ30,GQ30,GX30,HE30,HL30,HS30,HZ30,IG30,IN30)</f>
        <v>0</v>
      </c>
      <c r="K30" s="9">
        <v>18</v>
      </c>
      <c r="L30" s="2">
        <v>136520</v>
      </c>
      <c r="M30" s="2"/>
      <c r="N30" s="2">
        <v>120000</v>
      </c>
      <c r="O30" s="53">
        <f t="shared" si="73"/>
        <v>0</v>
      </c>
      <c r="P30" s="2">
        <v>120000</v>
      </c>
      <c r="Q30" s="25"/>
      <c r="R30" s="9"/>
      <c r="S30" s="2"/>
      <c r="T30" s="2"/>
      <c r="U30" s="2"/>
      <c r="V30" s="53"/>
      <c r="W30" s="2"/>
      <c r="X30" s="10"/>
      <c r="Y30" s="9"/>
      <c r="Z30" s="2"/>
      <c r="AA30" s="2"/>
      <c r="AB30" s="2"/>
      <c r="AC30" s="53"/>
      <c r="AD30" s="2"/>
      <c r="AE30" s="10"/>
      <c r="AF30" s="9"/>
      <c r="AG30" s="2"/>
      <c r="AH30" s="2"/>
      <c r="AI30" s="2"/>
      <c r="AJ30" s="53"/>
      <c r="AK30" s="2"/>
      <c r="AL30" s="10"/>
      <c r="AM30" s="9"/>
      <c r="AN30" s="2"/>
      <c r="AO30" s="2"/>
      <c r="AP30" s="2"/>
      <c r="AQ30" s="53"/>
      <c r="AR30" s="2"/>
      <c r="AS30" s="10"/>
      <c r="AT30" s="29">
        <f t="shared" si="74"/>
        <v>0</v>
      </c>
      <c r="AU30" s="2">
        <f t="shared" si="74"/>
        <v>0</v>
      </c>
      <c r="AV30" s="2">
        <f t="shared" si="74"/>
        <v>0</v>
      </c>
      <c r="AW30" s="2">
        <f t="shared" si="74"/>
        <v>0</v>
      </c>
      <c r="AX30" s="2">
        <f t="shared" si="75"/>
        <v>0</v>
      </c>
      <c r="AY30" s="2">
        <f t="shared" si="75"/>
        <v>0</v>
      </c>
      <c r="AZ30" s="25">
        <f t="shared" si="75"/>
        <v>0</v>
      </c>
      <c r="BA30" s="9"/>
      <c r="BB30" s="2"/>
      <c r="BC30" s="2"/>
      <c r="BD30" s="2"/>
      <c r="BE30" s="53"/>
      <c r="BF30" s="2"/>
      <c r="BG30" s="10"/>
      <c r="BH30" s="9"/>
      <c r="BI30" s="2"/>
      <c r="BJ30" s="2"/>
      <c r="BK30" s="2"/>
      <c r="BL30" s="53"/>
      <c r="BM30" s="2"/>
      <c r="BN30" s="10"/>
      <c r="BO30" s="9"/>
      <c r="BP30" s="2"/>
      <c r="BQ30" s="2"/>
      <c r="BR30" s="2"/>
      <c r="BS30" s="53"/>
      <c r="BT30" s="2"/>
      <c r="BU30" s="10"/>
      <c r="BV30" s="29">
        <f>SUM(CC30,CJ30,CQ30,CX30,DE30,DL30,DS30,DZ30,EG30,EN30,EU30,FB30,FI30,FP30,FW30,GD30,GK30,GR30,GY30,HF30,HM30,HT30,IA30,IH30)</f>
        <v>0</v>
      </c>
      <c r="BW30" s="2"/>
      <c r="BX30" s="2">
        <f>SUM(CE30,CL30,CS30,CZ30,DG30,DN30,DU30,EB30,EI30,EP30,EW30,FD30,FK30,FR30,FY30,GF30,GM30,GT30,HA30,HH30,HO30,HV30,IC30,IJ30)</f>
        <v>0</v>
      </c>
      <c r="BY30" s="2"/>
      <c r="BZ30" s="2"/>
      <c r="CA30" s="2"/>
      <c r="CB30" s="25"/>
      <c r="CC30" s="9"/>
      <c r="CD30" s="2"/>
      <c r="CE30" s="2"/>
      <c r="CF30" s="2"/>
      <c r="CG30" s="53"/>
      <c r="CH30" s="2"/>
      <c r="CI30" s="10"/>
      <c r="CJ30" s="9"/>
      <c r="CK30" s="2"/>
      <c r="CL30" s="2"/>
      <c r="CM30" s="2"/>
      <c r="CN30" s="53"/>
      <c r="CO30" s="2"/>
      <c r="CP30" s="10"/>
      <c r="CQ30" s="9"/>
      <c r="CR30" s="2"/>
      <c r="CS30" s="2"/>
      <c r="CT30" s="2"/>
      <c r="CU30" s="53"/>
      <c r="CV30" s="2"/>
      <c r="CW30" s="10"/>
      <c r="CX30" s="9"/>
      <c r="CY30" s="2"/>
      <c r="CZ30" s="2"/>
      <c r="DA30" s="2"/>
      <c r="DB30" s="53"/>
      <c r="DC30" s="2"/>
      <c r="DD30" s="10"/>
      <c r="DE30" s="9"/>
      <c r="DF30" s="2"/>
      <c r="DG30" s="2"/>
      <c r="DH30" s="2"/>
      <c r="DI30" s="53"/>
      <c r="DJ30" s="2"/>
      <c r="DK30" s="10"/>
      <c r="DL30" s="9"/>
      <c r="DM30" s="2"/>
      <c r="DN30" s="2"/>
      <c r="DO30" s="2"/>
      <c r="DP30" s="53"/>
      <c r="DQ30" s="2"/>
      <c r="DR30" s="10"/>
      <c r="DS30" s="9"/>
      <c r="DT30" s="2"/>
      <c r="DU30" s="2"/>
      <c r="DV30" s="2"/>
      <c r="DW30" s="53"/>
      <c r="DX30" s="2"/>
      <c r="DY30" s="10"/>
      <c r="DZ30" s="9"/>
      <c r="EA30" s="2"/>
      <c r="EB30" s="2"/>
      <c r="EC30" s="2"/>
      <c r="ED30" s="53"/>
      <c r="EE30" s="2"/>
      <c r="EF30" s="10"/>
      <c r="EG30" s="9"/>
      <c r="EH30" s="2"/>
      <c r="EI30" s="2"/>
      <c r="EJ30" s="2"/>
      <c r="EK30" s="53"/>
      <c r="EL30" s="2"/>
      <c r="EM30" s="25"/>
      <c r="EN30" s="9"/>
      <c r="EO30" s="2"/>
      <c r="EP30" s="2"/>
      <c r="EQ30" s="2"/>
      <c r="ER30" s="53"/>
      <c r="ES30" s="2"/>
      <c r="ET30" s="10"/>
      <c r="EU30" s="9"/>
      <c r="EV30" s="2"/>
      <c r="EW30" s="2"/>
      <c r="EX30" s="2"/>
      <c r="EY30" s="53"/>
      <c r="EZ30" s="2"/>
      <c r="FA30" s="10"/>
      <c r="FB30" s="9"/>
      <c r="FC30" s="2"/>
      <c r="FD30" s="2"/>
      <c r="FE30" s="2"/>
      <c r="FF30" s="53"/>
      <c r="FG30" s="2"/>
      <c r="FH30" s="10"/>
      <c r="FI30" s="9"/>
      <c r="FJ30" s="2"/>
      <c r="FK30" s="2"/>
      <c r="FL30" s="2"/>
      <c r="FM30" s="53"/>
      <c r="FN30" s="2"/>
      <c r="FO30" s="10"/>
      <c r="FP30" s="9"/>
      <c r="FQ30" s="2"/>
      <c r="FR30" s="2"/>
      <c r="FS30" s="2"/>
      <c r="FT30" s="53"/>
      <c r="FU30" s="2"/>
      <c r="FV30" s="10"/>
      <c r="FW30" s="9"/>
      <c r="FX30" s="2"/>
      <c r="FY30" s="2"/>
      <c r="FZ30" s="2"/>
      <c r="GA30" s="53"/>
      <c r="GB30" s="2"/>
      <c r="GC30" s="10"/>
      <c r="GD30" s="9"/>
      <c r="GE30" s="2"/>
      <c r="GF30" s="2"/>
      <c r="GG30" s="2"/>
      <c r="GH30" s="53"/>
      <c r="GI30" s="2"/>
      <c r="GJ30" s="10"/>
      <c r="GK30" s="9"/>
      <c r="GL30" s="2"/>
      <c r="GM30" s="2"/>
      <c r="GN30" s="2"/>
      <c r="GO30" s="53"/>
      <c r="GP30" s="2"/>
      <c r="GQ30" s="10"/>
      <c r="GR30" s="9"/>
      <c r="GS30" s="2"/>
      <c r="GT30" s="2"/>
      <c r="GU30" s="2"/>
      <c r="GV30" s="53"/>
      <c r="GW30" s="2"/>
      <c r="GX30" s="10"/>
      <c r="GY30" s="9"/>
      <c r="GZ30" s="2"/>
      <c r="HA30" s="2"/>
      <c r="HB30" s="2"/>
      <c r="HC30" s="53"/>
      <c r="HD30" s="2"/>
      <c r="HE30" s="10"/>
      <c r="HF30" s="9"/>
      <c r="HG30" s="2"/>
      <c r="HH30" s="2"/>
      <c r="HI30" s="2"/>
      <c r="HJ30" s="53"/>
      <c r="HK30" s="2"/>
      <c r="HL30" s="10"/>
      <c r="HM30" s="9"/>
      <c r="HN30" s="2"/>
      <c r="HO30" s="2"/>
      <c r="HP30" s="2"/>
      <c r="HQ30" s="53"/>
      <c r="HR30" s="2"/>
      <c r="HS30" s="10"/>
      <c r="HT30" s="9"/>
      <c r="HU30" s="2"/>
      <c r="HV30" s="2"/>
      <c r="HW30" s="2"/>
      <c r="HX30" s="53"/>
      <c r="HY30" s="2"/>
      <c r="HZ30" s="10"/>
      <c r="IA30" s="9"/>
      <c r="IB30" s="2"/>
      <c r="IC30" s="2"/>
      <c r="ID30" s="2"/>
      <c r="IE30" s="53"/>
      <c r="IF30" s="2"/>
      <c r="IG30" s="10"/>
      <c r="IH30" s="9"/>
      <c r="II30" s="2"/>
      <c r="IJ30" s="2"/>
      <c r="IK30" s="2"/>
      <c r="IL30" s="53"/>
      <c r="IM30" s="2"/>
      <c r="IN30" s="10"/>
      <c r="IO30" s="38"/>
    </row>
    <row r="31" spans="1:249" s="173" customFormat="1" ht="23.25" customHeight="1" x14ac:dyDescent="0.2">
      <c r="A31" s="165" t="s">
        <v>91</v>
      </c>
      <c r="B31" s="179" t="s">
        <v>103</v>
      </c>
      <c r="C31" s="180"/>
      <c r="D31" s="30">
        <f>+K31+R31+Y31+AM31+AT31+BV31+1</f>
        <v>646514</v>
      </c>
      <c r="E31" s="30">
        <f t="shared" si="0"/>
        <v>2691504</v>
      </c>
      <c r="F31" s="4">
        <f t="shared" si="24"/>
        <v>0</v>
      </c>
      <c r="G31" s="4">
        <f t="shared" si="9"/>
        <v>406800</v>
      </c>
      <c r="H31" s="4">
        <f t="shared" si="10"/>
        <v>1800</v>
      </c>
      <c r="I31" s="4">
        <f t="shared" si="11"/>
        <v>405000</v>
      </c>
      <c r="J31" s="166">
        <f>J23+J27+J28</f>
        <v>0</v>
      </c>
      <c r="K31" s="167">
        <f t="shared" ref="K31:P31" si="76">K23+K27+K28</f>
        <v>646266</v>
      </c>
      <c r="L31" s="168">
        <f t="shared" si="76"/>
        <v>2691504</v>
      </c>
      <c r="M31" s="168">
        <f t="shared" si="76"/>
        <v>0</v>
      </c>
      <c r="N31" s="168">
        <f t="shared" si="76"/>
        <v>405000</v>
      </c>
      <c r="O31" s="169">
        <f t="shared" si="76"/>
        <v>0</v>
      </c>
      <c r="P31" s="168">
        <f t="shared" si="76"/>
        <v>405000</v>
      </c>
      <c r="Q31" s="170">
        <f>Q23+Q27+Q28</f>
        <v>0</v>
      </c>
      <c r="R31" s="167">
        <f t="shared" ref="R31:W31" si="77">R23+R27+R28</f>
        <v>80</v>
      </c>
      <c r="S31" s="168">
        <f t="shared" si="77"/>
        <v>0</v>
      </c>
      <c r="T31" s="168">
        <f t="shared" si="77"/>
        <v>0</v>
      </c>
      <c r="U31" s="168">
        <f t="shared" si="77"/>
        <v>1800</v>
      </c>
      <c r="V31" s="169">
        <f t="shared" si="77"/>
        <v>1800</v>
      </c>
      <c r="W31" s="168">
        <f t="shared" si="77"/>
        <v>0</v>
      </c>
      <c r="X31" s="166">
        <f>X23+X27+X28</f>
        <v>0</v>
      </c>
      <c r="Y31" s="167">
        <f t="shared" ref="Y31:AL31" si="78">Y23+Y27+Y28</f>
        <v>167</v>
      </c>
      <c r="Z31" s="168">
        <f t="shared" si="78"/>
        <v>0</v>
      </c>
      <c r="AA31" s="168">
        <f t="shared" si="78"/>
        <v>0</v>
      </c>
      <c r="AB31" s="168">
        <f t="shared" si="78"/>
        <v>0</v>
      </c>
      <c r="AC31" s="169">
        <f t="shared" si="78"/>
        <v>0</v>
      </c>
      <c r="AD31" s="168">
        <f t="shared" si="78"/>
        <v>0</v>
      </c>
      <c r="AE31" s="166">
        <f t="shared" si="78"/>
        <v>0</v>
      </c>
      <c r="AF31" s="167">
        <f t="shared" si="78"/>
        <v>24</v>
      </c>
      <c r="AG31" s="168">
        <f t="shared" si="78"/>
        <v>0</v>
      </c>
      <c r="AH31" s="168">
        <f t="shared" si="78"/>
        <v>0</v>
      </c>
      <c r="AI31" s="168">
        <f t="shared" si="78"/>
        <v>0</v>
      </c>
      <c r="AJ31" s="169">
        <f t="shared" si="78"/>
        <v>0</v>
      </c>
      <c r="AK31" s="168">
        <f t="shared" si="78"/>
        <v>0</v>
      </c>
      <c r="AL31" s="166">
        <f t="shared" si="78"/>
        <v>0</v>
      </c>
      <c r="AM31" s="167">
        <f>AM23+AM27+AM28</f>
        <v>0</v>
      </c>
      <c r="AN31" s="168">
        <f t="shared" ref="AN31:AS31" si="79">AN23+AN27+AN28</f>
        <v>0</v>
      </c>
      <c r="AO31" s="168">
        <f t="shared" si="79"/>
        <v>0</v>
      </c>
      <c r="AP31" s="168">
        <f t="shared" si="79"/>
        <v>0</v>
      </c>
      <c r="AQ31" s="169">
        <f t="shared" si="79"/>
        <v>0</v>
      </c>
      <c r="AR31" s="168">
        <f t="shared" si="79"/>
        <v>0</v>
      </c>
      <c r="AS31" s="166">
        <f t="shared" si="79"/>
        <v>0</v>
      </c>
      <c r="AT31" s="171">
        <f>AT23+AT27+AT28</f>
        <v>0</v>
      </c>
      <c r="AU31" s="168">
        <f t="shared" ref="AU31:AZ31" si="80">AU23+AU27+AU28</f>
        <v>0</v>
      </c>
      <c r="AV31" s="168">
        <f t="shared" si="80"/>
        <v>0</v>
      </c>
      <c r="AW31" s="168">
        <f t="shared" si="80"/>
        <v>0</v>
      </c>
      <c r="AX31" s="168">
        <f>AX23+AX27+AX28</f>
        <v>0</v>
      </c>
      <c r="AY31" s="168">
        <f>AY23+AY27+AY28</f>
        <v>0</v>
      </c>
      <c r="AZ31" s="170">
        <f t="shared" si="80"/>
        <v>0</v>
      </c>
      <c r="BA31" s="167">
        <f>BA23+BA27+BA28</f>
        <v>0</v>
      </c>
      <c r="BB31" s="168">
        <f t="shared" ref="BB31:BG31" si="81">BB23+BB27+BB28</f>
        <v>0</v>
      </c>
      <c r="BC31" s="168">
        <f t="shared" si="81"/>
        <v>0</v>
      </c>
      <c r="BD31" s="168">
        <f t="shared" si="81"/>
        <v>0</v>
      </c>
      <c r="BE31" s="169">
        <f t="shared" si="81"/>
        <v>0</v>
      </c>
      <c r="BF31" s="168">
        <f t="shared" si="81"/>
        <v>0</v>
      </c>
      <c r="BG31" s="166">
        <f t="shared" si="81"/>
        <v>0</v>
      </c>
      <c r="BH31" s="167">
        <f>BH23+BH27+BH28</f>
        <v>0</v>
      </c>
      <c r="BI31" s="168">
        <f t="shared" ref="BI31:BN31" si="82">BI23+BI27+BI28</f>
        <v>0</v>
      </c>
      <c r="BJ31" s="168">
        <f t="shared" si="82"/>
        <v>0</v>
      </c>
      <c r="BK31" s="168">
        <f t="shared" si="82"/>
        <v>0</v>
      </c>
      <c r="BL31" s="169">
        <f t="shared" si="82"/>
        <v>0</v>
      </c>
      <c r="BM31" s="168">
        <f t="shared" si="82"/>
        <v>0</v>
      </c>
      <c r="BN31" s="166">
        <f t="shared" si="82"/>
        <v>0</v>
      </c>
      <c r="BO31" s="167">
        <f>BO23+BO27+BO28</f>
        <v>0</v>
      </c>
      <c r="BP31" s="168">
        <f t="shared" ref="BP31:BU31" si="83">BP23+BP27+BP28</f>
        <v>0</v>
      </c>
      <c r="BQ31" s="168">
        <f t="shared" si="83"/>
        <v>0</v>
      </c>
      <c r="BR31" s="168">
        <f t="shared" si="83"/>
        <v>0</v>
      </c>
      <c r="BS31" s="169">
        <f t="shared" si="83"/>
        <v>0</v>
      </c>
      <c r="BT31" s="168">
        <f t="shared" si="83"/>
        <v>0</v>
      </c>
      <c r="BU31" s="166">
        <f t="shared" si="83"/>
        <v>0</v>
      </c>
      <c r="BV31" s="167">
        <f>BV23+BV27+BV28</f>
        <v>0</v>
      </c>
      <c r="BW31" s="168">
        <f t="shared" ref="BW31:CB31" si="84">BW23+BW27+BW28</f>
        <v>0</v>
      </c>
      <c r="BX31" s="168">
        <f t="shared" si="84"/>
        <v>0</v>
      </c>
      <c r="BY31" s="168">
        <f t="shared" si="84"/>
        <v>0</v>
      </c>
      <c r="BZ31" s="168">
        <f>BZ23+BZ27+BZ28</f>
        <v>0</v>
      </c>
      <c r="CA31" s="168">
        <f>CA23+CA27+CA28</f>
        <v>0</v>
      </c>
      <c r="CB31" s="166">
        <f t="shared" si="84"/>
        <v>0</v>
      </c>
      <c r="CC31" s="167">
        <f>CC23+CC27+CC28</f>
        <v>0</v>
      </c>
      <c r="CD31" s="168">
        <f t="shared" ref="CD31:CI31" si="85">CD23+CD27+CD28</f>
        <v>0</v>
      </c>
      <c r="CE31" s="168">
        <f t="shared" si="85"/>
        <v>0</v>
      </c>
      <c r="CF31" s="168">
        <f t="shared" si="85"/>
        <v>0</v>
      </c>
      <c r="CG31" s="169">
        <f t="shared" si="85"/>
        <v>0</v>
      </c>
      <c r="CH31" s="168">
        <f t="shared" si="85"/>
        <v>0</v>
      </c>
      <c r="CI31" s="166">
        <f t="shared" si="85"/>
        <v>0</v>
      </c>
      <c r="CJ31" s="167">
        <f>CJ23+CJ27+CJ28</f>
        <v>0</v>
      </c>
      <c r="CK31" s="168">
        <f t="shared" ref="CK31:CP31" si="86">CK23+CK27+CK28</f>
        <v>0</v>
      </c>
      <c r="CL31" s="168">
        <f t="shared" si="86"/>
        <v>0</v>
      </c>
      <c r="CM31" s="168">
        <f t="shared" si="86"/>
        <v>0</v>
      </c>
      <c r="CN31" s="169">
        <f t="shared" si="86"/>
        <v>0</v>
      </c>
      <c r="CO31" s="168">
        <f t="shared" si="86"/>
        <v>0</v>
      </c>
      <c r="CP31" s="166">
        <f t="shared" si="86"/>
        <v>0</v>
      </c>
      <c r="CQ31" s="167">
        <f>CQ23+CQ27+CQ28</f>
        <v>0</v>
      </c>
      <c r="CR31" s="168">
        <f t="shared" ref="CR31:CW31" si="87">CR23+CR27+CR28</f>
        <v>0</v>
      </c>
      <c r="CS31" s="168">
        <f t="shared" si="87"/>
        <v>0</v>
      </c>
      <c r="CT31" s="168">
        <f t="shared" si="87"/>
        <v>0</v>
      </c>
      <c r="CU31" s="169">
        <f t="shared" si="87"/>
        <v>0</v>
      </c>
      <c r="CV31" s="168">
        <f t="shared" si="87"/>
        <v>0</v>
      </c>
      <c r="CW31" s="166">
        <f t="shared" si="87"/>
        <v>0</v>
      </c>
      <c r="CX31" s="167">
        <f>CX23+CX27+CX28</f>
        <v>0</v>
      </c>
      <c r="CY31" s="168">
        <f t="shared" ref="CY31:DD31" si="88">CY23+CY27+CY28</f>
        <v>0</v>
      </c>
      <c r="CZ31" s="168">
        <f t="shared" si="88"/>
        <v>0</v>
      </c>
      <c r="DA31" s="168">
        <f t="shared" si="88"/>
        <v>0</v>
      </c>
      <c r="DB31" s="169">
        <f t="shared" si="88"/>
        <v>0</v>
      </c>
      <c r="DC31" s="168">
        <f t="shared" si="88"/>
        <v>0</v>
      </c>
      <c r="DD31" s="166">
        <f t="shared" si="88"/>
        <v>0</v>
      </c>
      <c r="DE31" s="167">
        <f>DE23+DE27+DE28</f>
        <v>0</v>
      </c>
      <c r="DF31" s="168">
        <f t="shared" ref="DF31:DK31" si="89">DF23+DF27+DF28</f>
        <v>0</v>
      </c>
      <c r="DG31" s="168">
        <f t="shared" si="89"/>
        <v>0</v>
      </c>
      <c r="DH31" s="168">
        <f t="shared" si="89"/>
        <v>0</v>
      </c>
      <c r="DI31" s="169">
        <f t="shared" si="89"/>
        <v>0</v>
      </c>
      <c r="DJ31" s="168">
        <f t="shared" si="89"/>
        <v>0</v>
      </c>
      <c r="DK31" s="166">
        <f t="shared" si="89"/>
        <v>0</v>
      </c>
      <c r="DL31" s="167">
        <f>DL23+DL27+DL28</f>
        <v>0</v>
      </c>
      <c r="DM31" s="168">
        <f t="shared" ref="DM31:DR31" si="90">DM23+DM27+DM28</f>
        <v>0</v>
      </c>
      <c r="DN31" s="168">
        <f t="shared" si="90"/>
        <v>0</v>
      </c>
      <c r="DO31" s="168">
        <f t="shared" si="90"/>
        <v>0</v>
      </c>
      <c r="DP31" s="169">
        <f t="shared" si="90"/>
        <v>0</v>
      </c>
      <c r="DQ31" s="168">
        <f t="shared" si="90"/>
        <v>0</v>
      </c>
      <c r="DR31" s="166">
        <f t="shared" si="90"/>
        <v>0</v>
      </c>
      <c r="DS31" s="167">
        <f>DS23+DS27+DS28</f>
        <v>0</v>
      </c>
      <c r="DT31" s="168">
        <f t="shared" ref="DT31:DY31" si="91">DT23+DT27+DT28</f>
        <v>0</v>
      </c>
      <c r="DU31" s="168">
        <f t="shared" si="91"/>
        <v>0</v>
      </c>
      <c r="DV31" s="168">
        <f t="shared" si="91"/>
        <v>0</v>
      </c>
      <c r="DW31" s="169">
        <f t="shared" si="91"/>
        <v>0</v>
      </c>
      <c r="DX31" s="168">
        <f t="shared" si="91"/>
        <v>0</v>
      </c>
      <c r="DY31" s="166">
        <f t="shared" si="91"/>
        <v>0</v>
      </c>
      <c r="DZ31" s="167">
        <f>DZ23+DZ27+DZ28</f>
        <v>0</v>
      </c>
      <c r="EA31" s="168">
        <f t="shared" ref="EA31:EF31" si="92">EA23+EA27+EA28</f>
        <v>0</v>
      </c>
      <c r="EB31" s="168">
        <f t="shared" si="92"/>
        <v>0</v>
      </c>
      <c r="EC31" s="168">
        <f t="shared" si="92"/>
        <v>0</v>
      </c>
      <c r="ED31" s="169">
        <f t="shared" si="92"/>
        <v>0</v>
      </c>
      <c r="EE31" s="168">
        <f t="shared" si="92"/>
        <v>0</v>
      </c>
      <c r="EF31" s="166">
        <f t="shared" si="92"/>
        <v>0</v>
      </c>
      <c r="EG31" s="167">
        <f t="shared" ref="EG31:EL31" si="93">EG23+EG27+EG28</f>
        <v>0</v>
      </c>
      <c r="EH31" s="168">
        <f t="shared" si="93"/>
        <v>0</v>
      </c>
      <c r="EI31" s="168">
        <f t="shared" si="93"/>
        <v>0</v>
      </c>
      <c r="EJ31" s="168">
        <f t="shared" si="93"/>
        <v>0</v>
      </c>
      <c r="EK31" s="169">
        <f t="shared" si="93"/>
        <v>0</v>
      </c>
      <c r="EL31" s="168">
        <f t="shared" si="93"/>
        <v>0</v>
      </c>
      <c r="EM31" s="166">
        <f>EJ23+EJ27+EJ28</f>
        <v>0</v>
      </c>
      <c r="EN31" s="167">
        <f>EN23+EN27+EN28</f>
        <v>0</v>
      </c>
      <c r="EO31" s="168">
        <f t="shared" ref="EO31:HH31" si="94">EO23+EO27+EO28</f>
        <v>0</v>
      </c>
      <c r="EP31" s="168">
        <f t="shared" si="94"/>
        <v>0</v>
      </c>
      <c r="EQ31" s="168">
        <f t="shared" si="94"/>
        <v>0</v>
      </c>
      <c r="ER31" s="169">
        <f t="shared" si="94"/>
        <v>0</v>
      </c>
      <c r="ES31" s="168">
        <f>ES23+ES27+ES28</f>
        <v>0</v>
      </c>
      <c r="ET31" s="166">
        <f t="shared" si="94"/>
        <v>0</v>
      </c>
      <c r="EU31" s="167">
        <f>EU23+EU27+EU28</f>
        <v>0</v>
      </c>
      <c r="EV31" s="168">
        <f t="shared" si="94"/>
        <v>0</v>
      </c>
      <c r="EW31" s="168">
        <f t="shared" si="94"/>
        <v>0</v>
      </c>
      <c r="EX31" s="168">
        <f t="shared" si="94"/>
        <v>0</v>
      </c>
      <c r="EY31" s="169">
        <f t="shared" si="94"/>
        <v>0</v>
      </c>
      <c r="EZ31" s="168">
        <f t="shared" si="94"/>
        <v>0</v>
      </c>
      <c r="FA31" s="166">
        <f t="shared" si="94"/>
        <v>0</v>
      </c>
      <c r="FB31" s="167">
        <f>FB23+FB27+FB28</f>
        <v>0</v>
      </c>
      <c r="FC31" s="168">
        <f t="shared" si="94"/>
        <v>0</v>
      </c>
      <c r="FD31" s="168">
        <f t="shared" si="94"/>
        <v>0</v>
      </c>
      <c r="FE31" s="168">
        <f t="shared" si="94"/>
        <v>0</v>
      </c>
      <c r="FF31" s="169">
        <f t="shared" si="94"/>
        <v>0</v>
      </c>
      <c r="FG31" s="168">
        <f t="shared" si="94"/>
        <v>0</v>
      </c>
      <c r="FH31" s="166">
        <f t="shared" si="94"/>
        <v>0</v>
      </c>
      <c r="FI31" s="167">
        <f>FI23+FI27+FI28</f>
        <v>0</v>
      </c>
      <c r="FJ31" s="168">
        <f t="shared" si="94"/>
        <v>0</v>
      </c>
      <c r="FK31" s="168">
        <f t="shared" si="94"/>
        <v>0</v>
      </c>
      <c r="FL31" s="168">
        <f t="shared" si="94"/>
        <v>0</v>
      </c>
      <c r="FM31" s="169">
        <f t="shared" si="94"/>
        <v>0</v>
      </c>
      <c r="FN31" s="168">
        <f>FN23+FN27+FN28</f>
        <v>0</v>
      </c>
      <c r="FO31" s="166">
        <f t="shared" si="94"/>
        <v>0</v>
      </c>
      <c r="FP31" s="167">
        <f>FP23+FP27+FP28</f>
        <v>0</v>
      </c>
      <c r="FQ31" s="168">
        <f t="shared" si="94"/>
        <v>0</v>
      </c>
      <c r="FR31" s="168">
        <f t="shared" si="94"/>
        <v>0</v>
      </c>
      <c r="FS31" s="168">
        <f t="shared" si="94"/>
        <v>0</v>
      </c>
      <c r="FT31" s="169">
        <f t="shared" si="94"/>
        <v>0</v>
      </c>
      <c r="FU31" s="168">
        <f t="shared" si="94"/>
        <v>0</v>
      </c>
      <c r="FV31" s="166">
        <f t="shared" si="94"/>
        <v>0</v>
      </c>
      <c r="FW31" s="167">
        <f>FW23+FW27+FW28</f>
        <v>0</v>
      </c>
      <c r="FX31" s="168">
        <f t="shared" si="94"/>
        <v>0</v>
      </c>
      <c r="FY31" s="168">
        <f t="shared" si="94"/>
        <v>0</v>
      </c>
      <c r="FZ31" s="168">
        <f t="shared" si="94"/>
        <v>0</v>
      </c>
      <c r="GA31" s="169">
        <f t="shared" si="94"/>
        <v>0</v>
      </c>
      <c r="GB31" s="168">
        <f t="shared" si="94"/>
        <v>0</v>
      </c>
      <c r="GC31" s="166">
        <f t="shared" si="94"/>
        <v>0</v>
      </c>
      <c r="GD31" s="167">
        <f>GD23+GD27+GD28</f>
        <v>0</v>
      </c>
      <c r="GE31" s="168">
        <f t="shared" si="94"/>
        <v>0</v>
      </c>
      <c r="GF31" s="168">
        <f t="shared" si="94"/>
        <v>0</v>
      </c>
      <c r="GG31" s="168">
        <f t="shared" si="94"/>
        <v>0</v>
      </c>
      <c r="GH31" s="169">
        <f t="shared" si="94"/>
        <v>0</v>
      </c>
      <c r="GI31" s="168">
        <f t="shared" si="94"/>
        <v>0</v>
      </c>
      <c r="GJ31" s="166">
        <f t="shared" si="94"/>
        <v>0</v>
      </c>
      <c r="GK31" s="167">
        <f>GK23+GK27+GK28</f>
        <v>0</v>
      </c>
      <c r="GL31" s="168">
        <f t="shared" si="94"/>
        <v>0</v>
      </c>
      <c r="GM31" s="168">
        <f t="shared" si="94"/>
        <v>0</v>
      </c>
      <c r="GN31" s="168">
        <f t="shared" si="94"/>
        <v>0</v>
      </c>
      <c r="GO31" s="169">
        <f t="shared" si="94"/>
        <v>0</v>
      </c>
      <c r="GP31" s="168">
        <f>GP23+GP27+GP28</f>
        <v>0</v>
      </c>
      <c r="GQ31" s="166">
        <f t="shared" si="94"/>
        <v>0</v>
      </c>
      <c r="GR31" s="167">
        <f>GR23+GR27+GR28</f>
        <v>0</v>
      </c>
      <c r="GS31" s="168">
        <f t="shared" si="94"/>
        <v>0</v>
      </c>
      <c r="GT31" s="168">
        <f t="shared" si="94"/>
        <v>0</v>
      </c>
      <c r="GU31" s="168">
        <f t="shared" si="94"/>
        <v>0</v>
      </c>
      <c r="GV31" s="169">
        <f t="shared" si="94"/>
        <v>0</v>
      </c>
      <c r="GW31" s="168">
        <f>GW23+GW27+GW28</f>
        <v>0</v>
      </c>
      <c r="GX31" s="166">
        <f t="shared" si="94"/>
        <v>0</v>
      </c>
      <c r="GY31" s="167">
        <f>GY23+GY27+GY28</f>
        <v>0</v>
      </c>
      <c r="GZ31" s="168">
        <f t="shared" si="94"/>
        <v>0</v>
      </c>
      <c r="HA31" s="168">
        <f t="shared" si="94"/>
        <v>0</v>
      </c>
      <c r="HB31" s="168">
        <f t="shared" si="94"/>
        <v>0</v>
      </c>
      <c r="HC31" s="169">
        <f t="shared" si="94"/>
        <v>0</v>
      </c>
      <c r="HD31" s="168">
        <f>HD23+HD27+HD28</f>
        <v>0</v>
      </c>
      <c r="HE31" s="166">
        <f t="shared" si="94"/>
        <v>0</v>
      </c>
      <c r="HF31" s="167">
        <f>HF23+HF27+HF28</f>
        <v>0</v>
      </c>
      <c r="HG31" s="168">
        <f t="shared" si="94"/>
        <v>0</v>
      </c>
      <c r="HH31" s="168">
        <f t="shared" si="94"/>
        <v>0</v>
      </c>
      <c r="HI31" s="168">
        <f t="shared" ref="HI31:IN31" si="95">HI23+HI27+HI28</f>
        <v>0</v>
      </c>
      <c r="HJ31" s="169">
        <f t="shared" si="95"/>
        <v>0</v>
      </c>
      <c r="HK31" s="168">
        <f t="shared" si="95"/>
        <v>0</v>
      </c>
      <c r="HL31" s="166">
        <f t="shared" si="95"/>
        <v>0</v>
      </c>
      <c r="HM31" s="167">
        <f>HM23+HM27+HM28</f>
        <v>0</v>
      </c>
      <c r="HN31" s="168">
        <f t="shared" si="95"/>
        <v>0</v>
      </c>
      <c r="HO31" s="168">
        <f t="shared" si="95"/>
        <v>0</v>
      </c>
      <c r="HP31" s="168">
        <f t="shared" si="95"/>
        <v>0</v>
      </c>
      <c r="HQ31" s="169">
        <f t="shared" si="95"/>
        <v>0</v>
      </c>
      <c r="HR31" s="168">
        <f t="shared" si="95"/>
        <v>0</v>
      </c>
      <c r="HS31" s="166">
        <f t="shared" si="95"/>
        <v>0</v>
      </c>
      <c r="HT31" s="167">
        <f>HT23+HT27+HT28</f>
        <v>0</v>
      </c>
      <c r="HU31" s="168">
        <f t="shared" si="95"/>
        <v>0</v>
      </c>
      <c r="HV31" s="168">
        <f t="shared" si="95"/>
        <v>0</v>
      </c>
      <c r="HW31" s="168">
        <f t="shared" si="95"/>
        <v>0</v>
      </c>
      <c r="HX31" s="169">
        <f t="shared" si="95"/>
        <v>0</v>
      </c>
      <c r="HY31" s="168">
        <f t="shared" si="95"/>
        <v>0</v>
      </c>
      <c r="HZ31" s="166">
        <f t="shared" si="95"/>
        <v>0</v>
      </c>
      <c r="IA31" s="167">
        <f>IA23+IA27+IA28</f>
        <v>0</v>
      </c>
      <c r="IB31" s="168">
        <f t="shared" si="95"/>
        <v>0</v>
      </c>
      <c r="IC31" s="168">
        <f t="shared" si="95"/>
        <v>0</v>
      </c>
      <c r="ID31" s="168">
        <f t="shared" si="95"/>
        <v>0</v>
      </c>
      <c r="IE31" s="169">
        <f t="shared" si="95"/>
        <v>0</v>
      </c>
      <c r="IF31" s="168">
        <f t="shared" si="95"/>
        <v>0</v>
      </c>
      <c r="IG31" s="166">
        <f t="shared" si="95"/>
        <v>0</v>
      </c>
      <c r="IH31" s="167">
        <f>IH23+IH27+IH28</f>
        <v>0</v>
      </c>
      <c r="II31" s="168">
        <f t="shared" si="95"/>
        <v>0</v>
      </c>
      <c r="IJ31" s="168">
        <f t="shared" si="95"/>
        <v>0</v>
      </c>
      <c r="IK31" s="168">
        <f t="shared" si="95"/>
        <v>0</v>
      </c>
      <c r="IL31" s="169">
        <f t="shared" si="95"/>
        <v>0</v>
      </c>
      <c r="IM31" s="168">
        <f t="shared" si="95"/>
        <v>0</v>
      </c>
      <c r="IN31" s="166">
        <f t="shared" si="95"/>
        <v>0</v>
      </c>
      <c r="IO31" s="172"/>
    </row>
    <row r="32" spans="1:249" s="98" customFormat="1" ht="21" customHeight="1" x14ac:dyDescent="0.2">
      <c r="A32" s="77" t="s">
        <v>31</v>
      </c>
      <c r="B32" s="12"/>
      <c r="C32" s="67"/>
      <c r="D32" s="30">
        <f>+K32+R32+Y32+AM32+AT32+BV32-2</f>
        <v>23635832</v>
      </c>
      <c r="E32" s="155">
        <f t="shared" si="0"/>
        <v>44997854</v>
      </c>
      <c r="F32" s="177">
        <f t="shared" si="24"/>
        <v>0</v>
      </c>
      <c r="G32" s="161">
        <f t="shared" si="9"/>
        <v>42825704</v>
      </c>
      <c r="H32" s="161">
        <f t="shared" si="10"/>
        <v>32378690</v>
      </c>
      <c r="I32" s="178">
        <f t="shared" si="11"/>
        <v>10447014</v>
      </c>
      <c r="J32" s="19">
        <f>J22+J31</f>
        <v>0</v>
      </c>
      <c r="K32" s="18">
        <f t="shared" ref="K32:P32" si="96">K22+K31</f>
        <v>20791692</v>
      </c>
      <c r="L32" s="13">
        <f t="shared" si="96"/>
        <v>38554586</v>
      </c>
      <c r="M32" s="13">
        <f t="shared" si="96"/>
        <v>0</v>
      </c>
      <c r="N32" s="13">
        <f t="shared" si="96"/>
        <v>36315941</v>
      </c>
      <c r="O32" s="62">
        <f t="shared" si="96"/>
        <v>29578587</v>
      </c>
      <c r="P32" s="13">
        <f t="shared" si="96"/>
        <v>6737354</v>
      </c>
      <c r="Q32" s="48">
        <f>Q22+Q31</f>
        <v>0</v>
      </c>
      <c r="R32" s="18">
        <f t="shared" ref="R32:Y32" si="97">R22+R31</f>
        <v>652503</v>
      </c>
      <c r="S32" s="13">
        <f t="shared" si="97"/>
        <v>974660</v>
      </c>
      <c r="T32" s="13">
        <f t="shared" si="97"/>
        <v>0</v>
      </c>
      <c r="U32" s="13">
        <f t="shared" si="97"/>
        <v>1013495</v>
      </c>
      <c r="V32" s="62">
        <f t="shared" si="97"/>
        <v>1013495</v>
      </c>
      <c r="W32" s="13">
        <f t="shared" si="97"/>
        <v>0</v>
      </c>
      <c r="X32" s="19">
        <f t="shared" si="97"/>
        <v>0</v>
      </c>
      <c r="Y32" s="18">
        <f t="shared" si="97"/>
        <v>1857170</v>
      </c>
      <c r="Z32" s="13">
        <f t="shared" ref="Z32:DF32" si="98">Z22+Z31</f>
        <v>4801575</v>
      </c>
      <c r="AA32" s="13">
        <f t="shared" si="98"/>
        <v>0</v>
      </c>
      <c r="AB32" s="13">
        <f t="shared" si="98"/>
        <v>4763579</v>
      </c>
      <c r="AC32" s="62">
        <f t="shared" si="98"/>
        <v>1061419</v>
      </c>
      <c r="AD32" s="13">
        <f t="shared" si="98"/>
        <v>3702160</v>
      </c>
      <c r="AE32" s="19">
        <f t="shared" si="98"/>
        <v>0</v>
      </c>
      <c r="AF32" s="18">
        <f t="shared" si="98"/>
        <v>116483</v>
      </c>
      <c r="AG32" s="13">
        <f t="shared" si="98"/>
        <v>0</v>
      </c>
      <c r="AH32" s="13">
        <f t="shared" si="98"/>
        <v>0</v>
      </c>
      <c r="AI32" s="13">
        <f t="shared" si="98"/>
        <v>0</v>
      </c>
      <c r="AJ32" s="62">
        <f t="shared" si="98"/>
        <v>0</v>
      </c>
      <c r="AK32" s="13">
        <f t="shared" si="98"/>
        <v>0</v>
      </c>
      <c r="AL32" s="19">
        <f t="shared" si="98"/>
        <v>0</v>
      </c>
      <c r="AM32" s="18">
        <f t="shared" si="98"/>
        <v>16752</v>
      </c>
      <c r="AN32" s="13">
        <f t="shared" si="98"/>
        <v>25000</v>
      </c>
      <c r="AO32" s="13">
        <f t="shared" si="98"/>
        <v>0</v>
      </c>
      <c r="AP32" s="13">
        <f t="shared" si="98"/>
        <v>15000</v>
      </c>
      <c r="AQ32" s="62">
        <f t="shared" si="98"/>
        <v>15000</v>
      </c>
      <c r="AR32" s="13">
        <f t="shared" si="98"/>
        <v>0</v>
      </c>
      <c r="AS32" s="19">
        <f t="shared" si="98"/>
        <v>0</v>
      </c>
      <c r="AT32" s="45">
        <f t="shared" ref="AT32:AZ32" si="99">AT22+AT31</f>
        <v>317717</v>
      </c>
      <c r="AU32" s="13">
        <f t="shared" si="99"/>
        <v>362936</v>
      </c>
      <c r="AV32" s="13">
        <f t="shared" si="99"/>
        <v>0</v>
      </c>
      <c r="AW32" s="13">
        <f t="shared" si="99"/>
        <v>413115</v>
      </c>
      <c r="AX32" s="13">
        <f>AX22+AX31</f>
        <v>405615</v>
      </c>
      <c r="AY32" s="13">
        <f>AY22+AY31</f>
        <v>7500</v>
      </c>
      <c r="AZ32" s="48">
        <f t="shared" si="99"/>
        <v>0</v>
      </c>
      <c r="BA32" s="18">
        <f t="shared" si="98"/>
        <v>175021</v>
      </c>
      <c r="BB32" s="13">
        <f t="shared" si="98"/>
        <v>197256</v>
      </c>
      <c r="BC32" s="13">
        <f t="shared" si="98"/>
        <v>0</v>
      </c>
      <c r="BD32" s="13">
        <f t="shared" si="98"/>
        <v>222563</v>
      </c>
      <c r="BE32" s="62">
        <f t="shared" si="98"/>
        <v>222563</v>
      </c>
      <c r="BF32" s="13">
        <f t="shared" si="98"/>
        <v>0</v>
      </c>
      <c r="BG32" s="19">
        <f t="shared" si="98"/>
        <v>0</v>
      </c>
      <c r="BH32" s="18">
        <f t="shared" si="98"/>
        <v>1841</v>
      </c>
      <c r="BI32" s="13">
        <f t="shared" si="98"/>
        <v>0</v>
      </c>
      <c r="BJ32" s="13">
        <f t="shared" si="98"/>
        <v>0</v>
      </c>
      <c r="BK32" s="13">
        <f t="shared" si="98"/>
        <v>0</v>
      </c>
      <c r="BL32" s="62">
        <f t="shared" si="98"/>
        <v>0</v>
      </c>
      <c r="BM32" s="13">
        <f t="shared" si="98"/>
        <v>0</v>
      </c>
      <c r="BN32" s="19">
        <f t="shared" si="98"/>
        <v>0</v>
      </c>
      <c r="BO32" s="18">
        <f t="shared" si="98"/>
        <v>140855</v>
      </c>
      <c r="BP32" s="13">
        <f t="shared" si="98"/>
        <v>165680</v>
      </c>
      <c r="BQ32" s="13">
        <f t="shared" si="98"/>
        <v>0</v>
      </c>
      <c r="BR32" s="13">
        <f t="shared" si="98"/>
        <v>190552</v>
      </c>
      <c r="BS32" s="62">
        <f t="shared" si="98"/>
        <v>183052</v>
      </c>
      <c r="BT32" s="13">
        <f t="shared" si="98"/>
        <v>7500</v>
      </c>
      <c r="BU32" s="19">
        <f t="shared" si="98"/>
        <v>0</v>
      </c>
      <c r="BV32" s="18">
        <f t="shared" ref="BV32:CI32" si="100">BV22+BV31</f>
        <v>0</v>
      </c>
      <c r="BW32" s="13">
        <f t="shared" si="100"/>
        <v>279097</v>
      </c>
      <c r="BX32" s="13">
        <f t="shared" si="100"/>
        <v>0</v>
      </c>
      <c r="BY32" s="13">
        <f t="shared" si="100"/>
        <v>304574</v>
      </c>
      <c r="BZ32" s="13">
        <f>BZ22+BZ31</f>
        <v>304574</v>
      </c>
      <c r="CA32" s="13">
        <f>CA22+CA31</f>
        <v>0</v>
      </c>
      <c r="CB32" s="19">
        <f t="shared" si="100"/>
        <v>0</v>
      </c>
      <c r="CC32" s="18">
        <f t="shared" si="100"/>
        <v>0</v>
      </c>
      <c r="CD32" s="13">
        <f t="shared" si="100"/>
        <v>0</v>
      </c>
      <c r="CE32" s="13">
        <f t="shared" si="100"/>
        <v>0</v>
      </c>
      <c r="CF32" s="13">
        <f t="shared" si="100"/>
        <v>0</v>
      </c>
      <c r="CG32" s="62">
        <f t="shared" si="100"/>
        <v>0</v>
      </c>
      <c r="CH32" s="13">
        <f t="shared" si="100"/>
        <v>0</v>
      </c>
      <c r="CI32" s="19">
        <f t="shared" si="100"/>
        <v>0</v>
      </c>
      <c r="CJ32" s="18">
        <f t="shared" si="98"/>
        <v>0</v>
      </c>
      <c r="CK32" s="13">
        <f t="shared" si="98"/>
        <v>0</v>
      </c>
      <c r="CL32" s="13">
        <f t="shared" si="98"/>
        <v>0</v>
      </c>
      <c r="CM32" s="13">
        <f t="shared" si="98"/>
        <v>0</v>
      </c>
      <c r="CN32" s="62">
        <f t="shared" si="98"/>
        <v>0</v>
      </c>
      <c r="CO32" s="13">
        <f t="shared" si="98"/>
        <v>0</v>
      </c>
      <c r="CP32" s="19">
        <f t="shared" si="98"/>
        <v>0</v>
      </c>
      <c r="CQ32" s="18">
        <f t="shared" si="98"/>
        <v>0</v>
      </c>
      <c r="CR32" s="13">
        <f t="shared" si="98"/>
        <v>0</v>
      </c>
      <c r="CS32" s="13">
        <f t="shared" si="98"/>
        <v>0</v>
      </c>
      <c r="CT32" s="13">
        <f t="shared" si="98"/>
        <v>0</v>
      </c>
      <c r="CU32" s="62">
        <f t="shared" si="98"/>
        <v>0</v>
      </c>
      <c r="CV32" s="13">
        <f t="shared" si="98"/>
        <v>0</v>
      </c>
      <c r="CW32" s="19">
        <f t="shared" si="98"/>
        <v>0</v>
      </c>
      <c r="CX32" s="18">
        <f t="shared" si="98"/>
        <v>0</v>
      </c>
      <c r="CY32" s="13">
        <f t="shared" si="98"/>
        <v>0</v>
      </c>
      <c r="CZ32" s="13">
        <f t="shared" si="98"/>
        <v>0</v>
      </c>
      <c r="DA32" s="13">
        <f t="shared" si="98"/>
        <v>0</v>
      </c>
      <c r="DB32" s="62">
        <f t="shared" si="98"/>
        <v>0</v>
      </c>
      <c r="DC32" s="13">
        <f t="shared" si="98"/>
        <v>0</v>
      </c>
      <c r="DD32" s="19">
        <f t="shared" si="98"/>
        <v>0</v>
      </c>
      <c r="DE32" s="18">
        <f t="shared" si="98"/>
        <v>0</v>
      </c>
      <c r="DF32" s="13">
        <f t="shared" si="98"/>
        <v>0</v>
      </c>
      <c r="DG32" s="13">
        <f t="shared" ref="DG32:EI32" si="101">DG22+DG31</f>
        <v>0</v>
      </c>
      <c r="DH32" s="13">
        <f t="shared" si="101"/>
        <v>0</v>
      </c>
      <c r="DI32" s="62">
        <f t="shared" si="101"/>
        <v>0</v>
      </c>
      <c r="DJ32" s="13">
        <f t="shared" si="101"/>
        <v>0</v>
      </c>
      <c r="DK32" s="19">
        <f t="shared" si="101"/>
        <v>0</v>
      </c>
      <c r="DL32" s="18">
        <f t="shared" si="101"/>
        <v>0</v>
      </c>
      <c r="DM32" s="13">
        <f t="shared" si="101"/>
        <v>0</v>
      </c>
      <c r="DN32" s="13">
        <f t="shared" si="101"/>
        <v>0</v>
      </c>
      <c r="DO32" s="13">
        <f t="shared" si="101"/>
        <v>0</v>
      </c>
      <c r="DP32" s="62">
        <f t="shared" si="101"/>
        <v>0</v>
      </c>
      <c r="DQ32" s="13">
        <f t="shared" si="101"/>
        <v>0</v>
      </c>
      <c r="DR32" s="19">
        <f t="shared" si="101"/>
        <v>0</v>
      </c>
      <c r="DS32" s="18">
        <f t="shared" si="101"/>
        <v>0</v>
      </c>
      <c r="DT32" s="13">
        <f t="shared" si="101"/>
        <v>0</v>
      </c>
      <c r="DU32" s="13">
        <f t="shared" si="101"/>
        <v>0</v>
      </c>
      <c r="DV32" s="13">
        <f t="shared" si="101"/>
        <v>0</v>
      </c>
      <c r="DW32" s="62">
        <f t="shared" si="101"/>
        <v>0</v>
      </c>
      <c r="DX32" s="13">
        <f t="shared" si="101"/>
        <v>0</v>
      </c>
      <c r="DY32" s="19">
        <f t="shared" si="101"/>
        <v>0</v>
      </c>
      <c r="DZ32" s="18">
        <f t="shared" si="101"/>
        <v>0</v>
      </c>
      <c r="EA32" s="13">
        <f t="shared" si="101"/>
        <v>0</v>
      </c>
      <c r="EB32" s="13">
        <f t="shared" si="101"/>
        <v>0</v>
      </c>
      <c r="EC32" s="13">
        <f t="shared" si="101"/>
        <v>0</v>
      </c>
      <c r="ED32" s="62">
        <f t="shared" si="101"/>
        <v>0</v>
      </c>
      <c r="EE32" s="13">
        <f t="shared" si="101"/>
        <v>0</v>
      </c>
      <c r="EF32" s="19">
        <f t="shared" si="101"/>
        <v>0</v>
      </c>
      <c r="EG32" s="18">
        <f t="shared" si="101"/>
        <v>0</v>
      </c>
      <c r="EH32" s="13">
        <f t="shared" si="101"/>
        <v>0</v>
      </c>
      <c r="EI32" s="13">
        <f t="shared" si="101"/>
        <v>0</v>
      </c>
      <c r="EJ32" s="13">
        <f>EJ22+EM31</f>
        <v>0</v>
      </c>
      <c r="EK32" s="62">
        <f>EK22+EK31</f>
        <v>0</v>
      </c>
      <c r="EL32" s="13">
        <f>EL22+EL31</f>
        <v>0</v>
      </c>
      <c r="EM32" s="19">
        <f>EM22+EN31</f>
        <v>0</v>
      </c>
      <c r="EN32" s="18">
        <f t="shared" ref="EN32:HH32" si="102">EN22+EN31</f>
        <v>0</v>
      </c>
      <c r="EO32" s="13">
        <f t="shared" si="102"/>
        <v>0</v>
      </c>
      <c r="EP32" s="13">
        <f t="shared" si="102"/>
        <v>0</v>
      </c>
      <c r="EQ32" s="13">
        <f t="shared" si="102"/>
        <v>0</v>
      </c>
      <c r="ER32" s="62">
        <f t="shared" si="102"/>
        <v>0</v>
      </c>
      <c r="ES32" s="13">
        <f>ES22+ES31</f>
        <v>0</v>
      </c>
      <c r="ET32" s="19">
        <f t="shared" si="102"/>
        <v>0</v>
      </c>
      <c r="EU32" s="18">
        <f t="shared" si="102"/>
        <v>0</v>
      </c>
      <c r="EV32" s="13">
        <f t="shared" si="102"/>
        <v>0</v>
      </c>
      <c r="EW32" s="13">
        <f t="shared" si="102"/>
        <v>0</v>
      </c>
      <c r="EX32" s="13">
        <f t="shared" si="102"/>
        <v>0</v>
      </c>
      <c r="EY32" s="62">
        <f t="shared" si="102"/>
        <v>0</v>
      </c>
      <c r="EZ32" s="13">
        <f t="shared" si="102"/>
        <v>0</v>
      </c>
      <c r="FA32" s="19">
        <f t="shared" si="102"/>
        <v>0</v>
      </c>
      <c r="FB32" s="18">
        <f t="shared" si="102"/>
        <v>0</v>
      </c>
      <c r="FC32" s="13">
        <f t="shared" si="102"/>
        <v>0</v>
      </c>
      <c r="FD32" s="13">
        <f t="shared" si="102"/>
        <v>0</v>
      </c>
      <c r="FE32" s="13">
        <f t="shared" si="102"/>
        <v>0</v>
      </c>
      <c r="FF32" s="62">
        <f t="shared" si="102"/>
        <v>0</v>
      </c>
      <c r="FG32" s="13">
        <f t="shared" si="102"/>
        <v>0</v>
      </c>
      <c r="FH32" s="19">
        <f t="shared" si="102"/>
        <v>0</v>
      </c>
      <c r="FI32" s="18">
        <f t="shared" si="102"/>
        <v>0</v>
      </c>
      <c r="FJ32" s="13">
        <f t="shared" si="102"/>
        <v>0</v>
      </c>
      <c r="FK32" s="13">
        <f t="shared" si="102"/>
        <v>0</v>
      </c>
      <c r="FL32" s="13">
        <f t="shared" si="102"/>
        <v>0</v>
      </c>
      <c r="FM32" s="62">
        <f t="shared" si="102"/>
        <v>0</v>
      </c>
      <c r="FN32" s="13">
        <f>FN22+FN31</f>
        <v>0</v>
      </c>
      <c r="FO32" s="19">
        <f t="shared" si="102"/>
        <v>0</v>
      </c>
      <c r="FP32" s="18">
        <f t="shared" si="102"/>
        <v>0</v>
      </c>
      <c r="FQ32" s="13">
        <f t="shared" si="102"/>
        <v>0</v>
      </c>
      <c r="FR32" s="13">
        <f t="shared" si="102"/>
        <v>0</v>
      </c>
      <c r="FS32" s="13">
        <f t="shared" si="102"/>
        <v>0</v>
      </c>
      <c r="FT32" s="62">
        <f t="shared" si="102"/>
        <v>0</v>
      </c>
      <c r="FU32" s="13">
        <f t="shared" si="102"/>
        <v>0</v>
      </c>
      <c r="FV32" s="19">
        <f t="shared" si="102"/>
        <v>0</v>
      </c>
      <c r="FW32" s="18">
        <f t="shared" si="102"/>
        <v>0</v>
      </c>
      <c r="FX32" s="13">
        <f t="shared" si="102"/>
        <v>0</v>
      </c>
      <c r="FY32" s="13">
        <f t="shared" si="102"/>
        <v>0</v>
      </c>
      <c r="FZ32" s="13">
        <f t="shared" si="102"/>
        <v>0</v>
      </c>
      <c r="GA32" s="62">
        <f t="shared" si="102"/>
        <v>0</v>
      </c>
      <c r="GB32" s="13">
        <f t="shared" si="102"/>
        <v>0</v>
      </c>
      <c r="GC32" s="19">
        <f t="shared" si="102"/>
        <v>0</v>
      </c>
      <c r="GD32" s="18">
        <f t="shared" si="102"/>
        <v>0</v>
      </c>
      <c r="GE32" s="13">
        <f t="shared" si="102"/>
        <v>0</v>
      </c>
      <c r="GF32" s="13">
        <f t="shared" si="102"/>
        <v>0</v>
      </c>
      <c r="GG32" s="13">
        <f t="shared" si="102"/>
        <v>0</v>
      </c>
      <c r="GH32" s="62">
        <f t="shared" si="102"/>
        <v>0</v>
      </c>
      <c r="GI32" s="13">
        <f t="shared" si="102"/>
        <v>0</v>
      </c>
      <c r="GJ32" s="19">
        <f t="shared" si="102"/>
        <v>0</v>
      </c>
      <c r="GK32" s="18">
        <f t="shared" si="102"/>
        <v>0</v>
      </c>
      <c r="GL32" s="13">
        <f t="shared" si="102"/>
        <v>0</v>
      </c>
      <c r="GM32" s="13">
        <f t="shared" si="102"/>
        <v>0</v>
      </c>
      <c r="GN32" s="13">
        <f t="shared" si="102"/>
        <v>0</v>
      </c>
      <c r="GO32" s="62">
        <f t="shared" si="102"/>
        <v>0</v>
      </c>
      <c r="GP32" s="13">
        <f>GP22+GP31</f>
        <v>0</v>
      </c>
      <c r="GQ32" s="19">
        <f t="shared" si="102"/>
        <v>0</v>
      </c>
      <c r="GR32" s="18">
        <f t="shared" si="102"/>
        <v>0</v>
      </c>
      <c r="GS32" s="13">
        <f t="shared" si="102"/>
        <v>0</v>
      </c>
      <c r="GT32" s="13">
        <f t="shared" si="102"/>
        <v>0</v>
      </c>
      <c r="GU32" s="13">
        <f t="shared" si="102"/>
        <v>0</v>
      </c>
      <c r="GV32" s="62">
        <f t="shared" si="102"/>
        <v>0</v>
      </c>
      <c r="GW32" s="13">
        <f>GW22+GW31</f>
        <v>0</v>
      </c>
      <c r="GX32" s="19">
        <f t="shared" si="102"/>
        <v>0</v>
      </c>
      <c r="GY32" s="18">
        <f t="shared" si="102"/>
        <v>0</v>
      </c>
      <c r="GZ32" s="13">
        <f t="shared" si="102"/>
        <v>0</v>
      </c>
      <c r="HA32" s="13">
        <f t="shared" si="102"/>
        <v>0</v>
      </c>
      <c r="HB32" s="13">
        <f t="shared" si="102"/>
        <v>0</v>
      </c>
      <c r="HC32" s="62">
        <f t="shared" si="102"/>
        <v>0</v>
      </c>
      <c r="HD32" s="13">
        <f>HD22+HD31</f>
        <v>0</v>
      </c>
      <c r="HE32" s="19">
        <f t="shared" si="102"/>
        <v>0</v>
      </c>
      <c r="HF32" s="18">
        <f t="shared" si="102"/>
        <v>0</v>
      </c>
      <c r="HG32" s="13">
        <f t="shared" si="102"/>
        <v>0</v>
      </c>
      <c r="HH32" s="13">
        <f t="shared" si="102"/>
        <v>0</v>
      </c>
      <c r="HI32" s="13">
        <f t="shared" ref="HI32:IN32" si="103">HI22+HI31</f>
        <v>0</v>
      </c>
      <c r="HJ32" s="62">
        <f t="shared" si="103"/>
        <v>0</v>
      </c>
      <c r="HK32" s="13">
        <f t="shared" si="103"/>
        <v>0</v>
      </c>
      <c r="HL32" s="19">
        <f t="shared" si="103"/>
        <v>0</v>
      </c>
      <c r="HM32" s="18">
        <f t="shared" si="103"/>
        <v>0</v>
      </c>
      <c r="HN32" s="13">
        <f t="shared" si="103"/>
        <v>0</v>
      </c>
      <c r="HO32" s="13">
        <f t="shared" si="103"/>
        <v>0</v>
      </c>
      <c r="HP32" s="13">
        <f t="shared" si="103"/>
        <v>0</v>
      </c>
      <c r="HQ32" s="62">
        <f t="shared" si="103"/>
        <v>0</v>
      </c>
      <c r="HR32" s="13">
        <f t="shared" si="103"/>
        <v>0</v>
      </c>
      <c r="HS32" s="19">
        <f t="shared" si="103"/>
        <v>0</v>
      </c>
      <c r="HT32" s="18">
        <f t="shared" si="103"/>
        <v>0</v>
      </c>
      <c r="HU32" s="13">
        <f t="shared" si="103"/>
        <v>0</v>
      </c>
      <c r="HV32" s="13">
        <f t="shared" si="103"/>
        <v>0</v>
      </c>
      <c r="HW32" s="13">
        <f t="shared" si="103"/>
        <v>0</v>
      </c>
      <c r="HX32" s="62">
        <f t="shared" si="103"/>
        <v>0</v>
      </c>
      <c r="HY32" s="13">
        <f t="shared" si="103"/>
        <v>0</v>
      </c>
      <c r="HZ32" s="19">
        <f t="shared" si="103"/>
        <v>0</v>
      </c>
      <c r="IA32" s="18">
        <f t="shared" si="103"/>
        <v>0</v>
      </c>
      <c r="IB32" s="13">
        <f t="shared" si="103"/>
        <v>0</v>
      </c>
      <c r="IC32" s="13">
        <f t="shared" si="103"/>
        <v>0</v>
      </c>
      <c r="ID32" s="13">
        <f t="shared" si="103"/>
        <v>0</v>
      </c>
      <c r="IE32" s="62">
        <f t="shared" si="103"/>
        <v>0</v>
      </c>
      <c r="IF32" s="13">
        <f t="shared" si="103"/>
        <v>0</v>
      </c>
      <c r="IG32" s="19">
        <f t="shared" si="103"/>
        <v>0</v>
      </c>
      <c r="IH32" s="18">
        <f t="shared" si="103"/>
        <v>0</v>
      </c>
      <c r="II32" s="13">
        <f t="shared" si="103"/>
        <v>0</v>
      </c>
      <c r="IJ32" s="13">
        <f t="shared" si="103"/>
        <v>0</v>
      </c>
      <c r="IK32" s="13">
        <f t="shared" si="103"/>
        <v>0</v>
      </c>
      <c r="IL32" s="62">
        <f t="shared" si="103"/>
        <v>0</v>
      </c>
      <c r="IM32" s="13">
        <f t="shared" si="103"/>
        <v>0</v>
      </c>
      <c r="IN32" s="19">
        <f t="shared" si="103"/>
        <v>0</v>
      </c>
      <c r="IO32" s="41"/>
    </row>
    <row r="33" spans="1:249" s="89" customFormat="1" ht="21" customHeight="1" x14ac:dyDescent="0.15">
      <c r="A33" s="70" t="s">
        <v>93</v>
      </c>
      <c r="B33" s="20" t="s">
        <v>20</v>
      </c>
      <c r="C33" s="68"/>
      <c r="D33" s="30">
        <f t="shared" si="0"/>
        <v>0</v>
      </c>
      <c r="E33" s="30"/>
      <c r="F33" s="2">
        <f t="shared" si="24"/>
        <v>0</v>
      </c>
      <c r="G33" s="4"/>
      <c r="H33" s="2"/>
      <c r="I33" s="2"/>
      <c r="J33" s="126"/>
      <c r="K33" s="21"/>
      <c r="L33" s="22"/>
      <c r="M33" s="22"/>
      <c r="N33" s="22"/>
      <c r="O33" s="52"/>
      <c r="P33" s="22"/>
      <c r="Q33" s="28"/>
      <c r="R33" s="21"/>
      <c r="S33" s="22"/>
      <c r="T33" s="22"/>
      <c r="U33" s="22"/>
      <c r="V33" s="52"/>
      <c r="W33" s="22"/>
      <c r="X33" s="23"/>
      <c r="Y33" s="21"/>
      <c r="Z33" s="22"/>
      <c r="AA33" s="22"/>
      <c r="AB33" s="22"/>
      <c r="AC33" s="52"/>
      <c r="AD33" s="22"/>
      <c r="AE33" s="23"/>
      <c r="AF33" s="21"/>
      <c r="AG33" s="22"/>
      <c r="AH33" s="22"/>
      <c r="AI33" s="22"/>
      <c r="AJ33" s="52"/>
      <c r="AK33" s="22"/>
      <c r="AL33" s="23"/>
      <c r="AM33" s="21"/>
      <c r="AN33" s="22"/>
      <c r="AO33" s="22"/>
      <c r="AP33" s="22"/>
      <c r="AQ33" s="52"/>
      <c r="AR33" s="22"/>
      <c r="AS33" s="23"/>
      <c r="AT33" s="43"/>
      <c r="AU33" s="22"/>
      <c r="AV33" s="22"/>
      <c r="AW33" s="22"/>
      <c r="AX33" s="22"/>
      <c r="AY33" s="22"/>
      <c r="AZ33" s="28"/>
      <c r="BA33" s="21"/>
      <c r="BB33" s="22"/>
      <c r="BC33" s="22"/>
      <c r="BD33" s="22"/>
      <c r="BE33" s="52"/>
      <c r="BF33" s="22"/>
      <c r="BG33" s="23"/>
      <c r="BH33" s="21"/>
      <c r="BI33" s="22"/>
      <c r="BJ33" s="22"/>
      <c r="BK33" s="22"/>
      <c r="BL33" s="52"/>
      <c r="BM33" s="22"/>
      <c r="BN33" s="23"/>
      <c r="BO33" s="21"/>
      <c r="BP33" s="22"/>
      <c r="BQ33" s="22"/>
      <c r="BR33" s="22"/>
      <c r="BS33" s="52"/>
      <c r="BT33" s="22"/>
      <c r="BU33" s="23"/>
      <c r="BV33" s="21"/>
      <c r="BW33" s="22"/>
      <c r="BX33" s="22"/>
      <c r="BY33" s="22"/>
      <c r="BZ33" s="22"/>
      <c r="CA33" s="22"/>
      <c r="CB33" s="23"/>
      <c r="CC33" s="21"/>
      <c r="CD33" s="22"/>
      <c r="CE33" s="22"/>
      <c r="CF33" s="22"/>
      <c r="CG33" s="52"/>
      <c r="CH33" s="22"/>
      <c r="CI33" s="23"/>
      <c r="CJ33" s="21"/>
      <c r="CK33" s="22"/>
      <c r="CL33" s="22"/>
      <c r="CM33" s="22"/>
      <c r="CN33" s="52"/>
      <c r="CO33" s="22"/>
      <c r="CP33" s="23"/>
      <c r="CQ33" s="21"/>
      <c r="CR33" s="22"/>
      <c r="CS33" s="22"/>
      <c r="CT33" s="22"/>
      <c r="CU33" s="52"/>
      <c r="CV33" s="22"/>
      <c r="CW33" s="23"/>
      <c r="CX33" s="21"/>
      <c r="CY33" s="22"/>
      <c r="CZ33" s="22"/>
      <c r="DA33" s="22"/>
      <c r="DB33" s="52"/>
      <c r="DC33" s="22"/>
      <c r="DD33" s="23"/>
      <c r="DE33" s="21"/>
      <c r="DF33" s="22"/>
      <c r="DG33" s="22"/>
      <c r="DH33" s="22"/>
      <c r="DI33" s="52"/>
      <c r="DJ33" s="22"/>
      <c r="DK33" s="23"/>
      <c r="DL33" s="21"/>
      <c r="DM33" s="22"/>
      <c r="DN33" s="22"/>
      <c r="DO33" s="22"/>
      <c r="DP33" s="52"/>
      <c r="DQ33" s="22"/>
      <c r="DR33" s="23"/>
      <c r="DS33" s="21"/>
      <c r="DT33" s="22"/>
      <c r="DU33" s="22"/>
      <c r="DV33" s="22"/>
      <c r="DW33" s="52"/>
      <c r="DX33" s="22"/>
      <c r="DY33" s="23"/>
      <c r="DZ33" s="21"/>
      <c r="EA33" s="22"/>
      <c r="EB33" s="22"/>
      <c r="EC33" s="22"/>
      <c r="ED33" s="52"/>
      <c r="EE33" s="22"/>
      <c r="EF33" s="23"/>
      <c r="EG33" s="21"/>
      <c r="EH33" s="22"/>
      <c r="EI33" s="22"/>
      <c r="EJ33" s="22"/>
      <c r="EK33" s="52"/>
      <c r="EL33" s="22"/>
      <c r="EM33" s="28"/>
      <c r="EN33" s="21"/>
      <c r="EO33" s="22"/>
      <c r="EP33" s="22"/>
      <c r="EQ33" s="22"/>
      <c r="ER33" s="52"/>
      <c r="ES33" s="52"/>
      <c r="ET33" s="23"/>
      <c r="EU33" s="21"/>
      <c r="EV33" s="22"/>
      <c r="EW33" s="22"/>
      <c r="EX33" s="22"/>
      <c r="EY33" s="52"/>
      <c r="EZ33" s="22"/>
      <c r="FA33" s="23"/>
      <c r="FB33" s="21"/>
      <c r="FC33" s="22"/>
      <c r="FD33" s="22"/>
      <c r="FE33" s="22"/>
      <c r="FF33" s="52"/>
      <c r="FG33" s="22"/>
      <c r="FH33" s="23"/>
      <c r="FI33" s="21"/>
      <c r="FJ33" s="22"/>
      <c r="FK33" s="22"/>
      <c r="FL33" s="22"/>
      <c r="FM33" s="52"/>
      <c r="FN33" s="22"/>
      <c r="FO33" s="23"/>
      <c r="FP33" s="21"/>
      <c r="FQ33" s="22"/>
      <c r="FR33" s="22"/>
      <c r="FS33" s="22"/>
      <c r="FT33" s="52"/>
      <c r="FU33" s="22"/>
      <c r="FV33" s="23"/>
      <c r="FW33" s="21"/>
      <c r="FX33" s="22"/>
      <c r="FY33" s="22"/>
      <c r="FZ33" s="22"/>
      <c r="GA33" s="52"/>
      <c r="GB33" s="22"/>
      <c r="GC33" s="23"/>
      <c r="GD33" s="21"/>
      <c r="GE33" s="22"/>
      <c r="GF33" s="22"/>
      <c r="GG33" s="22"/>
      <c r="GH33" s="52"/>
      <c r="GI33" s="22"/>
      <c r="GJ33" s="23"/>
      <c r="GK33" s="21"/>
      <c r="GL33" s="22"/>
      <c r="GM33" s="22"/>
      <c r="GN33" s="22"/>
      <c r="GO33" s="52"/>
      <c r="GP33" s="22"/>
      <c r="GQ33" s="23"/>
      <c r="GR33" s="21"/>
      <c r="GS33" s="22"/>
      <c r="GT33" s="22"/>
      <c r="GU33" s="22"/>
      <c r="GV33" s="52"/>
      <c r="GW33" s="22"/>
      <c r="GX33" s="23"/>
      <c r="GY33" s="21"/>
      <c r="GZ33" s="22"/>
      <c r="HA33" s="22"/>
      <c r="HB33" s="22"/>
      <c r="HC33" s="52"/>
      <c r="HD33" s="22"/>
      <c r="HE33" s="23"/>
      <c r="HF33" s="21"/>
      <c r="HG33" s="22"/>
      <c r="HH33" s="22"/>
      <c r="HI33" s="22"/>
      <c r="HJ33" s="52"/>
      <c r="HK33" s="22"/>
      <c r="HL33" s="23"/>
      <c r="HM33" s="21"/>
      <c r="HN33" s="22"/>
      <c r="HO33" s="22"/>
      <c r="HP33" s="22"/>
      <c r="HQ33" s="52"/>
      <c r="HR33" s="22"/>
      <c r="HS33" s="23"/>
      <c r="HT33" s="21"/>
      <c r="HU33" s="22"/>
      <c r="HV33" s="22"/>
      <c r="HW33" s="22"/>
      <c r="HX33" s="52"/>
      <c r="HY33" s="22"/>
      <c r="HZ33" s="23"/>
      <c r="IA33" s="21"/>
      <c r="IB33" s="22"/>
      <c r="IC33" s="22"/>
      <c r="ID33" s="22"/>
      <c r="IE33" s="52"/>
      <c r="IF33" s="22"/>
      <c r="IG33" s="23"/>
      <c r="IH33" s="21"/>
      <c r="II33" s="22"/>
      <c r="IJ33" s="22"/>
      <c r="IK33" s="22"/>
      <c r="IL33" s="52"/>
      <c r="IM33" s="22"/>
      <c r="IN33" s="23"/>
      <c r="IO33" s="37"/>
    </row>
    <row r="34" spans="1:249" s="93" customFormat="1" ht="10.35" customHeight="1" x14ac:dyDescent="0.2">
      <c r="A34" s="71"/>
      <c r="B34" s="1" t="s">
        <v>94</v>
      </c>
      <c r="C34" s="64" t="s">
        <v>140</v>
      </c>
      <c r="D34" s="30">
        <f t="shared" si="0"/>
        <v>1260322</v>
      </c>
      <c r="E34" s="30">
        <f t="shared" si="0"/>
        <v>2000000</v>
      </c>
      <c r="F34" s="2">
        <f t="shared" si="24"/>
        <v>0</v>
      </c>
      <c r="G34" s="4">
        <f t="shared" ref="G34:I39" si="104">SUM(N34,U34,AB34,AI34,AP34,BD34,BK34,BR34,CF34,CM34,CT34,DA34,DH34,DO34,DV34,EC34)+SUM(EJ34,EQ34,EX34,FE34,FL34,FS34,FZ34,GG34,GN34,GU34,HB34,HI34,HP34,HW34,ID34,IK34)+BY34</f>
        <v>2000000</v>
      </c>
      <c r="H34" s="2">
        <f t="shared" si="104"/>
        <v>0</v>
      </c>
      <c r="I34" s="2">
        <f t="shared" si="104"/>
        <v>2000000</v>
      </c>
      <c r="J34" s="10">
        <f>SUM(Q34,X34,AE34,AL34,AS34,BG34,BN34,BU34,CI34,CP34,CW34,DD34,DK34,DR34,DY34,EF34)+SUM(EM34,ET34,FA34,FH34,FO34,FV34,GC34,GJ34,GQ34,GX34,HE34,HL34,HS34,HZ34,IG34,IN34)</f>
        <v>0</v>
      </c>
      <c r="K34" s="9">
        <v>1260322</v>
      </c>
      <c r="L34" s="2">
        <v>2000000</v>
      </c>
      <c r="M34" s="2"/>
      <c r="N34" s="2">
        <v>2000000</v>
      </c>
      <c r="O34" s="53">
        <f t="shared" ref="O34:O38" si="105">N34-P34-Q34</f>
        <v>0</v>
      </c>
      <c r="P34" s="2">
        <v>2000000</v>
      </c>
      <c r="Q34" s="25"/>
      <c r="R34" s="9"/>
      <c r="S34" s="2"/>
      <c r="T34" s="2"/>
      <c r="U34" s="2"/>
      <c r="V34" s="53"/>
      <c r="W34" s="2"/>
      <c r="X34" s="10"/>
      <c r="Y34" s="9"/>
      <c r="Z34" s="2"/>
      <c r="AA34" s="2"/>
      <c r="AB34" s="2"/>
      <c r="AC34" s="53"/>
      <c r="AD34" s="2"/>
      <c r="AE34" s="10"/>
      <c r="AF34" s="9"/>
      <c r="AG34" s="2"/>
      <c r="AH34" s="2"/>
      <c r="AI34" s="2"/>
      <c r="AJ34" s="53"/>
      <c r="AK34" s="2"/>
      <c r="AL34" s="10"/>
      <c r="AM34" s="9"/>
      <c r="AN34" s="2"/>
      <c r="AO34" s="2"/>
      <c r="AP34" s="2"/>
      <c r="AQ34" s="53"/>
      <c r="AR34" s="2"/>
      <c r="AS34" s="10"/>
      <c r="AT34" s="29">
        <f t="shared" ref="AT34:AT39" si="106">SUM(BH34,BO34,BA34)</f>
        <v>0</v>
      </c>
      <c r="AU34" s="2">
        <f t="shared" ref="AU34:AU39" si="107">SUM(BI34,BP34,BB34)</f>
        <v>0</v>
      </c>
      <c r="AV34" s="2">
        <f t="shared" ref="AV34:AV39" si="108">SUM(BJ34,BQ34,BC34)</f>
        <v>0</v>
      </c>
      <c r="AW34" s="2">
        <f t="shared" ref="AW34:AW39" si="109">SUM(BK34,BR34,BD34)</f>
        <v>0</v>
      </c>
      <c r="AX34" s="2">
        <f t="shared" ref="AX34:AX39" si="110">SUM(BL34,BS34,BE34)</f>
        <v>0</v>
      </c>
      <c r="AY34" s="2">
        <f t="shared" ref="AY34:AY39" si="111">SUM(BM34,BT34,BF34)</f>
        <v>0</v>
      </c>
      <c r="AZ34" s="25">
        <f t="shared" ref="AZ34:AZ39" si="112">SUM(BN34,BU34,BG34)</f>
        <v>0</v>
      </c>
      <c r="BA34" s="9"/>
      <c r="BB34" s="2"/>
      <c r="BC34" s="2"/>
      <c r="BD34" s="2"/>
      <c r="BE34" s="53"/>
      <c r="BF34" s="2"/>
      <c r="BG34" s="10"/>
      <c r="BH34" s="9"/>
      <c r="BI34" s="2"/>
      <c r="BJ34" s="2"/>
      <c r="BK34" s="2"/>
      <c r="BL34" s="53"/>
      <c r="BM34" s="2"/>
      <c r="BN34" s="10"/>
      <c r="BO34" s="9"/>
      <c r="BP34" s="2"/>
      <c r="BQ34" s="2"/>
      <c r="BR34" s="2"/>
      <c r="BS34" s="53"/>
      <c r="BT34" s="2"/>
      <c r="BU34" s="10"/>
      <c r="BV34" s="29">
        <f t="shared" ref="BV34:BV39" si="113">SUM(CC34,CJ34,CQ34,CX34,DE34,DL34,DS34,DZ34,EG34,EN34,EU34,FB34,FI34,FP34,FW34,GD34,GK34,GR34,GY34,HF34,HM34,HT34,IA34,IH34)</f>
        <v>0</v>
      </c>
      <c r="BW34" s="2"/>
      <c r="BX34" s="2">
        <f t="shared" ref="BX34:BX39" si="114">SUM(CE34,CL34,CS34,CZ34,DG34,DN34,DU34,EB34,EI34,EP34,EW34,FD34,FK34,FR34,FY34,GF34,GM34,GT34,HA34,HH34,HO34,HV34,IC34,IJ34)</f>
        <v>0</v>
      </c>
      <c r="BY34" s="2"/>
      <c r="BZ34" s="2"/>
      <c r="CA34" s="2"/>
      <c r="CB34" s="25"/>
      <c r="CC34" s="9"/>
      <c r="CD34" s="2"/>
      <c r="CE34" s="2"/>
      <c r="CF34" s="2"/>
      <c r="CG34" s="53"/>
      <c r="CH34" s="2"/>
      <c r="CI34" s="10"/>
      <c r="CJ34" s="9"/>
      <c r="CK34" s="2"/>
      <c r="CL34" s="2"/>
      <c r="CM34" s="2"/>
      <c r="CN34" s="53"/>
      <c r="CO34" s="2"/>
      <c r="CP34" s="10"/>
      <c r="CQ34" s="9"/>
      <c r="CR34" s="2"/>
      <c r="CS34" s="2"/>
      <c r="CT34" s="2"/>
      <c r="CU34" s="53"/>
      <c r="CV34" s="2"/>
      <c r="CW34" s="10"/>
      <c r="CX34" s="9"/>
      <c r="CY34" s="2"/>
      <c r="CZ34" s="2"/>
      <c r="DA34" s="2"/>
      <c r="DB34" s="53"/>
      <c r="DC34" s="2"/>
      <c r="DD34" s="10"/>
      <c r="DE34" s="9"/>
      <c r="DF34" s="2"/>
      <c r="DG34" s="2"/>
      <c r="DH34" s="2"/>
      <c r="DI34" s="53"/>
      <c r="DJ34" s="2"/>
      <c r="DK34" s="10"/>
      <c r="DL34" s="9"/>
      <c r="DM34" s="2"/>
      <c r="DN34" s="2"/>
      <c r="DO34" s="2"/>
      <c r="DP34" s="53"/>
      <c r="DQ34" s="2"/>
      <c r="DR34" s="10"/>
      <c r="DS34" s="9"/>
      <c r="DT34" s="2"/>
      <c r="DU34" s="2"/>
      <c r="DV34" s="2"/>
      <c r="DW34" s="53"/>
      <c r="DX34" s="2"/>
      <c r="DY34" s="10"/>
      <c r="DZ34" s="9"/>
      <c r="EA34" s="2"/>
      <c r="EB34" s="2"/>
      <c r="EC34" s="2"/>
      <c r="ED34" s="53"/>
      <c r="EE34" s="2"/>
      <c r="EF34" s="10"/>
      <c r="EG34" s="9"/>
      <c r="EH34" s="2"/>
      <c r="EI34" s="2"/>
      <c r="EJ34" s="2"/>
      <c r="EK34" s="53"/>
      <c r="EL34" s="2"/>
      <c r="EM34" s="25"/>
      <c r="EN34" s="9"/>
      <c r="EO34" s="2"/>
      <c r="EP34" s="2"/>
      <c r="EQ34" s="2"/>
      <c r="ER34" s="53"/>
      <c r="ES34" s="53"/>
      <c r="ET34" s="10"/>
      <c r="EU34" s="9"/>
      <c r="EV34" s="2"/>
      <c r="EW34" s="2"/>
      <c r="EX34" s="2"/>
      <c r="EY34" s="53"/>
      <c r="EZ34" s="2"/>
      <c r="FA34" s="10"/>
      <c r="FB34" s="9"/>
      <c r="FC34" s="2"/>
      <c r="FD34" s="2"/>
      <c r="FE34" s="2"/>
      <c r="FF34" s="53"/>
      <c r="FG34" s="2"/>
      <c r="FH34" s="10"/>
      <c r="FI34" s="9"/>
      <c r="FJ34" s="2"/>
      <c r="FK34" s="2"/>
      <c r="FL34" s="2"/>
      <c r="FM34" s="53"/>
      <c r="FN34" s="53"/>
      <c r="FO34" s="10"/>
      <c r="FP34" s="9"/>
      <c r="FQ34" s="2"/>
      <c r="FR34" s="2"/>
      <c r="FS34" s="2"/>
      <c r="FT34" s="53"/>
      <c r="FU34" s="2"/>
      <c r="FV34" s="10"/>
      <c r="FW34" s="9"/>
      <c r="FX34" s="2"/>
      <c r="FY34" s="2"/>
      <c r="FZ34" s="2"/>
      <c r="GA34" s="53"/>
      <c r="GB34" s="2"/>
      <c r="GC34" s="10"/>
      <c r="GD34" s="9"/>
      <c r="GE34" s="2"/>
      <c r="GF34" s="2"/>
      <c r="GG34" s="2"/>
      <c r="GH34" s="53"/>
      <c r="GI34" s="2"/>
      <c r="GJ34" s="10"/>
      <c r="GK34" s="9"/>
      <c r="GL34" s="2"/>
      <c r="GM34" s="2"/>
      <c r="GN34" s="2"/>
      <c r="GO34" s="53"/>
      <c r="GP34" s="2"/>
      <c r="GQ34" s="10"/>
      <c r="GR34" s="9"/>
      <c r="GS34" s="2"/>
      <c r="GT34" s="2"/>
      <c r="GU34" s="2"/>
      <c r="GV34" s="53"/>
      <c r="GW34" s="2"/>
      <c r="GX34" s="10"/>
      <c r="GY34" s="9"/>
      <c r="GZ34" s="2"/>
      <c r="HA34" s="2"/>
      <c r="HB34" s="2"/>
      <c r="HC34" s="53"/>
      <c r="HD34" s="2"/>
      <c r="HE34" s="10"/>
      <c r="HF34" s="9"/>
      <c r="HG34" s="2"/>
      <c r="HH34" s="2"/>
      <c r="HI34" s="2"/>
      <c r="HJ34" s="53"/>
      <c r="HK34" s="2"/>
      <c r="HL34" s="10"/>
      <c r="HM34" s="9"/>
      <c r="HN34" s="2"/>
      <c r="HO34" s="2"/>
      <c r="HP34" s="2"/>
      <c r="HQ34" s="53"/>
      <c r="HR34" s="2"/>
      <c r="HS34" s="10"/>
      <c r="HT34" s="9"/>
      <c r="HU34" s="2"/>
      <c r="HV34" s="2"/>
      <c r="HW34" s="2"/>
      <c r="HX34" s="53"/>
      <c r="HY34" s="2"/>
      <c r="HZ34" s="10"/>
      <c r="IA34" s="9"/>
      <c r="IB34" s="2"/>
      <c r="IC34" s="2"/>
      <c r="ID34" s="2"/>
      <c r="IE34" s="53"/>
      <c r="IF34" s="2"/>
      <c r="IG34" s="10"/>
      <c r="IH34" s="9"/>
      <c r="II34" s="2"/>
      <c r="IJ34" s="2"/>
      <c r="IK34" s="2"/>
      <c r="IL34" s="53"/>
      <c r="IM34" s="2"/>
      <c r="IN34" s="10"/>
      <c r="IO34" s="38"/>
    </row>
    <row r="35" spans="1:249" s="93" customFormat="1" ht="10.35" customHeight="1" x14ac:dyDescent="0.2">
      <c r="A35" s="71"/>
      <c r="B35" s="1" t="s">
        <v>95</v>
      </c>
      <c r="C35" s="64" t="s">
        <v>29</v>
      </c>
      <c r="D35" s="30">
        <f t="shared" si="0"/>
        <v>0</v>
      </c>
      <c r="E35" s="30">
        <f t="shared" si="0"/>
        <v>0</v>
      </c>
      <c r="F35" s="2">
        <f t="shared" si="24"/>
        <v>0</v>
      </c>
      <c r="G35" s="4">
        <f t="shared" si="104"/>
        <v>0</v>
      </c>
      <c r="H35" s="2">
        <f t="shared" si="104"/>
        <v>0</v>
      </c>
      <c r="I35" s="2">
        <f t="shared" si="104"/>
        <v>0</v>
      </c>
      <c r="J35" s="10">
        <f>SUM(Q35,X35,AE35,AL35,AS35,BG35,BN35,BU35,CI35,CP35,CW35,DD35,DK35,DR35,DY35,EF35)+SUM(EM35,ET35,FA35,FH35,FO35,FV35,GC35,GJ35,GQ35,GX35,HE35,HL35,HS35,HZ35,IG35,IN35)</f>
        <v>0</v>
      </c>
      <c r="K35" s="9"/>
      <c r="L35" s="2"/>
      <c r="M35" s="2"/>
      <c r="N35" s="2"/>
      <c r="O35" s="53">
        <f t="shared" si="105"/>
        <v>0</v>
      </c>
      <c r="P35" s="2"/>
      <c r="Q35" s="25"/>
      <c r="R35" s="9"/>
      <c r="S35" s="2"/>
      <c r="T35" s="2"/>
      <c r="U35" s="2"/>
      <c r="V35" s="53"/>
      <c r="W35" s="2"/>
      <c r="X35" s="10"/>
      <c r="Y35" s="9"/>
      <c r="Z35" s="2"/>
      <c r="AA35" s="2"/>
      <c r="AB35" s="2"/>
      <c r="AC35" s="53"/>
      <c r="AD35" s="2"/>
      <c r="AE35" s="10"/>
      <c r="AF35" s="9"/>
      <c r="AG35" s="2"/>
      <c r="AH35" s="2"/>
      <c r="AI35" s="2"/>
      <c r="AJ35" s="53"/>
      <c r="AK35" s="2"/>
      <c r="AL35" s="10"/>
      <c r="AM35" s="9"/>
      <c r="AN35" s="2"/>
      <c r="AO35" s="2"/>
      <c r="AP35" s="2"/>
      <c r="AQ35" s="53"/>
      <c r="AR35" s="2"/>
      <c r="AS35" s="10"/>
      <c r="AT35" s="29">
        <f t="shared" si="106"/>
        <v>0</v>
      </c>
      <c r="AU35" s="2">
        <f t="shared" si="107"/>
        <v>0</v>
      </c>
      <c r="AV35" s="2">
        <f t="shared" si="108"/>
        <v>0</v>
      </c>
      <c r="AW35" s="2">
        <f t="shared" si="109"/>
        <v>0</v>
      </c>
      <c r="AX35" s="2">
        <f t="shared" si="110"/>
        <v>0</v>
      </c>
      <c r="AY35" s="2">
        <f t="shared" si="111"/>
        <v>0</v>
      </c>
      <c r="AZ35" s="25">
        <f t="shared" si="112"/>
        <v>0</v>
      </c>
      <c r="BA35" s="9"/>
      <c r="BB35" s="2"/>
      <c r="BC35" s="2"/>
      <c r="BD35" s="2"/>
      <c r="BE35" s="53"/>
      <c r="BF35" s="2"/>
      <c r="BG35" s="10"/>
      <c r="BH35" s="9"/>
      <c r="BI35" s="2"/>
      <c r="BJ35" s="2"/>
      <c r="BK35" s="2"/>
      <c r="BL35" s="53"/>
      <c r="BM35" s="2"/>
      <c r="BN35" s="10"/>
      <c r="BO35" s="9"/>
      <c r="BP35" s="2"/>
      <c r="BQ35" s="2"/>
      <c r="BR35" s="2"/>
      <c r="BS35" s="53"/>
      <c r="BT35" s="2"/>
      <c r="BU35" s="10"/>
      <c r="BV35" s="29">
        <f t="shared" si="113"/>
        <v>0</v>
      </c>
      <c r="BW35" s="2"/>
      <c r="BX35" s="2">
        <f t="shared" si="114"/>
        <v>0</v>
      </c>
      <c r="BY35" s="2"/>
      <c r="BZ35" s="2"/>
      <c r="CA35" s="2"/>
      <c r="CB35" s="25"/>
      <c r="CC35" s="9"/>
      <c r="CD35" s="2"/>
      <c r="CE35" s="2"/>
      <c r="CF35" s="2"/>
      <c r="CG35" s="53"/>
      <c r="CH35" s="2"/>
      <c r="CI35" s="10"/>
      <c r="CJ35" s="9"/>
      <c r="CK35" s="2"/>
      <c r="CL35" s="2"/>
      <c r="CM35" s="2"/>
      <c r="CN35" s="53"/>
      <c r="CO35" s="2"/>
      <c r="CP35" s="10"/>
      <c r="CQ35" s="9"/>
      <c r="CR35" s="2"/>
      <c r="CS35" s="2"/>
      <c r="CT35" s="2"/>
      <c r="CU35" s="53"/>
      <c r="CV35" s="2"/>
      <c r="CW35" s="10"/>
      <c r="CX35" s="9"/>
      <c r="CY35" s="2"/>
      <c r="CZ35" s="2"/>
      <c r="DA35" s="2"/>
      <c r="DB35" s="53"/>
      <c r="DC35" s="2"/>
      <c r="DD35" s="10"/>
      <c r="DE35" s="9"/>
      <c r="DF35" s="2"/>
      <c r="DG35" s="2"/>
      <c r="DH35" s="2"/>
      <c r="DI35" s="53"/>
      <c r="DJ35" s="2"/>
      <c r="DK35" s="10"/>
      <c r="DL35" s="9"/>
      <c r="DM35" s="2"/>
      <c r="DN35" s="2"/>
      <c r="DO35" s="2"/>
      <c r="DP35" s="53"/>
      <c r="DQ35" s="2"/>
      <c r="DR35" s="10"/>
      <c r="DS35" s="9"/>
      <c r="DT35" s="2"/>
      <c r="DU35" s="2"/>
      <c r="DV35" s="2"/>
      <c r="DW35" s="53"/>
      <c r="DX35" s="2"/>
      <c r="DY35" s="10"/>
      <c r="DZ35" s="9"/>
      <c r="EA35" s="2"/>
      <c r="EB35" s="2"/>
      <c r="EC35" s="2"/>
      <c r="ED35" s="53"/>
      <c r="EE35" s="2"/>
      <c r="EF35" s="10"/>
      <c r="EG35" s="9"/>
      <c r="EH35" s="2"/>
      <c r="EI35" s="2"/>
      <c r="EJ35" s="2"/>
      <c r="EK35" s="53"/>
      <c r="EL35" s="2"/>
      <c r="EM35" s="25"/>
      <c r="EN35" s="9"/>
      <c r="EO35" s="2"/>
      <c r="EP35" s="2"/>
      <c r="EQ35" s="2"/>
      <c r="ER35" s="53"/>
      <c r="ES35" s="53"/>
      <c r="ET35" s="10"/>
      <c r="EU35" s="9"/>
      <c r="EV35" s="2"/>
      <c r="EW35" s="2"/>
      <c r="EX35" s="2"/>
      <c r="EY35" s="53"/>
      <c r="EZ35" s="2"/>
      <c r="FA35" s="10"/>
      <c r="FB35" s="9"/>
      <c r="FC35" s="2"/>
      <c r="FD35" s="2"/>
      <c r="FE35" s="2"/>
      <c r="FF35" s="53"/>
      <c r="FG35" s="2"/>
      <c r="FH35" s="10"/>
      <c r="FI35" s="9"/>
      <c r="FJ35" s="2"/>
      <c r="FK35" s="2"/>
      <c r="FL35" s="2"/>
      <c r="FM35" s="53"/>
      <c r="FN35" s="53"/>
      <c r="FO35" s="10"/>
      <c r="FP35" s="9"/>
      <c r="FQ35" s="2"/>
      <c r="FR35" s="2"/>
      <c r="FS35" s="2"/>
      <c r="FT35" s="53"/>
      <c r="FU35" s="2"/>
      <c r="FV35" s="10"/>
      <c r="FW35" s="9"/>
      <c r="FX35" s="2"/>
      <c r="FY35" s="2"/>
      <c r="FZ35" s="2"/>
      <c r="GA35" s="53"/>
      <c r="GB35" s="2"/>
      <c r="GC35" s="10"/>
      <c r="GD35" s="9"/>
      <c r="GE35" s="2"/>
      <c r="GF35" s="2"/>
      <c r="GG35" s="2"/>
      <c r="GH35" s="53"/>
      <c r="GI35" s="2"/>
      <c r="GJ35" s="10"/>
      <c r="GK35" s="9"/>
      <c r="GL35" s="2"/>
      <c r="GM35" s="2"/>
      <c r="GN35" s="2"/>
      <c r="GO35" s="53"/>
      <c r="GP35" s="2"/>
      <c r="GQ35" s="10"/>
      <c r="GR35" s="9"/>
      <c r="GS35" s="2"/>
      <c r="GT35" s="2"/>
      <c r="GU35" s="2"/>
      <c r="GV35" s="53"/>
      <c r="GW35" s="2"/>
      <c r="GX35" s="10"/>
      <c r="GY35" s="9"/>
      <c r="GZ35" s="2"/>
      <c r="HA35" s="2"/>
      <c r="HB35" s="2"/>
      <c r="HC35" s="53"/>
      <c r="HD35" s="2"/>
      <c r="HE35" s="10"/>
      <c r="HF35" s="9"/>
      <c r="HG35" s="2"/>
      <c r="HH35" s="2"/>
      <c r="HI35" s="2"/>
      <c r="HJ35" s="53"/>
      <c r="HK35" s="2"/>
      <c r="HL35" s="10"/>
      <c r="HM35" s="9"/>
      <c r="HN35" s="2"/>
      <c r="HO35" s="2"/>
      <c r="HP35" s="2"/>
      <c r="HQ35" s="53"/>
      <c r="HR35" s="2"/>
      <c r="HS35" s="10"/>
      <c r="HT35" s="9"/>
      <c r="HU35" s="2"/>
      <c r="HV35" s="2"/>
      <c r="HW35" s="2"/>
      <c r="HX35" s="53"/>
      <c r="HY35" s="2"/>
      <c r="HZ35" s="10"/>
      <c r="IA35" s="9"/>
      <c r="IB35" s="2"/>
      <c r="IC35" s="2"/>
      <c r="ID35" s="2"/>
      <c r="IE35" s="53"/>
      <c r="IF35" s="2"/>
      <c r="IG35" s="10"/>
      <c r="IH35" s="9"/>
      <c r="II35" s="2"/>
      <c r="IJ35" s="2"/>
      <c r="IK35" s="2"/>
      <c r="IL35" s="53"/>
      <c r="IM35" s="2"/>
      <c r="IN35" s="10"/>
      <c r="IO35" s="38"/>
    </row>
    <row r="36" spans="1:249" s="93" customFormat="1" ht="10.35" customHeight="1" x14ac:dyDescent="0.2">
      <c r="A36" s="71"/>
      <c r="B36" s="1" t="s">
        <v>96</v>
      </c>
      <c r="C36" s="64" t="s">
        <v>32</v>
      </c>
      <c r="D36" s="30">
        <f t="shared" si="0"/>
        <v>0</v>
      </c>
      <c r="E36" s="30">
        <f t="shared" si="0"/>
        <v>0</v>
      </c>
      <c r="F36" s="2">
        <f t="shared" si="24"/>
        <v>0</v>
      </c>
      <c r="G36" s="4">
        <f t="shared" si="104"/>
        <v>0</v>
      </c>
      <c r="H36" s="2">
        <f t="shared" si="104"/>
        <v>0</v>
      </c>
      <c r="I36" s="2">
        <f t="shared" si="104"/>
        <v>0</v>
      </c>
      <c r="J36" s="10">
        <f>SUM(Q36,X36,AE36,AL36,AS36,BG36,BN36,BU36,CI36,CP36,CW36,DD36,DK36,DR36,DY36,EF36)+SUM(EM36,ET36,FA36,FH36,FO36,FV36,GC36,GJ36,GQ36,GX36,HE36,HL36,HS36,HZ36,IG36,IN36)</f>
        <v>0</v>
      </c>
      <c r="K36" s="9"/>
      <c r="L36" s="2"/>
      <c r="M36" s="2"/>
      <c r="N36" s="2"/>
      <c r="O36" s="53">
        <f t="shared" si="105"/>
        <v>0</v>
      </c>
      <c r="P36" s="2"/>
      <c r="Q36" s="25"/>
      <c r="R36" s="9"/>
      <c r="S36" s="2"/>
      <c r="T36" s="2"/>
      <c r="U36" s="2"/>
      <c r="V36" s="53"/>
      <c r="W36" s="2"/>
      <c r="X36" s="10"/>
      <c r="Y36" s="9"/>
      <c r="Z36" s="2"/>
      <c r="AA36" s="2"/>
      <c r="AB36" s="2"/>
      <c r="AC36" s="53"/>
      <c r="AD36" s="2"/>
      <c r="AE36" s="10"/>
      <c r="AF36" s="9"/>
      <c r="AG36" s="2"/>
      <c r="AH36" s="2"/>
      <c r="AI36" s="2"/>
      <c r="AJ36" s="53"/>
      <c r="AK36" s="2"/>
      <c r="AL36" s="10"/>
      <c r="AM36" s="9"/>
      <c r="AN36" s="2"/>
      <c r="AO36" s="2"/>
      <c r="AP36" s="2"/>
      <c r="AQ36" s="53"/>
      <c r="AR36" s="2"/>
      <c r="AS36" s="10"/>
      <c r="AT36" s="29">
        <f t="shared" si="106"/>
        <v>0</v>
      </c>
      <c r="AU36" s="2">
        <f t="shared" si="107"/>
        <v>0</v>
      </c>
      <c r="AV36" s="2">
        <f t="shared" si="108"/>
        <v>0</v>
      </c>
      <c r="AW36" s="2">
        <f t="shared" si="109"/>
        <v>0</v>
      </c>
      <c r="AX36" s="2">
        <f t="shared" si="110"/>
        <v>0</v>
      </c>
      <c r="AY36" s="2">
        <f t="shared" si="111"/>
        <v>0</v>
      </c>
      <c r="AZ36" s="25">
        <f t="shared" si="112"/>
        <v>0</v>
      </c>
      <c r="BA36" s="9"/>
      <c r="BB36" s="2"/>
      <c r="BC36" s="2"/>
      <c r="BD36" s="2"/>
      <c r="BE36" s="53"/>
      <c r="BF36" s="2"/>
      <c r="BG36" s="10"/>
      <c r="BH36" s="9"/>
      <c r="BI36" s="2"/>
      <c r="BJ36" s="2"/>
      <c r="BK36" s="2"/>
      <c r="BL36" s="53"/>
      <c r="BM36" s="2"/>
      <c r="BN36" s="10"/>
      <c r="BO36" s="9"/>
      <c r="BP36" s="2"/>
      <c r="BQ36" s="2"/>
      <c r="BR36" s="2"/>
      <c r="BS36" s="53"/>
      <c r="BT36" s="2"/>
      <c r="BU36" s="10"/>
      <c r="BV36" s="29">
        <f t="shared" si="113"/>
        <v>0</v>
      </c>
      <c r="BW36" s="2"/>
      <c r="BX36" s="2">
        <f t="shared" si="114"/>
        <v>0</v>
      </c>
      <c r="BY36" s="2"/>
      <c r="BZ36" s="2"/>
      <c r="CA36" s="2"/>
      <c r="CB36" s="25"/>
      <c r="CC36" s="9"/>
      <c r="CD36" s="2"/>
      <c r="CE36" s="2"/>
      <c r="CF36" s="2"/>
      <c r="CG36" s="53"/>
      <c r="CH36" s="2"/>
      <c r="CI36" s="10"/>
      <c r="CJ36" s="9"/>
      <c r="CK36" s="2"/>
      <c r="CL36" s="2"/>
      <c r="CM36" s="2"/>
      <c r="CN36" s="53"/>
      <c r="CO36" s="2"/>
      <c r="CP36" s="10"/>
      <c r="CQ36" s="9"/>
      <c r="CR36" s="2"/>
      <c r="CS36" s="2"/>
      <c r="CT36" s="2"/>
      <c r="CU36" s="53"/>
      <c r="CV36" s="2"/>
      <c r="CW36" s="10"/>
      <c r="CX36" s="9"/>
      <c r="CY36" s="2"/>
      <c r="CZ36" s="2"/>
      <c r="DA36" s="2"/>
      <c r="DB36" s="53"/>
      <c r="DC36" s="2"/>
      <c r="DD36" s="10"/>
      <c r="DE36" s="9"/>
      <c r="DF36" s="2"/>
      <c r="DG36" s="2"/>
      <c r="DH36" s="2"/>
      <c r="DI36" s="53"/>
      <c r="DJ36" s="2"/>
      <c r="DK36" s="10"/>
      <c r="DL36" s="9"/>
      <c r="DM36" s="2"/>
      <c r="DN36" s="2"/>
      <c r="DO36" s="2"/>
      <c r="DP36" s="53"/>
      <c r="DQ36" s="2"/>
      <c r="DR36" s="10"/>
      <c r="DS36" s="9"/>
      <c r="DT36" s="2"/>
      <c r="DU36" s="2"/>
      <c r="DV36" s="2"/>
      <c r="DW36" s="53"/>
      <c r="DX36" s="2"/>
      <c r="DY36" s="10"/>
      <c r="DZ36" s="9"/>
      <c r="EA36" s="2"/>
      <c r="EB36" s="2"/>
      <c r="EC36" s="2"/>
      <c r="ED36" s="53"/>
      <c r="EE36" s="2"/>
      <c r="EF36" s="10"/>
      <c r="EG36" s="9"/>
      <c r="EH36" s="2"/>
      <c r="EI36" s="2"/>
      <c r="EJ36" s="2"/>
      <c r="EK36" s="53"/>
      <c r="EL36" s="2"/>
      <c r="EM36" s="25"/>
      <c r="EN36" s="9"/>
      <c r="EO36" s="2"/>
      <c r="EP36" s="2"/>
      <c r="EQ36" s="2"/>
      <c r="ER36" s="53"/>
      <c r="ES36" s="53"/>
      <c r="ET36" s="10"/>
      <c r="EU36" s="9"/>
      <c r="EV36" s="2"/>
      <c r="EW36" s="2"/>
      <c r="EX36" s="2"/>
      <c r="EY36" s="53"/>
      <c r="EZ36" s="2"/>
      <c r="FA36" s="10"/>
      <c r="FB36" s="9"/>
      <c r="FC36" s="2"/>
      <c r="FD36" s="2"/>
      <c r="FE36" s="2"/>
      <c r="FF36" s="53"/>
      <c r="FG36" s="2"/>
      <c r="FH36" s="10"/>
      <c r="FI36" s="9"/>
      <c r="FJ36" s="2"/>
      <c r="FK36" s="2"/>
      <c r="FL36" s="2"/>
      <c r="FM36" s="53"/>
      <c r="FN36" s="53"/>
      <c r="FO36" s="10"/>
      <c r="FP36" s="9"/>
      <c r="FQ36" s="2"/>
      <c r="FR36" s="2"/>
      <c r="FS36" s="2"/>
      <c r="FT36" s="53"/>
      <c r="FU36" s="2"/>
      <c r="FV36" s="10"/>
      <c r="FW36" s="9"/>
      <c r="FX36" s="2"/>
      <c r="FY36" s="2"/>
      <c r="FZ36" s="2"/>
      <c r="GA36" s="53"/>
      <c r="GB36" s="2"/>
      <c r="GC36" s="10"/>
      <c r="GD36" s="9"/>
      <c r="GE36" s="2"/>
      <c r="GF36" s="2"/>
      <c r="GG36" s="2"/>
      <c r="GH36" s="53"/>
      <c r="GI36" s="2"/>
      <c r="GJ36" s="10"/>
      <c r="GK36" s="9"/>
      <c r="GL36" s="2"/>
      <c r="GM36" s="2"/>
      <c r="GN36" s="2"/>
      <c r="GO36" s="53"/>
      <c r="GP36" s="2"/>
      <c r="GQ36" s="10"/>
      <c r="GR36" s="9"/>
      <c r="GS36" s="2"/>
      <c r="GT36" s="2"/>
      <c r="GU36" s="2"/>
      <c r="GV36" s="53"/>
      <c r="GW36" s="2"/>
      <c r="GX36" s="10"/>
      <c r="GY36" s="9"/>
      <c r="GZ36" s="2"/>
      <c r="HA36" s="2"/>
      <c r="HB36" s="2"/>
      <c r="HC36" s="53"/>
      <c r="HD36" s="2"/>
      <c r="HE36" s="10"/>
      <c r="HF36" s="9"/>
      <c r="HG36" s="2"/>
      <c r="HH36" s="2"/>
      <c r="HI36" s="2"/>
      <c r="HJ36" s="53"/>
      <c r="HK36" s="2"/>
      <c r="HL36" s="10"/>
      <c r="HM36" s="9"/>
      <c r="HN36" s="2"/>
      <c r="HO36" s="2"/>
      <c r="HP36" s="2"/>
      <c r="HQ36" s="53"/>
      <c r="HR36" s="2"/>
      <c r="HS36" s="10"/>
      <c r="HT36" s="9"/>
      <c r="HU36" s="2"/>
      <c r="HV36" s="2"/>
      <c r="HW36" s="2"/>
      <c r="HX36" s="53"/>
      <c r="HY36" s="2"/>
      <c r="HZ36" s="10"/>
      <c r="IA36" s="9"/>
      <c r="IB36" s="2"/>
      <c r="IC36" s="2"/>
      <c r="ID36" s="2"/>
      <c r="IE36" s="53"/>
      <c r="IF36" s="2"/>
      <c r="IG36" s="10"/>
      <c r="IH36" s="9"/>
      <c r="II36" s="2"/>
      <c r="IJ36" s="2"/>
      <c r="IK36" s="2"/>
      <c r="IL36" s="53"/>
      <c r="IM36" s="2"/>
      <c r="IN36" s="10"/>
      <c r="IO36" s="38"/>
    </row>
    <row r="37" spans="1:249" s="93" customFormat="1" ht="10.35" customHeight="1" x14ac:dyDescent="0.2">
      <c r="A37" s="71"/>
      <c r="B37" s="1" t="s">
        <v>97</v>
      </c>
      <c r="C37" s="64" t="s">
        <v>147</v>
      </c>
      <c r="D37" s="30">
        <f t="shared" si="0"/>
        <v>941725</v>
      </c>
      <c r="E37" s="30">
        <f t="shared" si="0"/>
        <v>7954601</v>
      </c>
      <c r="F37" s="2">
        <f t="shared" si="24"/>
        <v>0</v>
      </c>
      <c r="G37" s="4">
        <f t="shared" si="104"/>
        <v>10528940</v>
      </c>
      <c r="H37" s="2">
        <f t="shared" si="104"/>
        <v>10528940</v>
      </c>
      <c r="I37" s="2">
        <f t="shared" si="104"/>
        <v>0</v>
      </c>
      <c r="J37" s="10">
        <f>SUM(Q37,X37,AE37,AL37,AS37,BG37,BN37,BU37,CI37,CP37,CW37,DD37,DK37,DR37,DY37,EF37)+SUM(EM37,ET37,FA37,FH37,FO37,FV37,GC37,GJ37,GQ37,GX37,HE37,HL37,HS37,HZ37,IG37,IN37)</f>
        <v>0</v>
      </c>
      <c r="K37" s="9">
        <v>931576</v>
      </c>
      <c r="L37" s="2">
        <v>7954601</v>
      </c>
      <c r="M37" s="2"/>
      <c r="N37" s="2">
        <v>10528940</v>
      </c>
      <c r="O37" s="53">
        <f t="shared" si="105"/>
        <v>10528940</v>
      </c>
      <c r="P37" s="2"/>
      <c r="Q37" s="25"/>
      <c r="R37" s="9">
        <v>3859</v>
      </c>
      <c r="S37" s="2"/>
      <c r="T37" s="2"/>
      <c r="U37" s="2"/>
      <c r="V37" s="53"/>
      <c r="W37" s="2"/>
      <c r="X37" s="10"/>
      <c r="Y37" s="9">
        <v>3403</v>
      </c>
      <c r="Z37" s="2"/>
      <c r="AA37" s="2"/>
      <c r="AB37" s="2"/>
      <c r="AC37" s="53"/>
      <c r="AD37" s="2"/>
      <c r="AE37" s="10"/>
      <c r="AF37" s="9"/>
      <c r="AG37" s="2"/>
      <c r="AH37" s="2"/>
      <c r="AI37" s="2"/>
      <c r="AJ37" s="53">
        <f>AI37-AK37-AL37</f>
        <v>0</v>
      </c>
      <c r="AK37" s="2"/>
      <c r="AL37" s="10"/>
      <c r="AM37" s="9">
        <v>1360</v>
      </c>
      <c r="AN37" s="2"/>
      <c r="AO37" s="2"/>
      <c r="AP37" s="2"/>
      <c r="AQ37" s="53"/>
      <c r="AR37" s="2"/>
      <c r="AS37" s="10"/>
      <c r="AT37" s="29">
        <f t="shared" si="106"/>
        <v>1527</v>
      </c>
      <c r="AU37" s="2">
        <f t="shared" si="107"/>
        <v>0</v>
      </c>
      <c r="AV37" s="2">
        <f t="shared" si="108"/>
        <v>0</v>
      </c>
      <c r="AW37" s="2">
        <f t="shared" si="109"/>
        <v>0</v>
      </c>
      <c r="AX37" s="2">
        <f t="shared" si="110"/>
        <v>0</v>
      </c>
      <c r="AY37" s="2">
        <f t="shared" si="111"/>
        <v>0</v>
      </c>
      <c r="AZ37" s="25">
        <f t="shared" si="112"/>
        <v>0</v>
      </c>
      <c r="BA37" s="9"/>
      <c r="BB37" s="2"/>
      <c r="BC37" s="2"/>
      <c r="BD37" s="2"/>
      <c r="BE37" s="53"/>
      <c r="BF37" s="2"/>
      <c r="BG37" s="10"/>
      <c r="BH37" s="9">
        <v>645</v>
      </c>
      <c r="BI37" s="2"/>
      <c r="BJ37" s="2"/>
      <c r="BK37" s="2"/>
      <c r="BL37" s="53"/>
      <c r="BM37" s="2"/>
      <c r="BN37" s="10"/>
      <c r="BO37" s="9">
        <v>882</v>
      </c>
      <c r="BP37" s="2"/>
      <c r="BQ37" s="2"/>
      <c r="BR37" s="2"/>
      <c r="BS37" s="53"/>
      <c r="BT37" s="2"/>
      <c r="BU37" s="10"/>
      <c r="BV37" s="29">
        <f t="shared" si="113"/>
        <v>0</v>
      </c>
      <c r="BW37" s="2"/>
      <c r="BX37" s="2">
        <f t="shared" si="114"/>
        <v>0</v>
      </c>
      <c r="BY37" s="2"/>
      <c r="BZ37" s="2"/>
      <c r="CA37" s="2"/>
      <c r="CB37" s="25"/>
      <c r="CC37" s="9"/>
      <c r="CD37" s="2"/>
      <c r="CE37" s="2"/>
      <c r="CF37" s="2"/>
      <c r="CG37" s="53"/>
      <c r="CH37" s="2"/>
      <c r="CI37" s="10"/>
      <c r="CJ37" s="9"/>
      <c r="CK37" s="2"/>
      <c r="CL37" s="2"/>
      <c r="CM37" s="2"/>
      <c r="CN37" s="53"/>
      <c r="CO37" s="2"/>
      <c r="CP37" s="10"/>
      <c r="CQ37" s="9"/>
      <c r="CR37" s="2"/>
      <c r="CS37" s="2"/>
      <c r="CT37" s="2"/>
      <c r="CU37" s="53"/>
      <c r="CV37" s="2"/>
      <c r="CW37" s="10"/>
      <c r="CX37" s="9"/>
      <c r="CY37" s="2"/>
      <c r="CZ37" s="2"/>
      <c r="DA37" s="2"/>
      <c r="DB37" s="53"/>
      <c r="DC37" s="2"/>
      <c r="DD37" s="10"/>
      <c r="DE37" s="9"/>
      <c r="DF37" s="2"/>
      <c r="DG37" s="2"/>
      <c r="DH37" s="2"/>
      <c r="DI37" s="53"/>
      <c r="DJ37" s="2"/>
      <c r="DK37" s="10"/>
      <c r="DL37" s="9"/>
      <c r="DM37" s="2"/>
      <c r="DN37" s="2"/>
      <c r="DO37" s="2"/>
      <c r="DP37" s="53"/>
      <c r="DQ37" s="2"/>
      <c r="DR37" s="10"/>
      <c r="DS37" s="9"/>
      <c r="DT37" s="2"/>
      <c r="DU37" s="2"/>
      <c r="DV37" s="2"/>
      <c r="DW37" s="53"/>
      <c r="DX37" s="2"/>
      <c r="DY37" s="10"/>
      <c r="DZ37" s="9"/>
      <c r="EA37" s="2"/>
      <c r="EB37" s="2"/>
      <c r="EC37" s="2"/>
      <c r="ED37" s="53"/>
      <c r="EE37" s="2"/>
      <c r="EF37" s="10"/>
      <c r="EG37" s="9"/>
      <c r="EH37" s="2"/>
      <c r="EI37" s="2"/>
      <c r="EJ37" s="2"/>
      <c r="EK37" s="53"/>
      <c r="EL37" s="2"/>
      <c r="EM37" s="25"/>
      <c r="EN37" s="9"/>
      <c r="EO37" s="2"/>
      <c r="EP37" s="2"/>
      <c r="EQ37" s="2"/>
      <c r="ER37" s="53"/>
      <c r="ES37" s="53"/>
      <c r="ET37" s="10"/>
      <c r="EU37" s="9"/>
      <c r="EV37" s="2"/>
      <c r="EW37" s="2"/>
      <c r="EX37" s="2"/>
      <c r="EY37" s="53"/>
      <c r="EZ37" s="2"/>
      <c r="FA37" s="10"/>
      <c r="FB37" s="9"/>
      <c r="FC37" s="2"/>
      <c r="FD37" s="2"/>
      <c r="FE37" s="2"/>
      <c r="FF37" s="53"/>
      <c r="FG37" s="2"/>
      <c r="FH37" s="10"/>
      <c r="FI37" s="9"/>
      <c r="FJ37" s="2"/>
      <c r="FK37" s="2"/>
      <c r="FL37" s="2"/>
      <c r="FM37" s="53"/>
      <c r="FN37" s="53"/>
      <c r="FO37" s="10"/>
      <c r="FP37" s="9"/>
      <c r="FQ37" s="2"/>
      <c r="FR37" s="2"/>
      <c r="FS37" s="2"/>
      <c r="FT37" s="53"/>
      <c r="FU37" s="2"/>
      <c r="FV37" s="10"/>
      <c r="FW37" s="9"/>
      <c r="FX37" s="2"/>
      <c r="FY37" s="2"/>
      <c r="FZ37" s="2"/>
      <c r="GA37" s="53"/>
      <c r="GB37" s="2"/>
      <c r="GC37" s="10"/>
      <c r="GD37" s="9"/>
      <c r="GE37" s="2"/>
      <c r="GF37" s="2"/>
      <c r="GG37" s="2"/>
      <c r="GH37" s="53"/>
      <c r="GI37" s="2"/>
      <c r="GJ37" s="10"/>
      <c r="GK37" s="9"/>
      <c r="GL37" s="2"/>
      <c r="GM37" s="2"/>
      <c r="GN37" s="2"/>
      <c r="GO37" s="53"/>
      <c r="GP37" s="2"/>
      <c r="GQ37" s="10"/>
      <c r="GR37" s="9"/>
      <c r="GS37" s="2"/>
      <c r="GT37" s="2"/>
      <c r="GU37" s="2"/>
      <c r="GV37" s="53"/>
      <c r="GW37" s="2"/>
      <c r="GX37" s="10"/>
      <c r="GY37" s="9"/>
      <c r="GZ37" s="2"/>
      <c r="HA37" s="2"/>
      <c r="HB37" s="2"/>
      <c r="HC37" s="53"/>
      <c r="HD37" s="2"/>
      <c r="HE37" s="10"/>
      <c r="HF37" s="9"/>
      <c r="HG37" s="2"/>
      <c r="HH37" s="2"/>
      <c r="HI37" s="2"/>
      <c r="HJ37" s="53"/>
      <c r="HK37" s="2"/>
      <c r="HL37" s="10"/>
      <c r="HM37" s="9"/>
      <c r="HN37" s="2"/>
      <c r="HO37" s="2"/>
      <c r="HP37" s="2"/>
      <c r="HQ37" s="53"/>
      <c r="HR37" s="2"/>
      <c r="HS37" s="10"/>
      <c r="HT37" s="9"/>
      <c r="HU37" s="2"/>
      <c r="HV37" s="2"/>
      <c r="HW37" s="2"/>
      <c r="HX37" s="53"/>
      <c r="HY37" s="2"/>
      <c r="HZ37" s="10"/>
      <c r="IA37" s="9"/>
      <c r="IB37" s="2"/>
      <c r="IC37" s="2"/>
      <c r="ID37" s="2"/>
      <c r="IE37" s="53"/>
      <c r="IF37" s="2"/>
      <c r="IG37" s="10"/>
      <c r="IH37" s="9"/>
      <c r="II37" s="2"/>
      <c r="IJ37" s="2"/>
      <c r="IK37" s="2"/>
      <c r="IL37" s="53"/>
      <c r="IM37" s="2"/>
      <c r="IN37" s="10"/>
      <c r="IO37" s="38"/>
    </row>
    <row r="38" spans="1:249" s="93" customFormat="1" ht="10.35" customHeight="1" x14ac:dyDescent="0.2">
      <c r="A38" s="71"/>
      <c r="B38" s="1" t="s">
        <v>98</v>
      </c>
      <c r="C38" s="64" t="s">
        <v>141</v>
      </c>
      <c r="D38" s="30">
        <f t="shared" si="0"/>
        <v>137149</v>
      </c>
      <c r="E38" s="30">
        <f t="shared" si="0"/>
        <v>0</v>
      </c>
      <c r="F38" s="2">
        <f t="shared" si="24"/>
        <v>0</v>
      </c>
      <c r="G38" s="4">
        <f t="shared" si="104"/>
        <v>0</v>
      </c>
      <c r="H38" s="2">
        <f t="shared" si="104"/>
        <v>0</v>
      </c>
      <c r="I38" s="2">
        <f t="shared" si="104"/>
        <v>0</v>
      </c>
      <c r="J38" s="10">
        <f>SUM(Q38,X38,AE38,AL38,AS38,BG38,BN38,BU38,CI38,CP38,CW38,DD38,DK38,DR38,DY38,EF38)+SUM(EM38,ET38,FA38,FH38,FO38,FV38,GC38,GJ38,GQ38,GX38,HE38,HL38,HS38,HZ38,IG38,IN38)</f>
        <v>0</v>
      </c>
      <c r="K38" s="9">
        <v>137149</v>
      </c>
      <c r="L38" s="2"/>
      <c r="M38" s="2"/>
      <c r="N38" s="2"/>
      <c r="O38" s="53">
        <f t="shared" si="105"/>
        <v>0</v>
      </c>
      <c r="P38" s="2"/>
      <c r="Q38" s="25"/>
      <c r="R38" s="9"/>
      <c r="S38" s="2"/>
      <c r="T38" s="2"/>
      <c r="U38" s="2"/>
      <c r="V38" s="53"/>
      <c r="W38" s="2"/>
      <c r="X38" s="10"/>
      <c r="Y38" s="9"/>
      <c r="Z38" s="2"/>
      <c r="AA38" s="2"/>
      <c r="AB38" s="2"/>
      <c r="AC38" s="53"/>
      <c r="AD38" s="2"/>
      <c r="AE38" s="10"/>
      <c r="AF38" s="9"/>
      <c r="AG38" s="2"/>
      <c r="AH38" s="2"/>
      <c r="AI38" s="2"/>
      <c r="AJ38" s="53"/>
      <c r="AK38" s="2"/>
      <c r="AL38" s="10"/>
      <c r="AM38" s="9"/>
      <c r="AN38" s="2"/>
      <c r="AO38" s="2"/>
      <c r="AP38" s="2"/>
      <c r="AQ38" s="53"/>
      <c r="AR38" s="2"/>
      <c r="AS38" s="10"/>
      <c r="AT38" s="29">
        <f t="shared" si="106"/>
        <v>0</v>
      </c>
      <c r="AU38" s="2">
        <f t="shared" si="107"/>
        <v>0</v>
      </c>
      <c r="AV38" s="2">
        <f t="shared" si="108"/>
        <v>0</v>
      </c>
      <c r="AW38" s="2">
        <f t="shared" si="109"/>
        <v>0</v>
      </c>
      <c r="AX38" s="2">
        <f t="shared" si="110"/>
        <v>0</v>
      </c>
      <c r="AY38" s="2">
        <f t="shared" si="111"/>
        <v>0</v>
      </c>
      <c r="AZ38" s="25">
        <f t="shared" si="112"/>
        <v>0</v>
      </c>
      <c r="BA38" s="9"/>
      <c r="BB38" s="2"/>
      <c r="BC38" s="2"/>
      <c r="BD38" s="2"/>
      <c r="BE38" s="53"/>
      <c r="BF38" s="2"/>
      <c r="BG38" s="10"/>
      <c r="BH38" s="9"/>
      <c r="BI38" s="2"/>
      <c r="BJ38" s="2"/>
      <c r="BK38" s="2"/>
      <c r="BL38" s="53"/>
      <c r="BM38" s="2"/>
      <c r="BN38" s="10"/>
      <c r="BO38" s="9"/>
      <c r="BP38" s="2"/>
      <c r="BQ38" s="2"/>
      <c r="BR38" s="2"/>
      <c r="BS38" s="53"/>
      <c r="BT38" s="2"/>
      <c r="BU38" s="10"/>
      <c r="BV38" s="29">
        <f t="shared" si="113"/>
        <v>0</v>
      </c>
      <c r="BW38" s="2"/>
      <c r="BX38" s="2">
        <f t="shared" si="114"/>
        <v>0</v>
      </c>
      <c r="BY38" s="2"/>
      <c r="BZ38" s="2"/>
      <c r="CA38" s="2"/>
      <c r="CB38" s="25"/>
      <c r="CC38" s="9"/>
      <c r="CD38" s="2"/>
      <c r="CE38" s="2"/>
      <c r="CF38" s="2"/>
      <c r="CG38" s="53"/>
      <c r="CH38" s="2"/>
      <c r="CI38" s="10"/>
      <c r="CJ38" s="9"/>
      <c r="CK38" s="2"/>
      <c r="CL38" s="2"/>
      <c r="CM38" s="2"/>
      <c r="CN38" s="53"/>
      <c r="CO38" s="2"/>
      <c r="CP38" s="10"/>
      <c r="CQ38" s="9"/>
      <c r="CR38" s="2"/>
      <c r="CS38" s="2"/>
      <c r="CT38" s="2"/>
      <c r="CU38" s="53"/>
      <c r="CV38" s="2"/>
      <c r="CW38" s="10"/>
      <c r="CX38" s="9"/>
      <c r="CY38" s="2"/>
      <c r="CZ38" s="2"/>
      <c r="DA38" s="2"/>
      <c r="DB38" s="53"/>
      <c r="DC38" s="2"/>
      <c r="DD38" s="10"/>
      <c r="DE38" s="9"/>
      <c r="DF38" s="2"/>
      <c r="DG38" s="2"/>
      <c r="DH38" s="2"/>
      <c r="DI38" s="53"/>
      <c r="DJ38" s="2"/>
      <c r="DK38" s="10"/>
      <c r="DL38" s="9"/>
      <c r="DM38" s="2"/>
      <c r="DN38" s="2"/>
      <c r="DO38" s="2"/>
      <c r="DP38" s="53"/>
      <c r="DQ38" s="2"/>
      <c r="DR38" s="10"/>
      <c r="DS38" s="9"/>
      <c r="DT38" s="2"/>
      <c r="DU38" s="2"/>
      <c r="DV38" s="2"/>
      <c r="DW38" s="53"/>
      <c r="DX38" s="2"/>
      <c r="DY38" s="10"/>
      <c r="DZ38" s="9"/>
      <c r="EA38" s="2"/>
      <c r="EB38" s="2"/>
      <c r="EC38" s="2"/>
      <c r="ED38" s="53"/>
      <c r="EE38" s="2"/>
      <c r="EF38" s="10"/>
      <c r="EG38" s="9"/>
      <c r="EH38" s="2"/>
      <c r="EI38" s="2"/>
      <c r="EJ38" s="2"/>
      <c r="EK38" s="53"/>
      <c r="EL38" s="2"/>
      <c r="EM38" s="25"/>
      <c r="EN38" s="9"/>
      <c r="EO38" s="2"/>
      <c r="EP38" s="2"/>
      <c r="EQ38" s="2"/>
      <c r="ER38" s="53"/>
      <c r="ES38" s="53"/>
      <c r="ET38" s="10"/>
      <c r="EU38" s="9"/>
      <c r="EV38" s="2"/>
      <c r="EW38" s="2"/>
      <c r="EX38" s="2"/>
      <c r="EY38" s="53"/>
      <c r="EZ38" s="2"/>
      <c r="FA38" s="10"/>
      <c r="FB38" s="9"/>
      <c r="FC38" s="2"/>
      <c r="FD38" s="2"/>
      <c r="FE38" s="2"/>
      <c r="FF38" s="53"/>
      <c r="FG38" s="2"/>
      <c r="FH38" s="10"/>
      <c r="FI38" s="9"/>
      <c r="FJ38" s="2"/>
      <c r="FK38" s="2"/>
      <c r="FL38" s="2"/>
      <c r="FM38" s="53"/>
      <c r="FN38" s="53"/>
      <c r="FO38" s="10"/>
      <c r="FP38" s="9"/>
      <c r="FQ38" s="2"/>
      <c r="FR38" s="2"/>
      <c r="FS38" s="2"/>
      <c r="FT38" s="53"/>
      <c r="FU38" s="2"/>
      <c r="FV38" s="10"/>
      <c r="FW38" s="9"/>
      <c r="FX38" s="2"/>
      <c r="FY38" s="2"/>
      <c r="FZ38" s="2"/>
      <c r="GA38" s="53"/>
      <c r="GB38" s="2"/>
      <c r="GC38" s="10"/>
      <c r="GD38" s="9"/>
      <c r="GE38" s="2"/>
      <c r="GF38" s="2"/>
      <c r="GG38" s="2"/>
      <c r="GH38" s="53"/>
      <c r="GI38" s="2"/>
      <c r="GJ38" s="10"/>
      <c r="GK38" s="9"/>
      <c r="GL38" s="2"/>
      <c r="GM38" s="2"/>
      <c r="GN38" s="2"/>
      <c r="GO38" s="53"/>
      <c r="GP38" s="2"/>
      <c r="GQ38" s="10"/>
      <c r="GR38" s="9"/>
      <c r="GS38" s="2"/>
      <c r="GT38" s="2"/>
      <c r="GU38" s="2"/>
      <c r="GV38" s="53"/>
      <c r="GW38" s="2"/>
      <c r="GX38" s="10"/>
      <c r="GY38" s="9"/>
      <c r="GZ38" s="2"/>
      <c r="HA38" s="2"/>
      <c r="HB38" s="2"/>
      <c r="HC38" s="53"/>
      <c r="HD38" s="2"/>
      <c r="HE38" s="10"/>
      <c r="HF38" s="9"/>
      <c r="HG38" s="2"/>
      <c r="HH38" s="2"/>
      <c r="HI38" s="2"/>
      <c r="HJ38" s="53"/>
      <c r="HK38" s="2"/>
      <c r="HL38" s="10"/>
      <c r="HM38" s="9"/>
      <c r="HN38" s="2"/>
      <c r="HO38" s="2"/>
      <c r="HP38" s="2"/>
      <c r="HQ38" s="53"/>
      <c r="HR38" s="2"/>
      <c r="HS38" s="10"/>
      <c r="HT38" s="9"/>
      <c r="HU38" s="2"/>
      <c r="HV38" s="2"/>
      <c r="HW38" s="2"/>
      <c r="HX38" s="53"/>
      <c r="HY38" s="2"/>
      <c r="HZ38" s="10"/>
      <c r="IA38" s="9"/>
      <c r="IB38" s="2"/>
      <c r="IC38" s="2"/>
      <c r="ID38" s="2"/>
      <c r="IE38" s="53"/>
      <c r="IF38" s="2"/>
      <c r="IG38" s="10"/>
      <c r="IH38" s="9"/>
      <c r="II38" s="2"/>
      <c r="IJ38" s="2"/>
      <c r="IK38" s="2"/>
      <c r="IL38" s="53"/>
      <c r="IM38" s="2"/>
      <c r="IN38" s="10"/>
      <c r="IO38" s="38"/>
    </row>
    <row r="39" spans="1:249" s="93" customFormat="1" ht="10.35" customHeight="1" thickBot="1" x14ac:dyDescent="0.25">
      <c r="A39" s="71"/>
      <c r="B39" s="1" t="s">
        <v>99</v>
      </c>
      <c r="C39" s="64" t="s">
        <v>39</v>
      </c>
      <c r="D39" s="156"/>
      <c r="E39" s="156"/>
      <c r="F39" s="157"/>
      <c r="G39" s="4">
        <f t="shared" si="104"/>
        <v>20641257</v>
      </c>
      <c r="H39" s="2"/>
      <c r="I39" s="2"/>
      <c r="J39" s="10"/>
      <c r="K39" s="9"/>
      <c r="L39" s="2"/>
      <c r="M39" s="2"/>
      <c r="N39" s="2"/>
      <c r="O39" s="53"/>
      <c r="P39" s="2"/>
      <c r="Q39" s="25"/>
      <c r="R39" s="9">
        <v>2626105</v>
      </c>
      <c r="S39" s="2">
        <v>5756651</v>
      </c>
      <c r="T39" s="2"/>
      <c r="U39" s="2">
        <v>6427206</v>
      </c>
      <c r="V39" s="53">
        <f>U39-W39-X39</f>
        <v>6032123</v>
      </c>
      <c r="W39" s="2">
        <v>395083</v>
      </c>
      <c r="X39" s="10"/>
      <c r="Y39" s="9">
        <v>648169</v>
      </c>
      <c r="Z39" s="2">
        <v>2117414</v>
      </c>
      <c r="AA39" s="2"/>
      <c r="AB39" s="2">
        <f>2027323+400000</f>
        <v>2427323</v>
      </c>
      <c r="AC39" s="53">
        <f>AB39-AD39-AE39</f>
        <v>232461</v>
      </c>
      <c r="AD39" s="53">
        <v>2194862</v>
      </c>
      <c r="AE39" s="10"/>
      <c r="AF39" s="9">
        <v>392501</v>
      </c>
      <c r="AG39" s="2"/>
      <c r="AH39" s="2"/>
      <c r="AI39" s="2"/>
      <c r="AJ39" s="53">
        <f>AI39-AK39-AL39</f>
        <v>0</v>
      </c>
      <c r="AK39" s="2"/>
      <c r="AL39" s="10"/>
      <c r="AM39" s="9">
        <v>322230</v>
      </c>
      <c r="AN39" s="2">
        <v>579301</v>
      </c>
      <c r="AO39" s="2"/>
      <c r="AP39" s="2">
        <v>818648</v>
      </c>
      <c r="AQ39" s="53">
        <f>AP39-AR39-AS39</f>
        <v>799935</v>
      </c>
      <c r="AR39" s="2">
        <v>18713</v>
      </c>
      <c r="AS39" s="10"/>
      <c r="AT39" s="29">
        <f t="shared" si="106"/>
        <v>2267988</v>
      </c>
      <c r="AU39" s="2">
        <f t="shared" si="107"/>
        <v>5001703</v>
      </c>
      <c r="AV39" s="2">
        <f t="shared" si="108"/>
        <v>0</v>
      </c>
      <c r="AW39" s="2">
        <f t="shared" si="109"/>
        <v>5089395</v>
      </c>
      <c r="AX39" s="2">
        <f t="shared" si="110"/>
        <v>4325610</v>
      </c>
      <c r="AY39" s="2">
        <f t="shared" si="111"/>
        <v>763785</v>
      </c>
      <c r="AZ39" s="25">
        <f t="shared" si="112"/>
        <v>0</v>
      </c>
      <c r="BA39" s="9">
        <v>1386300</v>
      </c>
      <c r="BB39" s="2">
        <v>3228112</v>
      </c>
      <c r="BC39" s="2"/>
      <c r="BD39" s="2">
        <v>3311213</v>
      </c>
      <c r="BE39" s="53">
        <f>BD39-BF39-BG39</f>
        <v>2937644</v>
      </c>
      <c r="BF39" s="2">
        <v>373569</v>
      </c>
      <c r="BG39" s="10"/>
      <c r="BH39" s="9">
        <v>338526</v>
      </c>
      <c r="BI39" s="2">
        <v>658636</v>
      </c>
      <c r="BJ39" s="2"/>
      <c r="BK39" s="2">
        <v>690382</v>
      </c>
      <c r="BL39" s="53">
        <f>BK39-BM39-BN39</f>
        <v>559869</v>
      </c>
      <c r="BM39" s="2">
        <v>130513</v>
      </c>
      <c r="BN39" s="10"/>
      <c r="BO39" s="9">
        <v>543162</v>
      </c>
      <c r="BP39" s="2">
        <v>1114955</v>
      </c>
      <c r="BQ39" s="2"/>
      <c r="BR39" s="2">
        <v>1087800</v>
      </c>
      <c r="BS39" s="53">
        <f>BR39-BT39-BU39</f>
        <v>828097</v>
      </c>
      <c r="BT39" s="2">
        <v>259703</v>
      </c>
      <c r="BU39" s="10"/>
      <c r="BV39" s="29">
        <f t="shared" si="113"/>
        <v>0</v>
      </c>
      <c r="BW39" s="2">
        <v>5364781</v>
      </c>
      <c r="BX39" s="2">
        <f t="shared" si="114"/>
        <v>0</v>
      </c>
      <c r="BY39" s="2">
        <v>5878685</v>
      </c>
      <c r="BZ39" s="53">
        <f>BY39-CA39-CB39</f>
        <v>4672838</v>
      </c>
      <c r="CA39" s="2">
        <v>1205847</v>
      </c>
      <c r="CB39" s="25"/>
      <c r="CC39" s="9"/>
      <c r="CD39" s="2"/>
      <c r="CE39" s="2"/>
      <c r="CF39" s="2"/>
      <c r="CG39" s="53"/>
      <c r="CH39" s="2"/>
      <c r="CI39" s="10"/>
      <c r="CJ39" s="9"/>
      <c r="CK39" s="2"/>
      <c r="CL39" s="2"/>
      <c r="CM39" s="2"/>
      <c r="CN39" s="53">
        <f>CM39-CO39-CP39</f>
        <v>0</v>
      </c>
      <c r="CO39" s="2"/>
      <c r="CP39" s="10"/>
      <c r="CQ39" s="9"/>
      <c r="CR39" s="2"/>
      <c r="CS39" s="2"/>
      <c r="CT39" s="2"/>
      <c r="CU39" s="53">
        <f>CT39-CV39-CW39</f>
        <v>0</v>
      </c>
      <c r="CV39" s="2"/>
      <c r="CW39" s="10"/>
      <c r="CX39" s="9"/>
      <c r="CY39" s="2"/>
      <c r="CZ39" s="2"/>
      <c r="DA39" s="2"/>
      <c r="DB39" s="53">
        <f>DA39-DC39-DD39</f>
        <v>0</v>
      </c>
      <c r="DC39" s="2"/>
      <c r="DD39" s="10"/>
      <c r="DE39" s="9"/>
      <c r="DF39" s="2"/>
      <c r="DG39" s="2"/>
      <c r="DH39" s="2"/>
      <c r="DI39" s="53">
        <f>DH39-DJ39-DK39</f>
        <v>0</v>
      </c>
      <c r="DJ39" s="2"/>
      <c r="DK39" s="10"/>
      <c r="DL39" s="9"/>
      <c r="DM39" s="2"/>
      <c r="DN39" s="2"/>
      <c r="DO39" s="2"/>
      <c r="DP39" s="53">
        <f>DO39-DQ39-DR39</f>
        <v>0</v>
      </c>
      <c r="DQ39" s="2"/>
      <c r="DR39" s="10"/>
      <c r="DS39" s="9"/>
      <c r="DT39" s="2"/>
      <c r="DU39" s="2"/>
      <c r="DV39" s="2"/>
      <c r="DW39" s="53">
        <f>DV39-DX39-DY39</f>
        <v>0</v>
      </c>
      <c r="DX39" s="2"/>
      <c r="DY39" s="10"/>
      <c r="DZ39" s="9"/>
      <c r="EA39" s="2"/>
      <c r="EB39" s="2"/>
      <c r="EC39" s="2"/>
      <c r="ED39" s="53">
        <f>EC39-EE39-EF39</f>
        <v>0</v>
      </c>
      <c r="EE39" s="2"/>
      <c r="EF39" s="10"/>
      <c r="EG39" s="9"/>
      <c r="EH39" s="2"/>
      <c r="EI39" s="2"/>
      <c r="EJ39" s="2"/>
      <c r="EK39" s="53">
        <f>EJ39-EL39-EM39</f>
        <v>0</v>
      </c>
      <c r="EL39" s="2"/>
      <c r="EM39" s="25"/>
      <c r="EN39" s="9"/>
      <c r="EO39" s="2"/>
      <c r="EP39" s="2"/>
      <c r="EQ39" s="2"/>
      <c r="ER39" s="53">
        <f>EQ39-ES39-ET39</f>
        <v>0</v>
      </c>
      <c r="ES39" s="53"/>
      <c r="ET39" s="10"/>
      <c r="EU39" s="9"/>
      <c r="EV39" s="2"/>
      <c r="EW39" s="2"/>
      <c r="EX39" s="2"/>
      <c r="EY39" s="53">
        <f>EX39-EZ39-FA39</f>
        <v>0</v>
      </c>
      <c r="EZ39" s="2"/>
      <c r="FA39" s="10"/>
      <c r="FB39" s="9"/>
      <c r="FC39" s="2"/>
      <c r="FD39" s="2"/>
      <c r="FE39" s="2"/>
      <c r="FF39" s="53">
        <f>FE39-FG39-FH39</f>
        <v>0</v>
      </c>
      <c r="FG39" s="2"/>
      <c r="FH39" s="10"/>
      <c r="FI39" s="9"/>
      <c r="FJ39" s="2"/>
      <c r="FK39" s="2"/>
      <c r="FL39" s="2"/>
      <c r="FM39" s="53">
        <f>FL39-FN39-FO39</f>
        <v>0</v>
      </c>
      <c r="FN39" s="53"/>
      <c r="FO39" s="10"/>
      <c r="FP39" s="9"/>
      <c r="FQ39" s="2"/>
      <c r="FR39" s="2"/>
      <c r="FS39" s="2"/>
      <c r="FT39" s="53">
        <f>FS39-FU39-FV39</f>
        <v>0</v>
      </c>
      <c r="FU39" s="2"/>
      <c r="FV39" s="10"/>
      <c r="FW39" s="9"/>
      <c r="FX39" s="2"/>
      <c r="FY39" s="2"/>
      <c r="FZ39" s="2"/>
      <c r="GA39" s="53">
        <f>FZ39-GB39-GC39</f>
        <v>0</v>
      </c>
      <c r="GB39" s="2"/>
      <c r="GC39" s="10"/>
      <c r="GD39" s="9"/>
      <c r="GE39" s="2"/>
      <c r="GF39" s="2"/>
      <c r="GG39" s="2"/>
      <c r="GH39" s="53">
        <f>GG39-GI39-GJ39</f>
        <v>0</v>
      </c>
      <c r="GI39" s="2"/>
      <c r="GJ39" s="10"/>
      <c r="GK39" s="9"/>
      <c r="GL39" s="2"/>
      <c r="GM39" s="2"/>
      <c r="GN39" s="2"/>
      <c r="GO39" s="53">
        <f>GN39-GP39-GQ39</f>
        <v>0</v>
      </c>
      <c r="GP39" s="2"/>
      <c r="GQ39" s="10"/>
      <c r="GR39" s="9"/>
      <c r="GS39" s="2"/>
      <c r="GT39" s="2"/>
      <c r="GU39" s="2"/>
      <c r="GV39" s="53">
        <f>GU39-GW39-GX39</f>
        <v>0</v>
      </c>
      <c r="GW39" s="2"/>
      <c r="GX39" s="10"/>
      <c r="GY39" s="9"/>
      <c r="GZ39" s="2"/>
      <c r="HA39" s="2"/>
      <c r="HB39" s="2"/>
      <c r="HC39" s="53">
        <f>HB39-HD39-HE39</f>
        <v>0</v>
      </c>
      <c r="HD39" s="2"/>
      <c r="HE39" s="10"/>
      <c r="HF39" s="9"/>
      <c r="HG39" s="2"/>
      <c r="HH39" s="2"/>
      <c r="HI39" s="2"/>
      <c r="HJ39" s="53">
        <f>HI39-HK39-HL39</f>
        <v>0</v>
      </c>
      <c r="HK39" s="2"/>
      <c r="HL39" s="10"/>
      <c r="HM39" s="9"/>
      <c r="HN39" s="2"/>
      <c r="HO39" s="2"/>
      <c r="HP39" s="2"/>
      <c r="HQ39" s="53">
        <f>HP39-HR39-HS39</f>
        <v>0</v>
      </c>
      <c r="HR39" s="2"/>
      <c r="HS39" s="10"/>
      <c r="HT39" s="9"/>
      <c r="HU39" s="2"/>
      <c r="HV39" s="2"/>
      <c r="HW39" s="2"/>
      <c r="HX39" s="53">
        <f>HW39-HY39-HZ39</f>
        <v>0</v>
      </c>
      <c r="HY39" s="2"/>
      <c r="HZ39" s="10"/>
      <c r="IA39" s="9"/>
      <c r="IB39" s="2"/>
      <c r="IC39" s="2"/>
      <c r="ID39" s="2"/>
      <c r="IE39" s="53">
        <f>ID39-IF39-IG39</f>
        <v>0</v>
      </c>
      <c r="IF39" s="2"/>
      <c r="IG39" s="10"/>
      <c r="IH39" s="9"/>
      <c r="II39" s="2"/>
      <c r="IJ39" s="2"/>
      <c r="IK39" s="2"/>
      <c r="IL39" s="53">
        <f>IK39-IM39-IN39</f>
        <v>0</v>
      </c>
      <c r="IM39" s="2"/>
      <c r="IN39" s="10"/>
      <c r="IO39" s="38"/>
    </row>
    <row r="40" spans="1:249" s="98" customFormat="1" ht="23.25" customHeight="1" thickBot="1" x14ac:dyDescent="0.25">
      <c r="A40" s="76" t="s">
        <v>30</v>
      </c>
      <c r="B40" s="79"/>
      <c r="C40" s="80"/>
      <c r="D40" s="174">
        <f>+D38+D37+D34</f>
        <v>2339196</v>
      </c>
      <c r="E40" s="181">
        <f>+E37+E34+E35+E38</f>
        <v>9954601</v>
      </c>
      <c r="F40" s="175">
        <f>SUM(F34:F39)</f>
        <v>0</v>
      </c>
      <c r="G40" s="181">
        <f>+G38+G37+G34+G35</f>
        <v>12528940</v>
      </c>
      <c r="H40" s="161">
        <f>+H38+H37+H34</f>
        <v>10528940</v>
      </c>
      <c r="I40" s="161">
        <f>+I38+I37+I34+I35</f>
        <v>2000000</v>
      </c>
      <c r="J40" s="182">
        <f>SUM(J34:J39)</f>
        <v>0</v>
      </c>
      <c r="K40" s="176">
        <f t="shared" ref="K40:P40" si="115">SUM(K34:K39)</f>
        <v>2329047</v>
      </c>
      <c r="L40" s="13">
        <f t="shared" si="115"/>
        <v>9954601</v>
      </c>
      <c r="M40" s="13">
        <f t="shared" si="115"/>
        <v>0</v>
      </c>
      <c r="N40" s="13">
        <f t="shared" si="115"/>
        <v>12528940</v>
      </c>
      <c r="O40" s="62">
        <f t="shared" si="115"/>
        <v>10528940</v>
      </c>
      <c r="P40" s="13">
        <f t="shared" si="115"/>
        <v>2000000</v>
      </c>
      <c r="Q40" s="48">
        <f>SUM(Q34:Q39)</f>
        <v>0</v>
      </c>
      <c r="R40" s="18">
        <f t="shared" ref="R40:Y40" si="116">SUM(R34:R39)</f>
        <v>2629964</v>
      </c>
      <c r="S40" s="13">
        <f t="shared" si="116"/>
        <v>5756651</v>
      </c>
      <c r="T40" s="13">
        <f t="shared" si="116"/>
        <v>0</v>
      </c>
      <c r="U40" s="13">
        <f t="shared" si="116"/>
        <v>6427206</v>
      </c>
      <c r="V40" s="62">
        <f t="shared" si="116"/>
        <v>6032123</v>
      </c>
      <c r="W40" s="13">
        <f t="shared" si="116"/>
        <v>395083</v>
      </c>
      <c r="X40" s="19">
        <f t="shared" si="116"/>
        <v>0</v>
      </c>
      <c r="Y40" s="18">
        <f t="shared" si="116"/>
        <v>651572</v>
      </c>
      <c r="Z40" s="13">
        <f t="shared" ref="Z40:BB40" si="117">SUM(Z34:Z39)</f>
        <v>2117414</v>
      </c>
      <c r="AA40" s="13">
        <f t="shared" si="117"/>
        <v>0</v>
      </c>
      <c r="AB40" s="13">
        <f t="shared" si="117"/>
        <v>2427323</v>
      </c>
      <c r="AC40" s="62">
        <f t="shared" si="117"/>
        <v>232461</v>
      </c>
      <c r="AD40" s="13">
        <f t="shared" si="117"/>
        <v>2194862</v>
      </c>
      <c r="AE40" s="19">
        <f t="shared" si="117"/>
        <v>0</v>
      </c>
      <c r="AF40" s="18">
        <f t="shared" si="117"/>
        <v>392501</v>
      </c>
      <c r="AG40" s="13">
        <f t="shared" si="117"/>
        <v>0</v>
      </c>
      <c r="AH40" s="13">
        <f t="shared" si="117"/>
        <v>0</v>
      </c>
      <c r="AI40" s="13">
        <f t="shared" si="117"/>
        <v>0</v>
      </c>
      <c r="AJ40" s="62">
        <f t="shared" si="117"/>
        <v>0</v>
      </c>
      <c r="AK40" s="13">
        <f t="shared" si="117"/>
        <v>0</v>
      </c>
      <c r="AL40" s="19">
        <f t="shared" si="117"/>
        <v>0</v>
      </c>
      <c r="AM40" s="18">
        <f t="shared" si="117"/>
        <v>323590</v>
      </c>
      <c r="AN40" s="13">
        <f t="shared" si="117"/>
        <v>579301</v>
      </c>
      <c r="AO40" s="13">
        <f t="shared" si="117"/>
        <v>0</v>
      </c>
      <c r="AP40" s="13">
        <f t="shared" si="117"/>
        <v>818648</v>
      </c>
      <c r="AQ40" s="62">
        <f t="shared" si="117"/>
        <v>799935</v>
      </c>
      <c r="AR40" s="13">
        <f t="shared" si="117"/>
        <v>18713</v>
      </c>
      <c r="AS40" s="19">
        <f t="shared" si="117"/>
        <v>0</v>
      </c>
      <c r="AT40" s="45">
        <f>SUM(AT34:AT39)</f>
        <v>2269515</v>
      </c>
      <c r="AU40" s="13">
        <f t="shared" ref="AU40:AZ40" si="118">SUM(AU34:AU39)</f>
        <v>5001703</v>
      </c>
      <c r="AV40" s="13">
        <f t="shared" si="118"/>
        <v>0</v>
      </c>
      <c r="AW40" s="13">
        <f t="shared" si="118"/>
        <v>5089395</v>
      </c>
      <c r="AX40" s="13">
        <f>SUM(AX34:AX39)</f>
        <v>4325610</v>
      </c>
      <c r="AY40" s="13">
        <f>SUM(AY34:AY39)</f>
        <v>763785</v>
      </c>
      <c r="AZ40" s="48">
        <f t="shared" si="118"/>
        <v>0</v>
      </c>
      <c r="BA40" s="18">
        <f t="shared" si="117"/>
        <v>1386300</v>
      </c>
      <c r="BB40" s="13">
        <f t="shared" si="117"/>
        <v>3228112</v>
      </c>
      <c r="BC40" s="13">
        <f>+BC39+BC37</f>
        <v>0</v>
      </c>
      <c r="BD40" s="13">
        <f t="shared" ref="BD40:EB40" si="119">SUM(BD34:BD39)</f>
        <v>3311213</v>
      </c>
      <c r="BE40" s="62">
        <f t="shared" si="119"/>
        <v>2937644</v>
      </c>
      <c r="BF40" s="13">
        <f t="shared" si="119"/>
        <v>373569</v>
      </c>
      <c r="BG40" s="19">
        <f t="shared" si="119"/>
        <v>0</v>
      </c>
      <c r="BH40" s="18">
        <f t="shared" si="119"/>
        <v>339171</v>
      </c>
      <c r="BI40" s="13">
        <f t="shared" si="119"/>
        <v>658636</v>
      </c>
      <c r="BJ40" s="13">
        <f t="shared" si="119"/>
        <v>0</v>
      </c>
      <c r="BK40" s="13">
        <f t="shared" si="119"/>
        <v>690382</v>
      </c>
      <c r="BL40" s="62">
        <f t="shared" si="119"/>
        <v>559869</v>
      </c>
      <c r="BM40" s="13">
        <f t="shared" si="119"/>
        <v>130513</v>
      </c>
      <c r="BN40" s="19">
        <f t="shared" si="119"/>
        <v>0</v>
      </c>
      <c r="BO40" s="18">
        <f t="shared" si="119"/>
        <v>544044</v>
      </c>
      <c r="BP40" s="13">
        <f t="shared" si="119"/>
        <v>1114955</v>
      </c>
      <c r="BQ40" s="13">
        <f t="shared" si="119"/>
        <v>0</v>
      </c>
      <c r="BR40" s="13">
        <f t="shared" si="119"/>
        <v>1087800</v>
      </c>
      <c r="BS40" s="62">
        <f t="shared" si="119"/>
        <v>828097</v>
      </c>
      <c r="BT40" s="13">
        <f t="shared" si="119"/>
        <v>259703</v>
      </c>
      <c r="BU40" s="19">
        <f t="shared" si="119"/>
        <v>0</v>
      </c>
      <c r="BV40" s="18">
        <f t="shared" ref="BV40:CI40" si="120">SUM(BV34:BV39)</f>
        <v>0</v>
      </c>
      <c r="BW40" s="13">
        <f t="shared" si="120"/>
        <v>5364781</v>
      </c>
      <c r="BX40" s="13">
        <f t="shared" si="120"/>
        <v>0</v>
      </c>
      <c r="BY40" s="13">
        <f t="shared" si="120"/>
        <v>5878685</v>
      </c>
      <c r="BZ40" s="13">
        <f>SUM(BZ34:BZ39)</f>
        <v>4672838</v>
      </c>
      <c r="CA40" s="13">
        <f>SUM(CA34:CA39)</f>
        <v>1205847</v>
      </c>
      <c r="CB40" s="19">
        <f t="shared" si="120"/>
        <v>0</v>
      </c>
      <c r="CC40" s="18">
        <f t="shared" si="120"/>
        <v>0</v>
      </c>
      <c r="CD40" s="13">
        <f t="shared" si="120"/>
        <v>0</v>
      </c>
      <c r="CE40" s="13">
        <f t="shared" si="120"/>
        <v>0</v>
      </c>
      <c r="CF40" s="13">
        <f t="shared" si="120"/>
        <v>0</v>
      </c>
      <c r="CG40" s="62">
        <f t="shared" si="120"/>
        <v>0</v>
      </c>
      <c r="CH40" s="13">
        <f t="shared" si="120"/>
        <v>0</v>
      </c>
      <c r="CI40" s="19">
        <f t="shared" si="120"/>
        <v>0</v>
      </c>
      <c r="CJ40" s="18">
        <f t="shared" si="119"/>
        <v>0</v>
      </c>
      <c r="CK40" s="13">
        <f t="shared" si="119"/>
        <v>0</v>
      </c>
      <c r="CL40" s="13">
        <f t="shared" si="119"/>
        <v>0</v>
      </c>
      <c r="CM40" s="13">
        <f t="shared" si="119"/>
        <v>0</v>
      </c>
      <c r="CN40" s="62">
        <f t="shared" si="119"/>
        <v>0</v>
      </c>
      <c r="CO40" s="13">
        <f t="shared" si="119"/>
        <v>0</v>
      </c>
      <c r="CP40" s="19">
        <f t="shared" si="119"/>
        <v>0</v>
      </c>
      <c r="CQ40" s="18">
        <f t="shared" si="119"/>
        <v>0</v>
      </c>
      <c r="CR40" s="13">
        <f t="shared" si="119"/>
        <v>0</v>
      </c>
      <c r="CS40" s="13">
        <f t="shared" si="119"/>
        <v>0</v>
      </c>
      <c r="CT40" s="13">
        <f t="shared" si="119"/>
        <v>0</v>
      </c>
      <c r="CU40" s="62">
        <f t="shared" si="119"/>
        <v>0</v>
      </c>
      <c r="CV40" s="13">
        <f t="shared" si="119"/>
        <v>0</v>
      </c>
      <c r="CW40" s="19">
        <f t="shared" si="119"/>
        <v>0</v>
      </c>
      <c r="CX40" s="18">
        <f t="shared" si="119"/>
        <v>0</v>
      </c>
      <c r="CY40" s="13">
        <f t="shared" si="119"/>
        <v>0</v>
      </c>
      <c r="CZ40" s="13">
        <f t="shared" si="119"/>
        <v>0</v>
      </c>
      <c r="DA40" s="13">
        <f t="shared" si="119"/>
        <v>0</v>
      </c>
      <c r="DB40" s="62">
        <f t="shared" si="119"/>
        <v>0</v>
      </c>
      <c r="DC40" s="13">
        <f t="shared" si="119"/>
        <v>0</v>
      </c>
      <c r="DD40" s="19">
        <f t="shared" si="119"/>
        <v>0</v>
      </c>
      <c r="DE40" s="18">
        <f t="shared" si="119"/>
        <v>0</v>
      </c>
      <c r="DF40" s="13">
        <f t="shared" si="119"/>
        <v>0</v>
      </c>
      <c r="DG40" s="13">
        <f t="shared" si="119"/>
        <v>0</v>
      </c>
      <c r="DH40" s="13">
        <f t="shared" si="119"/>
        <v>0</v>
      </c>
      <c r="DI40" s="62">
        <f t="shared" si="119"/>
        <v>0</v>
      </c>
      <c r="DJ40" s="13">
        <f t="shared" si="119"/>
        <v>0</v>
      </c>
      <c r="DK40" s="19">
        <f t="shared" si="119"/>
        <v>0</v>
      </c>
      <c r="DL40" s="18">
        <f t="shared" si="119"/>
        <v>0</v>
      </c>
      <c r="DM40" s="13">
        <f t="shared" si="119"/>
        <v>0</v>
      </c>
      <c r="DN40" s="13">
        <f t="shared" si="119"/>
        <v>0</v>
      </c>
      <c r="DO40" s="13">
        <f t="shared" si="119"/>
        <v>0</v>
      </c>
      <c r="DP40" s="62">
        <f t="shared" si="119"/>
        <v>0</v>
      </c>
      <c r="DQ40" s="13">
        <f t="shared" si="119"/>
        <v>0</v>
      </c>
      <c r="DR40" s="19">
        <f t="shared" si="119"/>
        <v>0</v>
      </c>
      <c r="DS40" s="18">
        <f t="shared" si="119"/>
        <v>0</v>
      </c>
      <c r="DT40" s="13">
        <f t="shared" si="119"/>
        <v>0</v>
      </c>
      <c r="DU40" s="13">
        <f t="shared" si="119"/>
        <v>0</v>
      </c>
      <c r="DV40" s="13">
        <f t="shared" si="119"/>
        <v>0</v>
      </c>
      <c r="DW40" s="62">
        <f t="shared" si="119"/>
        <v>0</v>
      </c>
      <c r="DX40" s="13">
        <f t="shared" si="119"/>
        <v>0</v>
      </c>
      <c r="DY40" s="19">
        <f t="shared" si="119"/>
        <v>0</v>
      </c>
      <c r="DZ40" s="18">
        <f t="shared" si="119"/>
        <v>0</v>
      </c>
      <c r="EA40" s="13">
        <f t="shared" si="119"/>
        <v>0</v>
      </c>
      <c r="EB40" s="13">
        <f t="shared" si="119"/>
        <v>0</v>
      </c>
      <c r="EC40" s="13">
        <f t="shared" ref="EC40:GY40" si="121">SUM(EC34:EC39)</f>
        <v>0</v>
      </c>
      <c r="ED40" s="62">
        <f t="shared" si="121"/>
        <v>0</v>
      </c>
      <c r="EE40" s="13">
        <f t="shared" si="121"/>
        <v>0</v>
      </c>
      <c r="EF40" s="19">
        <f t="shared" si="121"/>
        <v>0</v>
      </c>
      <c r="EG40" s="18">
        <f t="shared" si="121"/>
        <v>0</v>
      </c>
      <c r="EH40" s="13">
        <f t="shared" si="121"/>
        <v>0</v>
      </c>
      <c r="EI40" s="13">
        <f>SUM(EI34:EI39)</f>
        <v>0</v>
      </c>
      <c r="EJ40" s="13">
        <f t="shared" si="121"/>
        <v>0</v>
      </c>
      <c r="EK40" s="62">
        <f t="shared" si="121"/>
        <v>0</v>
      </c>
      <c r="EL40" s="13">
        <f t="shared" si="121"/>
        <v>0</v>
      </c>
      <c r="EM40" s="19">
        <f t="shared" si="121"/>
        <v>0</v>
      </c>
      <c r="EN40" s="18">
        <f t="shared" si="121"/>
        <v>0</v>
      </c>
      <c r="EO40" s="13">
        <f t="shared" si="121"/>
        <v>0</v>
      </c>
      <c r="EP40" s="13">
        <f t="shared" si="121"/>
        <v>0</v>
      </c>
      <c r="EQ40" s="13">
        <f t="shared" si="121"/>
        <v>0</v>
      </c>
      <c r="ER40" s="62">
        <f t="shared" si="121"/>
        <v>0</v>
      </c>
      <c r="ES40" s="13">
        <f>SUM(ES34:ES39)</f>
        <v>0</v>
      </c>
      <c r="ET40" s="19">
        <f t="shared" si="121"/>
        <v>0</v>
      </c>
      <c r="EU40" s="18">
        <f t="shared" si="121"/>
        <v>0</v>
      </c>
      <c r="EV40" s="13">
        <f t="shared" si="121"/>
        <v>0</v>
      </c>
      <c r="EW40" s="13">
        <f t="shared" si="121"/>
        <v>0</v>
      </c>
      <c r="EX40" s="13">
        <f t="shared" si="121"/>
        <v>0</v>
      </c>
      <c r="EY40" s="62">
        <f t="shared" si="121"/>
        <v>0</v>
      </c>
      <c r="EZ40" s="13">
        <f t="shared" si="121"/>
        <v>0</v>
      </c>
      <c r="FA40" s="19">
        <f t="shared" si="121"/>
        <v>0</v>
      </c>
      <c r="FB40" s="18">
        <f t="shared" si="121"/>
        <v>0</v>
      </c>
      <c r="FC40" s="13">
        <f t="shared" si="121"/>
        <v>0</v>
      </c>
      <c r="FD40" s="13">
        <f t="shared" si="121"/>
        <v>0</v>
      </c>
      <c r="FE40" s="13">
        <f t="shared" si="121"/>
        <v>0</v>
      </c>
      <c r="FF40" s="62">
        <f t="shared" si="121"/>
        <v>0</v>
      </c>
      <c r="FG40" s="13">
        <f t="shared" si="121"/>
        <v>0</v>
      </c>
      <c r="FH40" s="19">
        <f t="shared" si="121"/>
        <v>0</v>
      </c>
      <c r="FI40" s="18">
        <f t="shared" si="121"/>
        <v>0</v>
      </c>
      <c r="FJ40" s="13">
        <f t="shared" si="121"/>
        <v>0</v>
      </c>
      <c r="FK40" s="13">
        <f t="shared" si="121"/>
        <v>0</v>
      </c>
      <c r="FL40" s="13">
        <f>SUM(FL34:FL39)</f>
        <v>0</v>
      </c>
      <c r="FM40" s="62">
        <f>SUM(FM34:FM39)</f>
        <v>0</v>
      </c>
      <c r="FN40" s="13">
        <f>SUM(FN34:FN39)</f>
        <v>0</v>
      </c>
      <c r="FO40" s="19">
        <f t="shared" si="121"/>
        <v>0</v>
      </c>
      <c r="FP40" s="18">
        <f t="shared" si="121"/>
        <v>0</v>
      </c>
      <c r="FQ40" s="13">
        <f t="shared" si="121"/>
        <v>0</v>
      </c>
      <c r="FR40" s="13">
        <f t="shared" si="121"/>
        <v>0</v>
      </c>
      <c r="FS40" s="13">
        <f t="shared" si="121"/>
        <v>0</v>
      </c>
      <c r="FT40" s="62">
        <f t="shared" si="121"/>
        <v>0</v>
      </c>
      <c r="FU40" s="13">
        <f t="shared" si="121"/>
        <v>0</v>
      </c>
      <c r="FV40" s="19">
        <f t="shared" si="121"/>
        <v>0</v>
      </c>
      <c r="FW40" s="18">
        <f t="shared" si="121"/>
        <v>0</v>
      </c>
      <c r="FX40" s="13">
        <f t="shared" si="121"/>
        <v>0</v>
      </c>
      <c r="FY40" s="13">
        <f t="shared" si="121"/>
        <v>0</v>
      </c>
      <c r="FZ40" s="13">
        <f t="shared" si="121"/>
        <v>0</v>
      </c>
      <c r="GA40" s="62">
        <f t="shared" si="121"/>
        <v>0</v>
      </c>
      <c r="GB40" s="13">
        <f t="shared" si="121"/>
        <v>0</v>
      </c>
      <c r="GC40" s="19">
        <f t="shared" si="121"/>
        <v>0</v>
      </c>
      <c r="GD40" s="18">
        <f t="shared" si="121"/>
        <v>0</v>
      </c>
      <c r="GE40" s="13">
        <f t="shared" si="121"/>
        <v>0</v>
      </c>
      <c r="GF40" s="13">
        <f t="shared" si="121"/>
        <v>0</v>
      </c>
      <c r="GG40" s="13">
        <f t="shared" si="121"/>
        <v>0</v>
      </c>
      <c r="GH40" s="62">
        <f t="shared" si="121"/>
        <v>0</v>
      </c>
      <c r="GI40" s="13">
        <f t="shared" si="121"/>
        <v>0</v>
      </c>
      <c r="GJ40" s="19">
        <f t="shared" si="121"/>
        <v>0</v>
      </c>
      <c r="GK40" s="18">
        <f t="shared" si="121"/>
        <v>0</v>
      </c>
      <c r="GL40" s="13">
        <f t="shared" si="121"/>
        <v>0</v>
      </c>
      <c r="GM40" s="13">
        <f t="shared" si="121"/>
        <v>0</v>
      </c>
      <c r="GN40" s="13">
        <f t="shared" si="121"/>
        <v>0</v>
      </c>
      <c r="GO40" s="62">
        <f t="shared" si="121"/>
        <v>0</v>
      </c>
      <c r="GP40" s="13">
        <f>SUM(GP34:GP39)</f>
        <v>0</v>
      </c>
      <c r="GQ40" s="19">
        <f t="shared" si="121"/>
        <v>0</v>
      </c>
      <c r="GR40" s="18">
        <f t="shared" si="121"/>
        <v>0</v>
      </c>
      <c r="GS40" s="13">
        <f t="shared" si="121"/>
        <v>0</v>
      </c>
      <c r="GT40" s="13">
        <f t="shared" si="121"/>
        <v>0</v>
      </c>
      <c r="GU40" s="13">
        <f t="shared" si="121"/>
        <v>0</v>
      </c>
      <c r="GV40" s="62">
        <f t="shared" si="121"/>
        <v>0</v>
      </c>
      <c r="GW40" s="13">
        <f>SUM(GW34:GW39)</f>
        <v>0</v>
      </c>
      <c r="GX40" s="19">
        <f t="shared" si="121"/>
        <v>0</v>
      </c>
      <c r="GY40" s="18">
        <f t="shared" si="121"/>
        <v>0</v>
      </c>
      <c r="GZ40" s="13">
        <f t="shared" ref="GZ40:IN40" si="122">SUM(GZ34:GZ39)</f>
        <v>0</v>
      </c>
      <c r="HA40" s="13">
        <f>SUM(HA34:HA39)</f>
        <v>0</v>
      </c>
      <c r="HB40" s="13">
        <f t="shared" si="122"/>
        <v>0</v>
      </c>
      <c r="HC40" s="62">
        <f t="shared" si="122"/>
        <v>0</v>
      </c>
      <c r="HD40" s="13">
        <f t="shared" si="122"/>
        <v>0</v>
      </c>
      <c r="HE40" s="19">
        <f t="shared" si="122"/>
        <v>0</v>
      </c>
      <c r="HF40" s="18">
        <f t="shared" si="122"/>
        <v>0</v>
      </c>
      <c r="HG40" s="13">
        <f t="shared" si="122"/>
        <v>0</v>
      </c>
      <c r="HH40" s="13">
        <f t="shared" si="122"/>
        <v>0</v>
      </c>
      <c r="HI40" s="13">
        <f t="shared" si="122"/>
        <v>0</v>
      </c>
      <c r="HJ40" s="62">
        <f t="shared" si="122"/>
        <v>0</v>
      </c>
      <c r="HK40" s="13">
        <f t="shared" si="122"/>
        <v>0</v>
      </c>
      <c r="HL40" s="19">
        <f t="shared" si="122"/>
        <v>0</v>
      </c>
      <c r="HM40" s="18">
        <f t="shared" si="122"/>
        <v>0</v>
      </c>
      <c r="HN40" s="13">
        <f t="shared" si="122"/>
        <v>0</v>
      </c>
      <c r="HO40" s="13">
        <f t="shared" si="122"/>
        <v>0</v>
      </c>
      <c r="HP40" s="13">
        <f t="shared" si="122"/>
        <v>0</v>
      </c>
      <c r="HQ40" s="62">
        <f t="shared" si="122"/>
        <v>0</v>
      </c>
      <c r="HR40" s="13">
        <f t="shared" si="122"/>
        <v>0</v>
      </c>
      <c r="HS40" s="19">
        <f t="shared" si="122"/>
        <v>0</v>
      </c>
      <c r="HT40" s="18">
        <f t="shared" si="122"/>
        <v>0</v>
      </c>
      <c r="HU40" s="13">
        <f t="shared" si="122"/>
        <v>0</v>
      </c>
      <c r="HV40" s="13">
        <f t="shared" si="122"/>
        <v>0</v>
      </c>
      <c r="HW40" s="13">
        <f t="shared" si="122"/>
        <v>0</v>
      </c>
      <c r="HX40" s="62">
        <f t="shared" si="122"/>
        <v>0</v>
      </c>
      <c r="HY40" s="13">
        <f t="shared" si="122"/>
        <v>0</v>
      </c>
      <c r="HZ40" s="19">
        <f t="shared" si="122"/>
        <v>0</v>
      </c>
      <c r="IA40" s="18">
        <f t="shared" si="122"/>
        <v>0</v>
      </c>
      <c r="IB40" s="13">
        <f t="shared" si="122"/>
        <v>0</v>
      </c>
      <c r="IC40" s="13">
        <f t="shared" si="122"/>
        <v>0</v>
      </c>
      <c r="ID40" s="13">
        <f t="shared" si="122"/>
        <v>0</v>
      </c>
      <c r="IE40" s="62">
        <f t="shared" si="122"/>
        <v>0</v>
      </c>
      <c r="IF40" s="13">
        <f t="shared" si="122"/>
        <v>0</v>
      </c>
      <c r="IG40" s="19">
        <f t="shared" si="122"/>
        <v>0</v>
      </c>
      <c r="IH40" s="18">
        <f t="shared" si="122"/>
        <v>0</v>
      </c>
      <c r="II40" s="13">
        <f t="shared" si="122"/>
        <v>0</v>
      </c>
      <c r="IJ40" s="13">
        <f t="shared" si="122"/>
        <v>0</v>
      </c>
      <c r="IK40" s="13">
        <f t="shared" si="122"/>
        <v>0</v>
      </c>
      <c r="IL40" s="62">
        <f t="shared" si="122"/>
        <v>0</v>
      </c>
      <c r="IM40" s="13">
        <f t="shared" si="122"/>
        <v>0</v>
      </c>
      <c r="IN40" s="19">
        <f t="shared" si="122"/>
        <v>0</v>
      </c>
      <c r="IO40" s="41"/>
    </row>
    <row r="41" spans="1:249" s="100" customFormat="1" ht="30" customHeight="1" thickBot="1" x14ac:dyDescent="0.25">
      <c r="A41" s="237" t="s">
        <v>4</v>
      </c>
      <c r="B41" s="238"/>
      <c r="C41" s="239"/>
      <c r="D41" s="158">
        <f>+D40+D32</f>
        <v>25975028</v>
      </c>
      <c r="E41" s="159">
        <f>+E40+E32</f>
        <v>54952455</v>
      </c>
      <c r="F41" s="159">
        <f>F32+F40</f>
        <v>0</v>
      </c>
      <c r="G41" s="159">
        <f>+G40+G32</f>
        <v>55354644</v>
      </c>
      <c r="H41" s="159">
        <f>+H40+H32</f>
        <v>42907630</v>
      </c>
      <c r="I41" s="159">
        <f>+I40+I32</f>
        <v>12447014</v>
      </c>
      <c r="J41" s="160">
        <f>J32+J40</f>
        <v>0</v>
      </c>
      <c r="K41" s="31">
        <f t="shared" ref="K41:P41" si="123">K32+K40</f>
        <v>23120739</v>
      </c>
      <c r="L41" s="32">
        <f t="shared" si="123"/>
        <v>48509187</v>
      </c>
      <c r="M41" s="32">
        <f t="shared" si="123"/>
        <v>0</v>
      </c>
      <c r="N41" s="32">
        <f t="shared" si="123"/>
        <v>48844881</v>
      </c>
      <c r="O41" s="54">
        <f t="shared" si="123"/>
        <v>40107527</v>
      </c>
      <c r="P41" s="32">
        <f t="shared" si="123"/>
        <v>8737354</v>
      </c>
      <c r="Q41" s="50">
        <f t="shared" ref="Q41:Y41" si="124">Q32+Q40</f>
        <v>0</v>
      </c>
      <c r="R41" s="31">
        <f>R32+R40</f>
        <v>3282467</v>
      </c>
      <c r="S41" s="32">
        <f t="shared" si="124"/>
        <v>6731311</v>
      </c>
      <c r="T41" s="32">
        <f t="shared" si="124"/>
        <v>0</v>
      </c>
      <c r="U41" s="32">
        <f t="shared" si="124"/>
        <v>7440701</v>
      </c>
      <c r="V41" s="54">
        <f t="shared" si="124"/>
        <v>7045618</v>
      </c>
      <c r="W41" s="32">
        <f t="shared" si="124"/>
        <v>395083</v>
      </c>
      <c r="X41" s="33">
        <f t="shared" si="124"/>
        <v>0</v>
      </c>
      <c r="Y41" s="31">
        <f t="shared" si="124"/>
        <v>2508742</v>
      </c>
      <c r="Z41" s="32">
        <f t="shared" ref="Z41:DF41" si="125">Z32+Z40</f>
        <v>6918989</v>
      </c>
      <c r="AA41" s="32">
        <f t="shared" si="125"/>
        <v>0</v>
      </c>
      <c r="AB41" s="32">
        <f t="shared" si="125"/>
        <v>7190902</v>
      </c>
      <c r="AC41" s="54">
        <f t="shared" si="125"/>
        <v>1293880</v>
      </c>
      <c r="AD41" s="32">
        <f t="shared" si="125"/>
        <v>5897022</v>
      </c>
      <c r="AE41" s="33">
        <f t="shared" si="125"/>
        <v>0</v>
      </c>
      <c r="AF41" s="31">
        <f t="shared" si="125"/>
        <v>508984</v>
      </c>
      <c r="AG41" s="32">
        <f t="shared" si="125"/>
        <v>0</v>
      </c>
      <c r="AH41" s="32">
        <f t="shared" si="125"/>
        <v>0</v>
      </c>
      <c r="AI41" s="32">
        <f t="shared" si="125"/>
        <v>0</v>
      </c>
      <c r="AJ41" s="54">
        <f t="shared" si="125"/>
        <v>0</v>
      </c>
      <c r="AK41" s="32">
        <f t="shared" si="125"/>
        <v>0</v>
      </c>
      <c r="AL41" s="33">
        <f t="shared" si="125"/>
        <v>0</v>
      </c>
      <c r="AM41" s="31">
        <f>AM32+AM40</f>
        <v>340342</v>
      </c>
      <c r="AN41" s="32">
        <f t="shared" si="125"/>
        <v>604301</v>
      </c>
      <c r="AO41" s="32">
        <f t="shared" si="125"/>
        <v>0</v>
      </c>
      <c r="AP41" s="32">
        <f t="shared" si="125"/>
        <v>833648</v>
      </c>
      <c r="AQ41" s="54">
        <f t="shared" si="125"/>
        <v>814935</v>
      </c>
      <c r="AR41" s="32">
        <f t="shared" si="125"/>
        <v>18713</v>
      </c>
      <c r="AS41" s="33">
        <f t="shared" si="125"/>
        <v>0</v>
      </c>
      <c r="AT41" s="47">
        <f t="shared" ref="AT41:AZ41" si="126">AT32+AT40</f>
        <v>2587232</v>
      </c>
      <c r="AU41" s="32">
        <f t="shared" si="126"/>
        <v>5364639</v>
      </c>
      <c r="AV41" s="32">
        <f t="shared" si="126"/>
        <v>0</v>
      </c>
      <c r="AW41" s="32">
        <f t="shared" si="126"/>
        <v>5502510</v>
      </c>
      <c r="AX41" s="32">
        <f>AX32+AX40</f>
        <v>4731225</v>
      </c>
      <c r="AY41" s="32">
        <f>AY32+AY40</f>
        <v>771285</v>
      </c>
      <c r="AZ41" s="50">
        <f t="shared" si="126"/>
        <v>0</v>
      </c>
      <c r="BA41" s="31">
        <f t="shared" si="125"/>
        <v>1561321</v>
      </c>
      <c r="BB41" s="32">
        <f t="shared" si="125"/>
        <v>3425368</v>
      </c>
      <c r="BC41" s="32">
        <f t="shared" si="125"/>
        <v>0</v>
      </c>
      <c r="BD41" s="32">
        <f t="shared" si="125"/>
        <v>3533776</v>
      </c>
      <c r="BE41" s="54">
        <f t="shared" si="125"/>
        <v>3160207</v>
      </c>
      <c r="BF41" s="32">
        <f t="shared" si="125"/>
        <v>373569</v>
      </c>
      <c r="BG41" s="33">
        <f t="shared" si="125"/>
        <v>0</v>
      </c>
      <c r="BH41" s="31">
        <f>BH32+BH40</f>
        <v>341012</v>
      </c>
      <c r="BI41" s="32">
        <f t="shared" si="125"/>
        <v>658636</v>
      </c>
      <c r="BJ41" s="32">
        <f t="shared" si="125"/>
        <v>0</v>
      </c>
      <c r="BK41" s="32">
        <f t="shared" si="125"/>
        <v>690382</v>
      </c>
      <c r="BL41" s="54">
        <f t="shared" si="125"/>
        <v>559869</v>
      </c>
      <c r="BM41" s="32">
        <f t="shared" si="125"/>
        <v>130513</v>
      </c>
      <c r="BN41" s="33">
        <f t="shared" si="125"/>
        <v>0</v>
      </c>
      <c r="BO41" s="31">
        <f t="shared" si="125"/>
        <v>684899</v>
      </c>
      <c r="BP41" s="32">
        <f t="shared" si="125"/>
        <v>1280635</v>
      </c>
      <c r="BQ41" s="32">
        <f t="shared" si="125"/>
        <v>0</v>
      </c>
      <c r="BR41" s="32">
        <f t="shared" si="125"/>
        <v>1278352</v>
      </c>
      <c r="BS41" s="54">
        <f t="shared" si="125"/>
        <v>1011149</v>
      </c>
      <c r="BT41" s="32">
        <f t="shared" si="125"/>
        <v>267203</v>
      </c>
      <c r="BU41" s="33">
        <f t="shared" si="125"/>
        <v>0</v>
      </c>
      <c r="BV41" s="31">
        <f>BV32+BV40</f>
        <v>0</v>
      </c>
      <c r="BW41" s="32">
        <f>BW32+BW40</f>
        <v>5643878</v>
      </c>
      <c r="BX41" s="32">
        <f>BX32+BX40</f>
        <v>0</v>
      </c>
      <c r="BY41" s="32">
        <f t="shared" ref="BY41:CI41" si="127">BY32+BY40</f>
        <v>6183259</v>
      </c>
      <c r="BZ41" s="32">
        <f>BZ32+BZ40</f>
        <v>4977412</v>
      </c>
      <c r="CA41" s="32">
        <f>CA32+CA40</f>
        <v>1205847</v>
      </c>
      <c r="CB41" s="33">
        <f t="shared" si="127"/>
        <v>0</v>
      </c>
      <c r="CC41" s="31">
        <f t="shared" si="127"/>
        <v>0</v>
      </c>
      <c r="CD41" s="32">
        <f t="shared" si="127"/>
        <v>0</v>
      </c>
      <c r="CE41" s="32">
        <f t="shared" si="127"/>
        <v>0</v>
      </c>
      <c r="CF41" s="32">
        <f t="shared" si="127"/>
        <v>0</v>
      </c>
      <c r="CG41" s="54">
        <f t="shared" si="127"/>
        <v>0</v>
      </c>
      <c r="CH41" s="32">
        <f t="shared" si="127"/>
        <v>0</v>
      </c>
      <c r="CI41" s="33">
        <f t="shared" si="127"/>
        <v>0</v>
      </c>
      <c r="CJ41" s="31">
        <f t="shared" si="125"/>
        <v>0</v>
      </c>
      <c r="CK41" s="32">
        <f t="shared" si="125"/>
        <v>0</v>
      </c>
      <c r="CL41" s="32">
        <f t="shared" si="125"/>
        <v>0</v>
      </c>
      <c r="CM41" s="32">
        <f t="shared" si="125"/>
        <v>0</v>
      </c>
      <c r="CN41" s="54">
        <f t="shared" si="125"/>
        <v>0</v>
      </c>
      <c r="CO41" s="32">
        <f t="shared" si="125"/>
        <v>0</v>
      </c>
      <c r="CP41" s="33">
        <f t="shared" si="125"/>
        <v>0</v>
      </c>
      <c r="CQ41" s="31">
        <f t="shared" si="125"/>
        <v>0</v>
      </c>
      <c r="CR41" s="32">
        <f t="shared" si="125"/>
        <v>0</v>
      </c>
      <c r="CS41" s="32">
        <f t="shared" si="125"/>
        <v>0</v>
      </c>
      <c r="CT41" s="32">
        <f t="shared" si="125"/>
        <v>0</v>
      </c>
      <c r="CU41" s="54">
        <f t="shared" si="125"/>
        <v>0</v>
      </c>
      <c r="CV41" s="32">
        <f t="shared" si="125"/>
        <v>0</v>
      </c>
      <c r="CW41" s="33">
        <f t="shared" si="125"/>
        <v>0</v>
      </c>
      <c r="CX41" s="31">
        <f t="shared" si="125"/>
        <v>0</v>
      </c>
      <c r="CY41" s="32">
        <f t="shared" si="125"/>
        <v>0</v>
      </c>
      <c r="CZ41" s="32">
        <f t="shared" si="125"/>
        <v>0</v>
      </c>
      <c r="DA41" s="32">
        <f t="shared" si="125"/>
        <v>0</v>
      </c>
      <c r="DB41" s="54">
        <f t="shared" si="125"/>
        <v>0</v>
      </c>
      <c r="DC41" s="32">
        <f t="shared" si="125"/>
        <v>0</v>
      </c>
      <c r="DD41" s="33">
        <f t="shared" si="125"/>
        <v>0</v>
      </c>
      <c r="DE41" s="31">
        <f t="shared" si="125"/>
        <v>0</v>
      </c>
      <c r="DF41" s="32">
        <f t="shared" si="125"/>
        <v>0</v>
      </c>
      <c r="DG41" s="32">
        <f t="shared" ref="DG41:FW41" si="128">DG32+DG40</f>
        <v>0</v>
      </c>
      <c r="DH41" s="32">
        <f t="shared" si="128"/>
        <v>0</v>
      </c>
      <c r="DI41" s="54">
        <f t="shared" si="128"/>
        <v>0</v>
      </c>
      <c r="DJ41" s="32">
        <f t="shared" si="128"/>
        <v>0</v>
      </c>
      <c r="DK41" s="33">
        <f t="shared" si="128"/>
        <v>0</v>
      </c>
      <c r="DL41" s="31">
        <f t="shared" si="128"/>
        <v>0</v>
      </c>
      <c r="DM41" s="32">
        <f t="shared" si="128"/>
        <v>0</v>
      </c>
      <c r="DN41" s="32">
        <f t="shared" si="128"/>
        <v>0</v>
      </c>
      <c r="DO41" s="32">
        <f t="shared" si="128"/>
        <v>0</v>
      </c>
      <c r="DP41" s="54">
        <f t="shared" si="128"/>
        <v>0</v>
      </c>
      <c r="DQ41" s="32">
        <f t="shared" si="128"/>
        <v>0</v>
      </c>
      <c r="DR41" s="33">
        <f t="shared" si="128"/>
        <v>0</v>
      </c>
      <c r="DS41" s="31">
        <f>DS32+DS40</f>
        <v>0</v>
      </c>
      <c r="DT41" s="32">
        <f t="shared" si="128"/>
        <v>0</v>
      </c>
      <c r="DU41" s="32">
        <f t="shared" si="128"/>
        <v>0</v>
      </c>
      <c r="DV41" s="32">
        <f t="shared" si="128"/>
        <v>0</v>
      </c>
      <c r="DW41" s="54">
        <f t="shared" si="128"/>
        <v>0</v>
      </c>
      <c r="DX41" s="32">
        <f t="shared" si="128"/>
        <v>0</v>
      </c>
      <c r="DY41" s="33">
        <f t="shared" si="128"/>
        <v>0</v>
      </c>
      <c r="DZ41" s="31">
        <f t="shared" si="128"/>
        <v>0</v>
      </c>
      <c r="EA41" s="32">
        <f t="shared" si="128"/>
        <v>0</v>
      </c>
      <c r="EB41" s="32">
        <f t="shared" si="128"/>
        <v>0</v>
      </c>
      <c r="EC41" s="32">
        <f t="shared" si="128"/>
        <v>0</v>
      </c>
      <c r="ED41" s="54">
        <f t="shared" si="128"/>
        <v>0</v>
      </c>
      <c r="EE41" s="32">
        <f t="shared" si="128"/>
        <v>0</v>
      </c>
      <c r="EF41" s="33">
        <f t="shared" si="128"/>
        <v>0</v>
      </c>
      <c r="EG41" s="31">
        <f t="shared" si="128"/>
        <v>0</v>
      </c>
      <c r="EH41" s="32">
        <f t="shared" si="128"/>
        <v>0</v>
      </c>
      <c r="EI41" s="32">
        <f t="shared" si="128"/>
        <v>0</v>
      </c>
      <c r="EJ41" s="32">
        <f t="shared" si="128"/>
        <v>0</v>
      </c>
      <c r="EK41" s="54">
        <f t="shared" si="128"/>
        <v>0</v>
      </c>
      <c r="EL41" s="32">
        <f t="shared" si="128"/>
        <v>0</v>
      </c>
      <c r="EM41" s="33">
        <f t="shared" si="128"/>
        <v>0</v>
      </c>
      <c r="EN41" s="31">
        <f t="shared" si="128"/>
        <v>0</v>
      </c>
      <c r="EO41" s="32">
        <f t="shared" si="128"/>
        <v>0</v>
      </c>
      <c r="EP41" s="32">
        <f t="shared" si="128"/>
        <v>0</v>
      </c>
      <c r="EQ41" s="32">
        <f t="shared" si="128"/>
        <v>0</v>
      </c>
      <c r="ER41" s="54">
        <f t="shared" si="128"/>
        <v>0</v>
      </c>
      <c r="ES41" s="32">
        <f>ES32+ES40</f>
        <v>0</v>
      </c>
      <c r="ET41" s="33">
        <f t="shared" si="128"/>
        <v>0</v>
      </c>
      <c r="EU41" s="31">
        <f t="shared" si="128"/>
        <v>0</v>
      </c>
      <c r="EV41" s="32">
        <f t="shared" si="128"/>
        <v>0</v>
      </c>
      <c r="EW41" s="32">
        <f t="shared" si="128"/>
        <v>0</v>
      </c>
      <c r="EX41" s="32">
        <f t="shared" si="128"/>
        <v>0</v>
      </c>
      <c r="EY41" s="54">
        <f t="shared" si="128"/>
        <v>0</v>
      </c>
      <c r="EZ41" s="32">
        <f t="shared" si="128"/>
        <v>0</v>
      </c>
      <c r="FA41" s="33">
        <f t="shared" si="128"/>
        <v>0</v>
      </c>
      <c r="FB41" s="31">
        <f t="shared" si="128"/>
        <v>0</v>
      </c>
      <c r="FC41" s="32">
        <f t="shared" si="128"/>
        <v>0</v>
      </c>
      <c r="FD41" s="32">
        <f t="shared" si="128"/>
        <v>0</v>
      </c>
      <c r="FE41" s="32">
        <f t="shared" si="128"/>
        <v>0</v>
      </c>
      <c r="FF41" s="54">
        <f t="shared" si="128"/>
        <v>0</v>
      </c>
      <c r="FG41" s="32">
        <f t="shared" si="128"/>
        <v>0</v>
      </c>
      <c r="FH41" s="33">
        <f t="shared" si="128"/>
        <v>0</v>
      </c>
      <c r="FI41" s="31">
        <f t="shared" si="128"/>
        <v>0</v>
      </c>
      <c r="FJ41" s="32">
        <f t="shared" si="128"/>
        <v>0</v>
      </c>
      <c r="FK41" s="32">
        <f t="shared" si="128"/>
        <v>0</v>
      </c>
      <c r="FL41" s="32">
        <f t="shared" si="128"/>
        <v>0</v>
      </c>
      <c r="FM41" s="54">
        <f t="shared" si="128"/>
        <v>0</v>
      </c>
      <c r="FN41" s="32">
        <f>FN32+FN40</f>
        <v>0</v>
      </c>
      <c r="FO41" s="33">
        <f t="shared" si="128"/>
        <v>0</v>
      </c>
      <c r="FP41" s="31">
        <f t="shared" si="128"/>
        <v>0</v>
      </c>
      <c r="FQ41" s="32">
        <f t="shared" si="128"/>
        <v>0</v>
      </c>
      <c r="FR41" s="32">
        <f t="shared" si="128"/>
        <v>0</v>
      </c>
      <c r="FS41" s="32">
        <f t="shared" si="128"/>
        <v>0</v>
      </c>
      <c r="FT41" s="54">
        <f t="shared" si="128"/>
        <v>0</v>
      </c>
      <c r="FU41" s="32">
        <f t="shared" si="128"/>
        <v>0</v>
      </c>
      <c r="FV41" s="33">
        <f t="shared" si="128"/>
        <v>0</v>
      </c>
      <c r="FW41" s="31">
        <f t="shared" si="128"/>
        <v>0</v>
      </c>
      <c r="FX41" s="32">
        <f t="shared" ref="FX41:IN41" si="129">FX32+FX40</f>
        <v>0</v>
      </c>
      <c r="FY41" s="32">
        <f t="shared" si="129"/>
        <v>0</v>
      </c>
      <c r="FZ41" s="32">
        <f t="shared" si="129"/>
        <v>0</v>
      </c>
      <c r="GA41" s="54">
        <f t="shared" si="129"/>
        <v>0</v>
      </c>
      <c r="GB41" s="32">
        <f t="shared" si="129"/>
        <v>0</v>
      </c>
      <c r="GC41" s="33">
        <f t="shared" si="129"/>
        <v>0</v>
      </c>
      <c r="GD41" s="31">
        <f t="shared" si="129"/>
        <v>0</v>
      </c>
      <c r="GE41" s="32">
        <f t="shared" si="129"/>
        <v>0</v>
      </c>
      <c r="GF41" s="32">
        <f t="shared" si="129"/>
        <v>0</v>
      </c>
      <c r="GG41" s="32">
        <f t="shared" si="129"/>
        <v>0</v>
      </c>
      <c r="GH41" s="54">
        <f t="shared" si="129"/>
        <v>0</v>
      </c>
      <c r="GI41" s="32">
        <f t="shared" si="129"/>
        <v>0</v>
      </c>
      <c r="GJ41" s="33">
        <f t="shared" si="129"/>
        <v>0</v>
      </c>
      <c r="GK41" s="31">
        <f t="shared" si="129"/>
        <v>0</v>
      </c>
      <c r="GL41" s="32">
        <f t="shared" si="129"/>
        <v>0</v>
      </c>
      <c r="GM41" s="32">
        <f t="shared" si="129"/>
        <v>0</v>
      </c>
      <c r="GN41" s="32">
        <f t="shared" si="129"/>
        <v>0</v>
      </c>
      <c r="GO41" s="54">
        <f t="shared" si="129"/>
        <v>0</v>
      </c>
      <c r="GP41" s="32">
        <f>GP32+GP40</f>
        <v>0</v>
      </c>
      <c r="GQ41" s="33">
        <f t="shared" si="129"/>
        <v>0</v>
      </c>
      <c r="GR41" s="31">
        <f t="shared" si="129"/>
        <v>0</v>
      </c>
      <c r="GS41" s="32">
        <f t="shared" si="129"/>
        <v>0</v>
      </c>
      <c r="GT41" s="32">
        <f t="shared" si="129"/>
        <v>0</v>
      </c>
      <c r="GU41" s="32">
        <f t="shared" si="129"/>
        <v>0</v>
      </c>
      <c r="GV41" s="54">
        <f t="shared" si="129"/>
        <v>0</v>
      </c>
      <c r="GW41" s="32">
        <f>GW32+GW40</f>
        <v>0</v>
      </c>
      <c r="GX41" s="33">
        <f t="shared" si="129"/>
        <v>0</v>
      </c>
      <c r="GY41" s="31">
        <f t="shared" si="129"/>
        <v>0</v>
      </c>
      <c r="GZ41" s="32">
        <f t="shared" si="129"/>
        <v>0</v>
      </c>
      <c r="HA41" s="32">
        <f t="shared" si="129"/>
        <v>0</v>
      </c>
      <c r="HB41" s="32">
        <f t="shared" si="129"/>
        <v>0</v>
      </c>
      <c r="HC41" s="54">
        <f t="shared" si="129"/>
        <v>0</v>
      </c>
      <c r="HD41" s="32">
        <f>HD32+HD40</f>
        <v>0</v>
      </c>
      <c r="HE41" s="33">
        <f t="shared" si="129"/>
        <v>0</v>
      </c>
      <c r="HF41" s="31">
        <f t="shared" si="129"/>
        <v>0</v>
      </c>
      <c r="HG41" s="32">
        <f t="shared" si="129"/>
        <v>0</v>
      </c>
      <c r="HH41" s="32">
        <f t="shared" si="129"/>
        <v>0</v>
      </c>
      <c r="HI41" s="32">
        <f t="shared" si="129"/>
        <v>0</v>
      </c>
      <c r="HJ41" s="54">
        <f t="shared" si="129"/>
        <v>0</v>
      </c>
      <c r="HK41" s="32">
        <f>HK32+HK40</f>
        <v>0</v>
      </c>
      <c r="HL41" s="33">
        <f t="shared" si="129"/>
        <v>0</v>
      </c>
      <c r="HM41" s="31">
        <f t="shared" si="129"/>
        <v>0</v>
      </c>
      <c r="HN41" s="32">
        <f t="shared" si="129"/>
        <v>0</v>
      </c>
      <c r="HO41" s="32">
        <f t="shared" si="129"/>
        <v>0</v>
      </c>
      <c r="HP41" s="32">
        <f t="shared" si="129"/>
        <v>0</v>
      </c>
      <c r="HQ41" s="54">
        <f t="shared" si="129"/>
        <v>0</v>
      </c>
      <c r="HR41" s="32">
        <f>HR32+HR40</f>
        <v>0</v>
      </c>
      <c r="HS41" s="33">
        <f t="shared" si="129"/>
        <v>0</v>
      </c>
      <c r="HT41" s="31">
        <f t="shared" si="129"/>
        <v>0</v>
      </c>
      <c r="HU41" s="32">
        <f t="shared" si="129"/>
        <v>0</v>
      </c>
      <c r="HV41" s="32">
        <f t="shared" si="129"/>
        <v>0</v>
      </c>
      <c r="HW41" s="32">
        <f t="shared" si="129"/>
        <v>0</v>
      </c>
      <c r="HX41" s="54">
        <f t="shared" si="129"/>
        <v>0</v>
      </c>
      <c r="HY41" s="32">
        <f>HY32+HY40</f>
        <v>0</v>
      </c>
      <c r="HZ41" s="33">
        <f t="shared" si="129"/>
        <v>0</v>
      </c>
      <c r="IA41" s="31">
        <f t="shared" si="129"/>
        <v>0</v>
      </c>
      <c r="IB41" s="32">
        <f t="shared" si="129"/>
        <v>0</v>
      </c>
      <c r="IC41" s="32">
        <f t="shared" si="129"/>
        <v>0</v>
      </c>
      <c r="ID41" s="32">
        <f t="shared" si="129"/>
        <v>0</v>
      </c>
      <c r="IE41" s="54">
        <f t="shared" si="129"/>
        <v>0</v>
      </c>
      <c r="IF41" s="32">
        <f>IF32+IF40</f>
        <v>0</v>
      </c>
      <c r="IG41" s="33">
        <f t="shared" si="129"/>
        <v>0</v>
      </c>
      <c r="IH41" s="31">
        <f t="shared" si="129"/>
        <v>0</v>
      </c>
      <c r="II41" s="32">
        <f t="shared" si="129"/>
        <v>0</v>
      </c>
      <c r="IJ41" s="32">
        <f t="shared" si="129"/>
        <v>0</v>
      </c>
      <c r="IK41" s="32">
        <f t="shared" si="129"/>
        <v>0</v>
      </c>
      <c r="IL41" s="54">
        <f t="shared" si="129"/>
        <v>0</v>
      </c>
      <c r="IM41" s="32">
        <f>IM32+IM40</f>
        <v>0</v>
      </c>
      <c r="IN41" s="33">
        <f t="shared" si="129"/>
        <v>0</v>
      </c>
      <c r="IO41" s="42"/>
    </row>
    <row r="42" spans="1:249" s="69" customFormat="1" ht="28.5" customHeight="1" x14ac:dyDescent="0.2">
      <c r="A42" s="224" t="s">
        <v>1</v>
      </c>
      <c r="B42" s="225"/>
      <c r="C42" s="226"/>
      <c r="D42" s="152">
        <f t="shared" si="0"/>
        <v>0</v>
      </c>
      <c r="E42" s="152"/>
      <c r="F42" s="140"/>
      <c r="G42" s="153"/>
      <c r="H42" s="140"/>
      <c r="I42" s="140"/>
      <c r="J42" s="141"/>
      <c r="K42" s="128"/>
      <c r="L42" s="129"/>
      <c r="M42" s="129"/>
      <c r="N42" s="129"/>
      <c r="O42" s="131"/>
      <c r="P42" s="129"/>
      <c r="Q42" s="132"/>
      <c r="R42" s="128"/>
      <c r="S42" s="129"/>
      <c r="T42" s="129"/>
      <c r="U42" s="129"/>
      <c r="V42" s="131"/>
      <c r="W42" s="129"/>
      <c r="X42" s="130"/>
      <c r="Y42" s="128"/>
      <c r="Z42" s="129"/>
      <c r="AA42" s="129"/>
      <c r="AB42" s="129"/>
      <c r="AC42" s="131"/>
      <c r="AD42" s="129"/>
      <c r="AE42" s="130"/>
      <c r="AF42" s="133"/>
      <c r="AG42" s="134"/>
      <c r="AH42" s="134"/>
      <c r="AI42" s="134"/>
      <c r="AJ42" s="135"/>
      <c r="AK42" s="134"/>
      <c r="AL42" s="136"/>
      <c r="AM42" s="133"/>
      <c r="AN42" s="134"/>
      <c r="AO42" s="134"/>
      <c r="AP42" s="134"/>
      <c r="AQ42" s="135"/>
      <c r="AR42" s="134"/>
      <c r="AS42" s="136"/>
      <c r="AT42" s="137"/>
      <c r="AU42" s="134"/>
      <c r="AV42" s="134"/>
      <c r="AW42" s="134"/>
      <c r="AX42" s="134"/>
      <c r="AY42" s="134"/>
      <c r="AZ42" s="138"/>
      <c r="BA42" s="133"/>
      <c r="BB42" s="134"/>
      <c r="BC42" s="134"/>
      <c r="BD42" s="134"/>
      <c r="BE42" s="135"/>
      <c r="BF42" s="134"/>
      <c r="BG42" s="136"/>
      <c r="BH42" s="133"/>
      <c r="BI42" s="134"/>
      <c r="BJ42" s="134"/>
      <c r="BK42" s="134"/>
      <c r="BL42" s="135"/>
      <c r="BM42" s="134"/>
      <c r="BN42" s="136"/>
      <c r="BO42" s="133"/>
      <c r="BP42" s="134"/>
      <c r="BQ42" s="134"/>
      <c r="BR42" s="134"/>
      <c r="BS42" s="135"/>
      <c r="BT42" s="134"/>
      <c r="BU42" s="136"/>
      <c r="BV42" s="133"/>
      <c r="BW42" s="134"/>
      <c r="BX42" s="134"/>
      <c r="BY42" s="134"/>
      <c r="BZ42" s="134"/>
      <c r="CA42" s="134"/>
      <c r="CB42" s="136"/>
      <c r="CC42" s="133"/>
      <c r="CD42" s="134"/>
      <c r="CE42" s="134"/>
      <c r="CF42" s="134"/>
      <c r="CG42" s="135"/>
      <c r="CH42" s="134"/>
      <c r="CI42" s="136"/>
      <c r="CJ42" s="133"/>
      <c r="CK42" s="134"/>
      <c r="CL42" s="134"/>
      <c r="CM42" s="134"/>
      <c r="CN42" s="135"/>
      <c r="CO42" s="134"/>
      <c r="CP42" s="136"/>
      <c r="CQ42" s="133"/>
      <c r="CR42" s="134"/>
      <c r="CS42" s="134"/>
      <c r="CT42" s="134"/>
      <c r="CU42" s="135"/>
      <c r="CV42" s="134"/>
      <c r="CW42" s="136"/>
      <c r="CX42" s="133"/>
      <c r="CY42" s="134"/>
      <c r="CZ42" s="134"/>
      <c r="DA42" s="134"/>
      <c r="DB42" s="135"/>
      <c r="DC42" s="134"/>
      <c r="DD42" s="136"/>
      <c r="DE42" s="133"/>
      <c r="DF42" s="134"/>
      <c r="DG42" s="134"/>
      <c r="DH42" s="134"/>
      <c r="DI42" s="135"/>
      <c r="DJ42" s="134"/>
      <c r="DK42" s="136"/>
      <c r="DL42" s="133"/>
      <c r="DM42" s="134"/>
      <c r="DN42" s="134"/>
      <c r="DO42" s="134"/>
      <c r="DP42" s="135"/>
      <c r="DQ42" s="134"/>
      <c r="DR42" s="136"/>
      <c r="DS42" s="133"/>
      <c r="DT42" s="134"/>
      <c r="DU42" s="134"/>
      <c r="DV42" s="134"/>
      <c r="DW42" s="135"/>
      <c r="DX42" s="134"/>
      <c r="DY42" s="136"/>
      <c r="DZ42" s="133"/>
      <c r="EA42" s="134"/>
      <c r="EB42" s="134"/>
      <c r="EC42" s="134"/>
      <c r="ED42" s="135"/>
      <c r="EE42" s="134"/>
      <c r="EF42" s="136"/>
      <c r="EG42" s="133"/>
      <c r="EH42" s="134"/>
      <c r="EI42" s="134"/>
      <c r="EJ42" s="134"/>
      <c r="EK42" s="135"/>
      <c r="EL42" s="134"/>
      <c r="EM42" s="136"/>
      <c r="EN42" s="133"/>
      <c r="EO42" s="134"/>
      <c r="EP42" s="134"/>
      <c r="EQ42" s="134"/>
      <c r="ER42" s="135"/>
      <c r="ES42" s="135"/>
      <c r="ET42" s="136"/>
      <c r="EU42" s="133"/>
      <c r="EV42" s="134"/>
      <c r="EW42" s="134"/>
      <c r="EX42" s="134"/>
      <c r="EY42" s="135"/>
      <c r="EZ42" s="134"/>
      <c r="FA42" s="136"/>
      <c r="FB42" s="133"/>
      <c r="FC42" s="134"/>
      <c r="FD42" s="134"/>
      <c r="FE42" s="134"/>
      <c r="FF42" s="135"/>
      <c r="FG42" s="134"/>
      <c r="FH42" s="136"/>
      <c r="FI42" s="133"/>
      <c r="FJ42" s="134"/>
      <c r="FK42" s="134"/>
      <c r="FL42" s="134"/>
      <c r="FM42" s="135"/>
      <c r="FN42" s="135"/>
      <c r="FO42" s="136"/>
      <c r="FP42" s="133"/>
      <c r="FQ42" s="134"/>
      <c r="FR42" s="134"/>
      <c r="FS42" s="134"/>
      <c r="FT42" s="135"/>
      <c r="FU42" s="134"/>
      <c r="FV42" s="136"/>
      <c r="FW42" s="133"/>
      <c r="FX42" s="134"/>
      <c r="FY42" s="134"/>
      <c r="FZ42" s="134"/>
      <c r="GA42" s="135"/>
      <c r="GB42" s="134"/>
      <c r="GC42" s="136"/>
      <c r="GD42" s="133"/>
      <c r="GE42" s="134"/>
      <c r="GF42" s="134"/>
      <c r="GG42" s="134"/>
      <c r="GH42" s="135"/>
      <c r="GI42" s="134"/>
      <c r="GJ42" s="136"/>
      <c r="GK42" s="133"/>
      <c r="GL42" s="134"/>
      <c r="GM42" s="134"/>
      <c r="GN42" s="134"/>
      <c r="GO42" s="135"/>
      <c r="GP42" s="134"/>
      <c r="GQ42" s="136"/>
      <c r="GR42" s="133"/>
      <c r="GS42" s="134"/>
      <c r="GT42" s="134"/>
      <c r="GU42" s="134"/>
      <c r="GV42" s="135"/>
      <c r="GW42" s="134"/>
      <c r="GX42" s="136"/>
      <c r="GY42" s="133"/>
      <c r="GZ42" s="134"/>
      <c r="HA42" s="134"/>
      <c r="HB42" s="134"/>
      <c r="HC42" s="135"/>
      <c r="HD42" s="134"/>
      <c r="HE42" s="136"/>
      <c r="HF42" s="133"/>
      <c r="HG42" s="134"/>
      <c r="HH42" s="134"/>
      <c r="HI42" s="134"/>
      <c r="HJ42" s="135"/>
      <c r="HK42" s="134"/>
      <c r="HL42" s="136"/>
      <c r="HM42" s="133"/>
      <c r="HN42" s="134"/>
      <c r="HO42" s="134"/>
      <c r="HP42" s="134"/>
      <c r="HQ42" s="135"/>
      <c r="HR42" s="134"/>
      <c r="HS42" s="136"/>
      <c r="HT42" s="133"/>
      <c r="HU42" s="134"/>
      <c r="HV42" s="134"/>
      <c r="HW42" s="134"/>
      <c r="HX42" s="135"/>
      <c r="HY42" s="134"/>
      <c r="HZ42" s="136"/>
      <c r="IA42" s="133"/>
      <c r="IB42" s="134"/>
      <c r="IC42" s="134"/>
      <c r="ID42" s="134"/>
      <c r="IE42" s="135"/>
      <c r="IF42" s="134"/>
      <c r="IG42" s="136"/>
      <c r="IH42" s="133"/>
      <c r="II42" s="134"/>
      <c r="IJ42" s="134"/>
      <c r="IK42" s="134"/>
      <c r="IL42" s="135"/>
      <c r="IM42" s="134"/>
      <c r="IN42" s="136"/>
    </row>
    <row r="43" spans="1:249" s="94" customFormat="1" ht="10.35" customHeight="1" x14ac:dyDescent="0.2">
      <c r="A43" s="72" t="s">
        <v>83</v>
      </c>
      <c r="B43" s="227" t="s">
        <v>7</v>
      </c>
      <c r="C43" s="228"/>
      <c r="D43" s="30">
        <f>+K43+R43+Y43+AM43+AT43+BV43+1</f>
        <v>4987092</v>
      </c>
      <c r="E43" s="30">
        <f t="shared" ref="E43:E69" si="130">+L43+S43+Z43+AN43+AU43+BW43</f>
        <v>15947314</v>
      </c>
      <c r="F43" s="4">
        <f>SUM(M43,T43,AA43,AH43,AO43,BC43,BJ43,BQ43,CE43,CL43,CS43,CZ43,DG43,DN43,DU43,EB43)+SUM(EI43,EP43,EW43,FD43,FK43,FR43,FY43,GF43,GM43,GT43,HA43,HH43,HO43,HV43,IC43,IJ43)</f>
        <v>0</v>
      </c>
      <c r="G43" s="4">
        <f t="shared" ref="G43:I46" si="131">SUM(N43,U43,AB43,AI43,AP43,BD43,BK43,BR43,CF43,CM43,CT43,DA43,DH43,DO43,DV43,EC43)+SUM(EJ43,EQ43,EX43,FE43,FL43,FS43,FZ43,GG43,GN43,GU43,HB43,HI43,HP43,HW43,ID43,IK43)+BY43</f>
        <v>17988239</v>
      </c>
      <c r="H43" s="4">
        <f t="shared" si="131"/>
        <v>11933751</v>
      </c>
      <c r="I43" s="4">
        <f t="shared" si="131"/>
        <v>6054488</v>
      </c>
      <c r="J43" s="8">
        <f t="shared" ref="J43:J46" si="132">SUM(Q43,X43,AE43,AL43,AS43,BG43,BN43,BU43,CI43,CP43,CW43,DD43,DK43,DR43,DY43,EF43)+SUM(EM43,ET43,FA43,FH43,FO43,FV43,GC43,GJ43,GQ43,GX43,HE43,HL43,HS43,HZ43,IG43,IN43)</f>
        <v>0</v>
      </c>
      <c r="K43" s="7">
        <v>283459</v>
      </c>
      <c r="L43" s="4">
        <v>375979</v>
      </c>
      <c r="M43" s="4"/>
      <c r="N43" s="4">
        <v>514094</v>
      </c>
      <c r="O43" s="51">
        <f>N43-P43-Q43</f>
        <v>362570</v>
      </c>
      <c r="P43" s="4">
        <v>151524</v>
      </c>
      <c r="Q43" s="24"/>
      <c r="R43" s="7">
        <v>1441525</v>
      </c>
      <c r="S43" s="4">
        <v>3256277</v>
      </c>
      <c r="T43" s="4"/>
      <c r="U43" s="4">
        <v>3799276</v>
      </c>
      <c r="V43" s="51">
        <f>U43-W43-X43</f>
        <v>3550676</v>
      </c>
      <c r="W43" s="4">
        <v>248600</v>
      </c>
      <c r="X43" s="8"/>
      <c r="Y43" s="7">
        <v>1445637</v>
      </c>
      <c r="Z43" s="4">
        <v>4699510</v>
      </c>
      <c r="AA43" s="4"/>
      <c r="AB43" s="4">
        <v>4968469</v>
      </c>
      <c r="AC43" s="51">
        <f>AB43-AD43-AE43</f>
        <v>960838</v>
      </c>
      <c r="AD43" s="51">
        <v>4007631</v>
      </c>
      <c r="AE43" s="8"/>
      <c r="AF43" s="7">
        <v>139855</v>
      </c>
      <c r="AG43" s="4"/>
      <c r="AH43" s="4"/>
      <c r="AI43" s="4"/>
      <c r="AJ43" s="51">
        <f>AI43-AK43-AL43</f>
        <v>0</v>
      </c>
      <c r="AK43" s="4"/>
      <c r="AL43" s="8"/>
      <c r="AM43" s="7">
        <v>201764</v>
      </c>
      <c r="AN43" s="4">
        <v>391519</v>
      </c>
      <c r="AO43" s="4"/>
      <c r="AP43" s="4">
        <v>571559</v>
      </c>
      <c r="AQ43" s="51">
        <f>AP43-AR43-AS43</f>
        <v>554999</v>
      </c>
      <c r="AR43" s="4">
        <v>16560</v>
      </c>
      <c r="AS43" s="8"/>
      <c r="AT43" s="30">
        <f t="shared" ref="AT43:AW46" si="133">SUM(BH43,BO43,BA43)</f>
        <v>1614706</v>
      </c>
      <c r="AU43" s="4">
        <f t="shared" si="133"/>
        <v>3501210</v>
      </c>
      <c r="AV43" s="4">
        <f t="shared" si="133"/>
        <v>0</v>
      </c>
      <c r="AW43" s="4">
        <f t="shared" si="133"/>
        <v>3757387</v>
      </c>
      <c r="AX43" s="4">
        <f t="shared" ref="AX43:AZ46" si="134">SUM(BL43,BS43,BE43)</f>
        <v>3181191</v>
      </c>
      <c r="AY43" s="4">
        <f t="shared" si="134"/>
        <v>576196</v>
      </c>
      <c r="AZ43" s="24">
        <f t="shared" si="134"/>
        <v>0</v>
      </c>
      <c r="BA43" s="7">
        <v>1012708</v>
      </c>
      <c r="BB43" s="4">
        <v>2369681</v>
      </c>
      <c r="BC43" s="4"/>
      <c r="BD43" s="4">
        <v>2572651</v>
      </c>
      <c r="BE43" s="51">
        <f>BD43-BF43-BG43</f>
        <v>2245995</v>
      </c>
      <c r="BF43" s="4">
        <v>326656</v>
      </c>
      <c r="BG43" s="8"/>
      <c r="BH43" s="7">
        <v>256678</v>
      </c>
      <c r="BI43" s="4">
        <v>515880</v>
      </c>
      <c r="BJ43" s="4"/>
      <c r="BK43" s="4">
        <v>546826</v>
      </c>
      <c r="BL43" s="51">
        <f>BK43-BM43-BN43</f>
        <v>431782</v>
      </c>
      <c r="BM43" s="4">
        <v>115044</v>
      </c>
      <c r="BN43" s="8"/>
      <c r="BO43" s="7">
        <v>345320</v>
      </c>
      <c r="BP43" s="4">
        <v>615649</v>
      </c>
      <c r="BQ43" s="4"/>
      <c r="BR43" s="4">
        <v>637910</v>
      </c>
      <c r="BS43" s="51">
        <f>BR43-BT43-BU43</f>
        <v>503414</v>
      </c>
      <c r="BT43" s="4">
        <v>134496</v>
      </c>
      <c r="BU43" s="8"/>
      <c r="BV43" s="30">
        <f>SUM(CC43,CJ43,CQ43,CX43,DE43,DL43,DS43,DZ43,EG43,EN43,EU43,FB43,FI43,FP43,FW43,GD43,GK43,GR43,GY43,HF43,HM43,HT43,IA43,IH43)</f>
        <v>0</v>
      </c>
      <c r="BW43" s="4">
        <v>3722819</v>
      </c>
      <c r="BX43" s="4">
        <f>SUM(CE43,CL43,CS43,CZ43,DG43,DN43,DU43,EB43,EI43,EP43,EW43,FD43,FK43,FR43,FY43,GF43,GM43,GT43,HA43,HH43,HO43,HV43,IC43,IJ43)</f>
        <v>0</v>
      </c>
      <c r="BY43" s="4">
        <v>4377454</v>
      </c>
      <c r="BZ43" s="51">
        <f t="shared" ref="BZ43:BZ45" si="135">BY43-CA43-CB43</f>
        <v>3323477</v>
      </c>
      <c r="CA43" s="4">
        <v>1053977</v>
      </c>
      <c r="CB43" s="24"/>
      <c r="CC43" s="7"/>
      <c r="CD43" s="4"/>
      <c r="CE43" s="4"/>
      <c r="CF43" s="4"/>
      <c r="CG43" s="51">
        <f>CF43-CH43-CI43</f>
        <v>0</v>
      </c>
      <c r="CH43" s="4"/>
      <c r="CI43" s="8"/>
      <c r="CJ43" s="7"/>
      <c r="CK43" s="4"/>
      <c r="CL43" s="4"/>
      <c r="CM43" s="4"/>
      <c r="CN43" s="51">
        <f>CM43-CO43-CP43</f>
        <v>0</v>
      </c>
      <c r="CO43" s="4"/>
      <c r="CP43" s="8"/>
      <c r="CQ43" s="7"/>
      <c r="CR43" s="4"/>
      <c r="CS43" s="4"/>
      <c r="CT43" s="4"/>
      <c r="CU43" s="51">
        <f>CT43-CV43-CW43</f>
        <v>0</v>
      </c>
      <c r="CV43" s="4"/>
      <c r="CW43" s="8"/>
      <c r="CX43" s="7"/>
      <c r="CY43" s="4"/>
      <c r="CZ43" s="4"/>
      <c r="DA43" s="4"/>
      <c r="DB43" s="51">
        <f>DA43-DC43-DD43</f>
        <v>0</v>
      </c>
      <c r="DC43" s="4"/>
      <c r="DD43" s="8"/>
      <c r="DE43" s="7"/>
      <c r="DF43" s="4"/>
      <c r="DG43" s="4"/>
      <c r="DH43" s="4"/>
      <c r="DI43" s="51">
        <f>DH43-DJ43-DK43</f>
        <v>0</v>
      </c>
      <c r="DJ43" s="4"/>
      <c r="DK43" s="8"/>
      <c r="DL43" s="7"/>
      <c r="DM43" s="4"/>
      <c r="DN43" s="4"/>
      <c r="DO43" s="4"/>
      <c r="DP43" s="51">
        <f>DO43-DQ43-DR43</f>
        <v>0</v>
      </c>
      <c r="DQ43" s="4"/>
      <c r="DR43" s="8"/>
      <c r="DS43" s="7"/>
      <c r="DT43" s="4"/>
      <c r="DU43" s="4"/>
      <c r="DV43" s="4"/>
      <c r="DW43" s="51">
        <f>DV43-DX43-DY43</f>
        <v>0</v>
      </c>
      <c r="DX43" s="4"/>
      <c r="DY43" s="8"/>
      <c r="DZ43" s="7"/>
      <c r="EA43" s="4"/>
      <c r="EB43" s="4"/>
      <c r="EC43" s="4"/>
      <c r="ED43" s="51">
        <f>EC43-EE43-EF43</f>
        <v>0</v>
      </c>
      <c r="EE43" s="4"/>
      <c r="EF43" s="8"/>
      <c r="EG43" s="7"/>
      <c r="EH43" s="4"/>
      <c r="EI43" s="4"/>
      <c r="EJ43" s="4"/>
      <c r="EK43" s="51">
        <f>EJ43-EL43-EM43</f>
        <v>0</v>
      </c>
      <c r="EL43" s="4"/>
      <c r="EM43" s="8"/>
      <c r="EN43" s="7"/>
      <c r="EO43" s="4"/>
      <c r="EP43" s="4"/>
      <c r="EQ43" s="4"/>
      <c r="ER43" s="51">
        <f>EQ43-ES43-ET43</f>
        <v>0</v>
      </c>
      <c r="ES43" s="51"/>
      <c r="ET43" s="8"/>
      <c r="EU43" s="7"/>
      <c r="EV43" s="4"/>
      <c r="EW43" s="4"/>
      <c r="EX43" s="4"/>
      <c r="EY43" s="51">
        <f>EX43-EZ43-FA43</f>
        <v>0</v>
      </c>
      <c r="EZ43" s="4"/>
      <c r="FA43" s="8"/>
      <c r="FB43" s="7"/>
      <c r="FC43" s="4"/>
      <c r="FD43" s="4"/>
      <c r="FE43" s="4"/>
      <c r="FF43" s="51">
        <f>FE43-FG43-FH43</f>
        <v>0</v>
      </c>
      <c r="FG43" s="4"/>
      <c r="FH43" s="8"/>
      <c r="FI43" s="7"/>
      <c r="FJ43" s="4"/>
      <c r="FK43" s="4"/>
      <c r="FL43" s="4"/>
      <c r="FM43" s="51">
        <f>FL43-FN43-FO43</f>
        <v>0</v>
      </c>
      <c r="FN43" s="51"/>
      <c r="FO43" s="8"/>
      <c r="FP43" s="7"/>
      <c r="FQ43" s="4"/>
      <c r="FR43" s="4"/>
      <c r="FS43" s="4"/>
      <c r="FT43" s="51">
        <f>FS43-FU43-FV43</f>
        <v>0</v>
      </c>
      <c r="FU43" s="4"/>
      <c r="FV43" s="8"/>
      <c r="FW43" s="7"/>
      <c r="FX43" s="4"/>
      <c r="FY43" s="4"/>
      <c r="FZ43" s="4"/>
      <c r="GA43" s="51">
        <f>FZ43-GB43-GC43</f>
        <v>0</v>
      </c>
      <c r="GB43" s="4"/>
      <c r="GC43" s="8"/>
      <c r="GD43" s="7"/>
      <c r="GE43" s="4"/>
      <c r="GF43" s="4"/>
      <c r="GG43" s="4"/>
      <c r="GH43" s="51">
        <f>GG43-GI43-GJ43</f>
        <v>0</v>
      </c>
      <c r="GI43" s="4"/>
      <c r="GJ43" s="8"/>
      <c r="GK43" s="7"/>
      <c r="GL43" s="4"/>
      <c r="GM43" s="4"/>
      <c r="GN43" s="4"/>
      <c r="GO43" s="51">
        <f>GN43-GP43-GQ43</f>
        <v>0</v>
      </c>
      <c r="GP43" s="4"/>
      <c r="GQ43" s="8"/>
      <c r="GR43" s="7"/>
      <c r="GS43" s="4"/>
      <c r="GT43" s="4"/>
      <c r="GU43" s="4"/>
      <c r="GV43" s="51">
        <f>GU43-GW43-GX43</f>
        <v>0</v>
      </c>
      <c r="GW43" s="4"/>
      <c r="GX43" s="8"/>
      <c r="GY43" s="7"/>
      <c r="GZ43" s="4"/>
      <c r="HA43" s="4"/>
      <c r="HB43" s="4"/>
      <c r="HC43" s="51">
        <f>HB43-HD43-HE43</f>
        <v>0</v>
      </c>
      <c r="HD43" s="4"/>
      <c r="HE43" s="8"/>
      <c r="HF43" s="7"/>
      <c r="HG43" s="4"/>
      <c r="HH43" s="4"/>
      <c r="HI43" s="4"/>
      <c r="HJ43" s="51">
        <f>HI43-HK43-HL43</f>
        <v>0</v>
      </c>
      <c r="HK43" s="4"/>
      <c r="HL43" s="8"/>
      <c r="HM43" s="7"/>
      <c r="HN43" s="4"/>
      <c r="HO43" s="4"/>
      <c r="HP43" s="4"/>
      <c r="HQ43" s="51">
        <f>HP43-HR43-HS43</f>
        <v>0</v>
      </c>
      <c r="HR43" s="4"/>
      <c r="HS43" s="8"/>
      <c r="HT43" s="7"/>
      <c r="HU43" s="4"/>
      <c r="HV43" s="4"/>
      <c r="HW43" s="4"/>
      <c r="HX43" s="51">
        <f>HW43-HY43-HZ43</f>
        <v>0</v>
      </c>
      <c r="HY43" s="4"/>
      <c r="HZ43" s="8"/>
      <c r="IA43" s="7"/>
      <c r="IB43" s="4"/>
      <c r="IC43" s="4"/>
      <c r="ID43" s="4"/>
      <c r="IE43" s="51">
        <f>ID43-IF43-IG43</f>
        <v>0</v>
      </c>
      <c r="IF43" s="4"/>
      <c r="IG43" s="8"/>
      <c r="IH43" s="7"/>
      <c r="II43" s="4"/>
      <c r="IJ43" s="4"/>
      <c r="IK43" s="4"/>
      <c r="IL43" s="51">
        <f>IK43-IM43-IN43</f>
        <v>0</v>
      </c>
      <c r="IM43" s="4"/>
      <c r="IN43" s="8"/>
      <c r="IO43" s="39"/>
    </row>
    <row r="44" spans="1:249" s="94" customFormat="1" ht="10.35" customHeight="1" x14ac:dyDescent="0.2">
      <c r="A44" s="72" t="s">
        <v>84</v>
      </c>
      <c r="B44" s="227" t="s">
        <v>142</v>
      </c>
      <c r="C44" s="228"/>
      <c r="D44" s="30">
        <f>+K44+R44+Y44+AM44+AT44+BV44-3</f>
        <v>1067666</v>
      </c>
      <c r="E44" s="30">
        <f t="shared" si="130"/>
        <v>2056506</v>
      </c>
      <c r="F44" s="4">
        <f>SUM(M44,T44,AA44,AH44,AO44,BC44,BJ44,BQ44,CE44,CL44,CS44,CZ44,DG44,DN44,DU44,EB44)+SUM(EI44,EP44,EW44,FD44,FK44,FR44,FY44,GF44,GM44,GT44,HA44,HH44,HO44,HV44,IC44,IJ44)</f>
        <v>0</v>
      </c>
      <c r="G44" s="4">
        <f t="shared" si="131"/>
        <v>2412968</v>
      </c>
      <c r="H44" s="4">
        <f t="shared" si="131"/>
        <v>1664399</v>
      </c>
      <c r="I44" s="4">
        <f t="shared" si="131"/>
        <v>748569</v>
      </c>
      <c r="J44" s="8">
        <f t="shared" si="132"/>
        <v>0</v>
      </c>
      <c r="K44" s="7">
        <v>51326</v>
      </c>
      <c r="L44" s="4">
        <v>55895</v>
      </c>
      <c r="M44" s="4"/>
      <c r="N44" s="4">
        <v>72285</v>
      </c>
      <c r="O44" s="51">
        <f t="shared" ref="O44:O56" si="136">N44-P44-Q44</f>
        <v>52626</v>
      </c>
      <c r="P44" s="4">
        <v>19659</v>
      </c>
      <c r="Q44" s="24"/>
      <c r="R44" s="7">
        <v>304995</v>
      </c>
      <c r="S44" s="4">
        <v>352813</v>
      </c>
      <c r="T44" s="4"/>
      <c r="U44" s="4">
        <v>492996</v>
      </c>
      <c r="V44" s="51">
        <f>U44-W44-X44</f>
        <v>461588</v>
      </c>
      <c r="W44" s="4">
        <v>31408</v>
      </c>
      <c r="X44" s="8"/>
      <c r="Y44" s="7">
        <v>311530</v>
      </c>
      <c r="Z44" s="4">
        <v>545036</v>
      </c>
      <c r="AA44" s="4"/>
      <c r="AB44" s="4">
        <f>646067-40000</f>
        <v>606067</v>
      </c>
      <c r="AC44" s="51">
        <f>AB44-AD44-AE44</f>
        <v>122013</v>
      </c>
      <c r="AD44" s="51">
        <v>484054</v>
      </c>
      <c r="AE44" s="8"/>
      <c r="AF44" s="7">
        <v>40437</v>
      </c>
      <c r="AG44" s="4"/>
      <c r="AH44" s="4"/>
      <c r="AI44" s="4"/>
      <c r="AJ44" s="51">
        <f>AI44-AK44-AL44</f>
        <v>0</v>
      </c>
      <c r="AK44" s="4"/>
      <c r="AL44" s="8"/>
      <c r="AM44" s="7">
        <v>42622</v>
      </c>
      <c r="AN44" s="4">
        <v>53629</v>
      </c>
      <c r="AO44" s="4"/>
      <c r="AP44" s="4">
        <v>76950</v>
      </c>
      <c r="AQ44" s="51">
        <f>AP44-AR44-AS44</f>
        <v>74797</v>
      </c>
      <c r="AR44" s="4">
        <v>2153</v>
      </c>
      <c r="AS44" s="8"/>
      <c r="AT44" s="30">
        <f t="shared" si="133"/>
        <v>357196</v>
      </c>
      <c r="AU44" s="4">
        <f t="shared" si="133"/>
        <v>501303</v>
      </c>
      <c r="AV44" s="4">
        <f t="shared" si="133"/>
        <v>0</v>
      </c>
      <c r="AW44" s="4">
        <f t="shared" si="133"/>
        <v>529810</v>
      </c>
      <c r="AX44" s="4">
        <f t="shared" si="134"/>
        <v>455198</v>
      </c>
      <c r="AY44" s="4">
        <f t="shared" si="134"/>
        <v>74612</v>
      </c>
      <c r="AZ44" s="24">
        <f t="shared" si="134"/>
        <v>0</v>
      </c>
      <c r="BA44" s="7">
        <v>233628</v>
      </c>
      <c r="BB44" s="4">
        <v>343625</v>
      </c>
      <c r="BC44" s="4"/>
      <c r="BD44" s="4">
        <v>368189</v>
      </c>
      <c r="BE44" s="51">
        <f>BD44-BF44-BG44</f>
        <v>325848</v>
      </c>
      <c r="BF44" s="4">
        <v>42341</v>
      </c>
      <c r="BG44" s="8"/>
      <c r="BH44" s="7">
        <v>50807</v>
      </c>
      <c r="BI44" s="4">
        <v>71949</v>
      </c>
      <c r="BJ44" s="4"/>
      <c r="BK44" s="4">
        <v>73288</v>
      </c>
      <c r="BL44" s="51">
        <f>BK44-BM44-BN44</f>
        <v>58391</v>
      </c>
      <c r="BM44" s="4">
        <v>14897</v>
      </c>
      <c r="BN44" s="8"/>
      <c r="BO44" s="7">
        <v>72761</v>
      </c>
      <c r="BP44" s="4">
        <v>85729</v>
      </c>
      <c r="BQ44" s="4"/>
      <c r="BR44" s="4">
        <v>88333</v>
      </c>
      <c r="BS44" s="51">
        <f>BR44-BT44-BU44</f>
        <v>70959</v>
      </c>
      <c r="BT44" s="4">
        <v>17374</v>
      </c>
      <c r="BU44" s="8"/>
      <c r="BV44" s="30">
        <f>SUM(CC44,CJ44,CQ44,CX44,DE44,DL44,DS44,DZ44,EG44,EN44,EU44,FB44,FI44,FP44,FW44,GD44,GK44,GR44,GY44,HF44,HM44,HT44,IA44,IH44)</f>
        <v>0</v>
      </c>
      <c r="BW44" s="4">
        <v>547830</v>
      </c>
      <c r="BX44" s="4">
        <f>SUM(CE44,CL44,CS44,CZ44,DG44,DN44,DU44,EB44,EI44,EP44,EW44,FD44,FK44,FR44,FY44,GF44,GM44,GT44,HA44,HH44,HO44,HV44,IC44,IJ44)</f>
        <v>0</v>
      </c>
      <c r="BY44" s="4">
        <v>634860</v>
      </c>
      <c r="BZ44" s="51">
        <f t="shared" si="135"/>
        <v>498177</v>
      </c>
      <c r="CA44" s="4">
        <v>136683</v>
      </c>
      <c r="CB44" s="24"/>
      <c r="CC44" s="7"/>
      <c r="CD44" s="4"/>
      <c r="CE44" s="4"/>
      <c r="CF44" s="4"/>
      <c r="CG44" s="51">
        <f>CF44-CH44-CI44</f>
        <v>0</v>
      </c>
      <c r="CH44" s="4"/>
      <c r="CI44" s="8"/>
      <c r="CJ44" s="7"/>
      <c r="CK44" s="4"/>
      <c r="CL44" s="4"/>
      <c r="CM44" s="4"/>
      <c r="CN44" s="51">
        <f>CM44-CO44-CP44</f>
        <v>0</v>
      </c>
      <c r="CO44" s="4"/>
      <c r="CP44" s="8"/>
      <c r="CQ44" s="7"/>
      <c r="CR44" s="4"/>
      <c r="CS44" s="4"/>
      <c r="CT44" s="4"/>
      <c r="CU44" s="51">
        <f>CT44-CV44-CW44</f>
        <v>0</v>
      </c>
      <c r="CV44" s="4"/>
      <c r="CW44" s="8"/>
      <c r="CX44" s="7"/>
      <c r="CY44" s="4"/>
      <c r="CZ44" s="4"/>
      <c r="DA44" s="4"/>
      <c r="DB44" s="51">
        <f>DA44-DC44-DD44</f>
        <v>0</v>
      </c>
      <c r="DC44" s="4"/>
      <c r="DD44" s="8"/>
      <c r="DE44" s="7"/>
      <c r="DF44" s="4"/>
      <c r="DG44" s="4"/>
      <c r="DH44" s="4"/>
      <c r="DI44" s="51">
        <f>DH44-DJ44-DK44</f>
        <v>0</v>
      </c>
      <c r="DJ44" s="4"/>
      <c r="DK44" s="8"/>
      <c r="DL44" s="7"/>
      <c r="DM44" s="4"/>
      <c r="DN44" s="4"/>
      <c r="DO44" s="4"/>
      <c r="DP44" s="51">
        <f>DO44-DQ44-DR44</f>
        <v>0</v>
      </c>
      <c r="DQ44" s="4"/>
      <c r="DR44" s="8"/>
      <c r="DS44" s="7"/>
      <c r="DT44" s="4"/>
      <c r="DU44" s="4"/>
      <c r="DV44" s="4"/>
      <c r="DW44" s="51">
        <f>DV44-DX44-DY44</f>
        <v>0</v>
      </c>
      <c r="DX44" s="4"/>
      <c r="DY44" s="8"/>
      <c r="DZ44" s="7"/>
      <c r="EA44" s="4"/>
      <c r="EB44" s="4"/>
      <c r="EC44" s="4"/>
      <c r="ED44" s="51">
        <f>EC44-EE44-EF44</f>
        <v>0</v>
      </c>
      <c r="EE44" s="4"/>
      <c r="EF44" s="8"/>
      <c r="EG44" s="7"/>
      <c r="EH44" s="4"/>
      <c r="EI44" s="4"/>
      <c r="EJ44" s="4"/>
      <c r="EK44" s="51">
        <f>EJ44-EL44-EM44</f>
        <v>0</v>
      </c>
      <c r="EL44" s="4"/>
      <c r="EM44" s="8"/>
      <c r="EN44" s="7"/>
      <c r="EO44" s="4"/>
      <c r="EP44" s="4"/>
      <c r="EQ44" s="4"/>
      <c r="ER44" s="51">
        <f>EQ44-ES44-ET44</f>
        <v>0</v>
      </c>
      <c r="ES44" s="51"/>
      <c r="ET44" s="8"/>
      <c r="EU44" s="7"/>
      <c r="EV44" s="4"/>
      <c r="EW44" s="4"/>
      <c r="EX44" s="4"/>
      <c r="EY44" s="51">
        <f>EX44-EZ44-FA44</f>
        <v>0</v>
      </c>
      <c r="EZ44" s="4"/>
      <c r="FA44" s="8"/>
      <c r="FB44" s="7"/>
      <c r="FC44" s="4"/>
      <c r="FD44" s="4"/>
      <c r="FE44" s="4"/>
      <c r="FF44" s="51">
        <f>FE44-FG44-FH44</f>
        <v>0</v>
      </c>
      <c r="FG44" s="4"/>
      <c r="FH44" s="8"/>
      <c r="FI44" s="7"/>
      <c r="FJ44" s="4"/>
      <c r="FK44" s="4"/>
      <c r="FL44" s="4"/>
      <c r="FM44" s="51">
        <f>FL44-FN44-FO44</f>
        <v>0</v>
      </c>
      <c r="FN44" s="4"/>
      <c r="FO44" s="8"/>
      <c r="FP44" s="7"/>
      <c r="FQ44" s="4"/>
      <c r="FR44" s="4"/>
      <c r="FS44" s="4"/>
      <c r="FT44" s="51">
        <f>FS44-FU44-FV44</f>
        <v>0</v>
      </c>
      <c r="FU44" s="4"/>
      <c r="FV44" s="8"/>
      <c r="FW44" s="7"/>
      <c r="FX44" s="4"/>
      <c r="FY44" s="4"/>
      <c r="FZ44" s="4"/>
      <c r="GA44" s="51">
        <f>FZ44-GB44-GC44</f>
        <v>0</v>
      </c>
      <c r="GB44" s="4"/>
      <c r="GC44" s="8"/>
      <c r="GD44" s="7"/>
      <c r="GE44" s="4"/>
      <c r="GF44" s="4"/>
      <c r="GG44" s="4"/>
      <c r="GH44" s="51">
        <f>GG44-GI44-GJ44</f>
        <v>0</v>
      </c>
      <c r="GI44" s="4"/>
      <c r="GJ44" s="8"/>
      <c r="GK44" s="7"/>
      <c r="GL44" s="4"/>
      <c r="GM44" s="4"/>
      <c r="GN44" s="4"/>
      <c r="GO44" s="51">
        <f>GN44-GP44-GQ44</f>
        <v>0</v>
      </c>
      <c r="GP44" s="4"/>
      <c r="GQ44" s="8"/>
      <c r="GR44" s="7"/>
      <c r="GS44" s="4"/>
      <c r="GT44" s="4"/>
      <c r="GU44" s="4"/>
      <c r="GV44" s="51">
        <f>GU44-GW44-GX44</f>
        <v>0</v>
      </c>
      <c r="GW44" s="4"/>
      <c r="GX44" s="8"/>
      <c r="GY44" s="7"/>
      <c r="GZ44" s="4"/>
      <c r="HA44" s="4"/>
      <c r="HB44" s="4"/>
      <c r="HC44" s="51">
        <f>HB44-HD44-HE44</f>
        <v>0</v>
      </c>
      <c r="HD44" s="4"/>
      <c r="HE44" s="8"/>
      <c r="HF44" s="7"/>
      <c r="HG44" s="4"/>
      <c r="HH44" s="4"/>
      <c r="HI44" s="4"/>
      <c r="HJ44" s="51">
        <f>HI44-HK44-HL44</f>
        <v>0</v>
      </c>
      <c r="HK44" s="4"/>
      <c r="HL44" s="8"/>
      <c r="HM44" s="7"/>
      <c r="HN44" s="4"/>
      <c r="HO44" s="4"/>
      <c r="HP44" s="4"/>
      <c r="HQ44" s="51">
        <f>HP44-HR44-HS44</f>
        <v>0</v>
      </c>
      <c r="HR44" s="4"/>
      <c r="HS44" s="8"/>
      <c r="HT44" s="7"/>
      <c r="HU44" s="4"/>
      <c r="HV44" s="4"/>
      <c r="HW44" s="4"/>
      <c r="HX44" s="51">
        <f>HW44-HY44-HZ44</f>
        <v>0</v>
      </c>
      <c r="HY44" s="4"/>
      <c r="HZ44" s="8"/>
      <c r="IA44" s="7"/>
      <c r="IB44" s="4"/>
      <c r="IC44" s="4"/>
      <c r="ID44" s="4"/>
      <c r="IE44" s="51">
        <f>ID44-IF44-IG44</f>
        <v>0</v>
      </c>
      <c r="IF44" s="4"/>
      <c r="IG44" s="8"/>
      <c r="IH44" s="7"/>
      <c r="II44" s="4"/>
      <c r="IJ44" s="4"/>
      <c r="IK44" s="4"/>
      <c r="IL44" s="51">
        <f>IK44-IM44-IN44</f>
        <v>0</v>
      </c>
      <c r="IM44" s="4"/>
      <c r="IN44" s="8"/>
      <c r="IO44" s="39"/>
    </row>
    <row r="45" spans="1:249" s="94" customFormat="1" ht="10.35" customHeight="1" x14ac:dyDescent="0.2">
      <c r="A45" s="72" t="s">
        <v>85</v>
      </c>
      <c r="B45" s="227" t="s">
        <v>0</v>
      </c>
      <c r="C45" s="228"/>
      <c r="D45" s="30">
        <f>+K45+R45+Y45+AM45+AT45+BV45-4</f>
        <v>8448821</v>
      </c>
      <c r="E45" s="30">
        <f t="shared" si="130"/>
        <v>17607211</v>
      </c>
      <c r="F45" s="4">
        <f>SUM(M45,T45,AA45,AH45,AO45,BC45,BJ45,BQ45,CE45,CL45,CS45,CZ45,DG45,DN45,DU45,EB45)+SUM(EI45,EP45,EW45,FD45,FK45,FR45,FY45,GF45,GM45,GT45,HA45,HH45,HO45,HV45,IC45,IJ45)</f>
        <v>0</v>
      </c>
      <c r="G45" s="4">
        <f t="shared" si="131"/>
        <v>16200293</v>
      </c>
      <c r="H45" s="4">
        <f t="shared" si="131"/>
        <v>13562409</v>
      </c>
      <c r="I45" s="4">
        <f t="shared" si="131"/>
        <v>2637884</v>
      </c>
      <c r="J45" s="8">
        <f t="shared" si="132"/>
        <v>0</v>
      </c>
      <c r="K45" s="7">
        <v>5647568</v>
      </c>
      <c r="L45" s="189">
        <v>10481277</v>
      </c>
      <c r="M45" s="4"/>
      <c r="N45" s="189">
        <v>9490000</v>
      </c>
      <c r="O45" s="190">
        <f>N45-P45-Q45</f>
        <v>8059192</v>
      </c>
      <c r="P45" s="189">
        <v>1430808</v>
      </c>
      <c r="Q45" s="191"/>
      <c r="R45" s="7">
        <v>1497789</v>
      </c>
      <c r="S45" s="4">
        <v>2956983</v>
      </c>
      <c r="T45" s="4"/>
      <c r="U45" s="4">
        <v>2990530</v>
      </c>
      <c r="V45" s="51">
        <f>U45-W45-X45</f>
        <v>2875455</v>
      </c>
      <c r="W45" s="4">
        <v>115075</v>
      </c>
      <c r="X45" s="8"/>
      <c r="Y45" s="7">
        <v>615366</v>
      </c>
      <c r="Z45" s="4">
        <v>1274443</v>
      </c>
      <c r="AA45" s="4"/>
      <c r="AB45" s="4">
        <f>1288066-139700</f>
        <v>1148366</v>
      </c>
      <c r="AC45" s="51">
        <f>AB45-AD45-AE45</f>
        <v>192029</v>
      </c>
      <c r="AD45" s="51">
        <v>956337</v>
      </c>
      <c r="AE45" s="8"/>
      <c r="AF45" s="7">
        <v>327790</v>
      </c>
      <c r="AG45" s="4"/>
      <c r="AH45" s="4"/>
      <c r="AI45" s="4"/>
      <c r="AJ45" s="51">
        <f>AI45-AK45-AL45</f>
        <v>0</v>
      </c>
      <c r="AK45" s="4"/>
      <c r="AL45" s="8"/>
      <c r="AM45" s="7">
        <v>90327</v>
      </c>
      <c r="AN45" s="4">
        <v>159153</v>
      </c>
      <c r="AO45" s="4"/>
      <c r="AP45" s="4">
        <v>185139</v>
      </c>
      <c r="AQ45" s="51">
        <f>AP45-AR45-AS45</f>
        <v>185139</v>
      </c>
      <c r="AR45" s="4"/>
      <c r="AS45" s="8"/>
      <c r="AT45" s="30">
        <f t="shared" si="133"/>
        <v>597775</v>
      </c>
      <c r="AU45" s="4">
        <f t="shared" si="133"/>
        <v>1362126</v>
      </c>
      <c r="AV45" s="4">
        <f t="shared" si="133"/>
        <v>0</v>
      </c>
      <c r="AW45" s="4">
        <f t="shared" si="133"/>
        <v>1215313</v>
      </c>
      <c r="AX45" s="4">
        <f t="shared" si="134"/>
        <v>1094836</v>
      </c>
      <c r="AY45" s="4">
        <f t="shared" si="134"/>
        <v>120477</v>
      </c>
      <c r="AZ45" s="24">
        <f t="shared" si="134"/>
        <v>0</v>
      </c>
      <c r="BA45" s="7">
        <v>302434</v>
      </c>
      <c r="BB45" s="4">
        <v>712062</v>
      </c>
      <c r="BC45" s="4"/>
      <c r="BD45" s="4">
        <v>592936</v>
      </c>
      <c r="BE45" s="51">
        <f>BD45-BF45-BG45</f>
        <v>588364</v>
      </c>
      <c r="BF45" s="4">
        <v>4572</v>
      </c>
      <c r="BG45" s="8"/>
      <c r="BH45" s="7">
        <v>29789</v>
      </c>
      <c r="BI45" s="4">
        <v>70807</v>
      </c>
      <c r="BJ45" s="4"/>
      <c r="BK45" s="4">
        <v>70268</v>
      </c>
      <c r="BL45" s="51">
        <f>BK45-BM45-BN45</f>
        <v>69696</v>
      </c>
      <c r="BM45" s="4">
        <v>572</v>
      </c>
      <c r="BN45" s="8"/>
      <c r="BO45" s="7">
        <v>265552</v>
      </c>
      <c r="BP45" s="4">
        <v>579257</v>
      </c>
      <c r="BQ45" s="4"/>
      <c r="BR45" s="4">
        <v>552109</v>
      </c>
      <c r="BS45" s="51">
        <f>BR45-BT45-BU45</f>
        <v>436776</v>
      </c>
      <c r="BT45" s="4">
        <v>115333</v>
      </c>
      <c r="BU45" s="8"/>
      <c r="BV45" s="30">
        <f>SUM(CC45,CJ45,CQ45,CX45,DE45,DL45,DS45,DZ45,EG45,EN45,EU45,FB45,FI45,FP45,FW45,GD45,GK45,GR45,GY45,HF45,HM45,HT45,IA45,IH45)</f>
        <v>0</v>
      </c>
      <c r="BW45" s="4">
        <v>1373229</v>
      </c>
      <c r="BX45" s="4">
        <f>SUM(CE45,CL45,CS45,CZ45,DG45,DN45,DU45,EB45,EI45,EP45,EW45,FD45,FK45,FR45,FY45,GF45,GM45,GT45,HA45,HH45,HO45,HV45,IC45,IJ45)</f>
        <v>0</v>
      </c>
      <c r="BY45" s="4">
        <v>1170945</v>
      </c>
      <c r="BZ45" s="51">
        <f t="shared" si="135"/>
        <v>1155758</v>
      </c>
      <c r="CA45" s="4">
        <v>15187</v>
      </c>
      <c r="CB45" s="24"/>
      <c r="CC45" s="7"/>
      <c r="CD45" s="4"/>
      <c r="CE45" s="4"/>
      <c r="CF45" s="4"/>
      <c r="CG45" s="51">
        <f>CF45-CH45-CI45</f>
        <v>0</v>
      </c>
      <c r="CH45" s="4"/>
      <c r="CI45" s="8"/>
      <c r="CJ45" s="7"/>
      <c r="CK45" s="4"/>
      <c r="CL45" s="4"/>
      <c r="CM45" s="4"/>
      <c r="CN45" s="51">
        <f>CM45-CO45-CP45</f>
        <v>0</v>
      </c>
      <c r="CO45" s="4"/>
      <c r="CP45" s="8"/>
      <c r="CQ45" s="7"/>
      <c r="CR45" s="4"/>
      <c r="CS45" s="4"/>
      <c r="CT45" s="4"/>
      <c r="CU45" s="51">
        <f>CT45-CV45-CW45</f>
        <v>0</v>
      </c>
      <c r="CV45" s="4"/>
      <c r="CW45" s="8"/>
      <c r="CX45" s="7"/>
      <c r="CY45" s="4"/>
      <c r="CZ45" s="4"/>
      <c r="DA45" s="4"/>
      <c r="DB45" s="51">
        <f>DA45-DC45-DD45</f>
        <v>0</v>
      </c>
      <c r="DC45" s="4"/>
      <c r="DD45" s="8"/>
      <c r="DE45" s="7"/>
      <c r="DF45" s="4"/>
      <c r="DG45" s="4"/>
      <c r="DH45" s="4"/>
      <c r="DI45" s="51">
        <f>DH45-DJ45-DK45</f>
        <v>0</v>
      </c>
      <c r="DJ45" s="4"/>
      <c r="DK45" s="8"/>
      <c r="DL45" s="7"/>
      <c r="DM45" s="4"/>
      <c r="DN45" s="4"/>
      <c r="DO45" s="4"/>
      <c r="DP45" s="51">
        <f>DO45-DQ45-DR45</f>
        <v>0</v>
      </c>
      <c r="DQ45" s="4"/>
      <c r="DR45" s="8"/>
      <c r="DS45" s="7"/>
      <c r="DT45" s="4"/>
      <c r="DU45" s="4"/>
      <c r="DV45" s="4"/>
      <c r="DW45" s="51">
        <f>DV45-DX45-DY45</f>
        <v>0</v>
      </c>
      <c r="DX45" s="4"/>
      <c r="DY45" s="8"/>
      <c r="DZ45" s="7"/>
      <c r="EA45" s="4"/>
      <c r="EB45" s="4"/>
      <c r="EC45" s="4"/>
      <c r="ED45" s="51">
        <f>EC45-EE45-EF45</f>
        <v>0</v>
      </c>
      <c r="EE45" s="4"/>
      <c r="EF45" s="8"/>
      <c r="EG45" s="7"/>
      <c r="EH45" s="4"/>
      <c r="EI45" s="4"/>
      <c r="EJ45" s="4"/>
      <c r="EK45" s="51">
        <f>EJ45-EL45-EM45</f>
        <v>0</v>
      </c>
      <c r="EL45" s="4"/>
      <c r="EM45" s="8"/>
      <c r="EN45" s="7"/>
      <c r="EO45" s="4"/>
      <c r="EP45" s="4"/>
      <c r="EQ45" s="4"/>
      <c r="ER45" s="51">
        <f>EQ45-ES45-ET45</f>
        <v>0</v>
      </c>
      <c r="ES45" s="51"/>
      <c r="ET45" s="8"/>
      <c r="EU45" s="7"/>
      <c r="EV45" s="4"/>
      <c r="EW45" s="4"/>
      <c r="EX45" s="4"/>
      <c r="EY45" s="51">
        <f>EX45-EZ45-FA45</f>
        <v>0</v>
      </c>
      <c r="EZ45" s="4"/>
      <c r="FA45" s="8"/>
      <c r="FB45" s="7"/>
      <c r="FC45" s="4"/>
      <c r="FD45" s="4"/>
      <c r="FE45" s="4"/>
      <c r="FF45" s="51">
        <f>FE45-FG45-FH45</f>
        <v>0</v>
      </c>
      <c r="FG45" s="4"/>
      <c r="FH45" s="8"/>
      <c r="FI45" s="7"/>
      <c r="FJ45" s="4"/>
      <c r="FK45" s="4"/>
      <c r="FL45" s="4"/>
      <c r="FM45" s="51">
        <f>FL45-FN45-FO45</f>
        <v>0</v>
      </c>
      <c r="FN45" s="4"/>
      <c r="FO45" s="8"/>
      <c r="FP45" s="7"/>
      <c r="FQ45" s="4"/>
      <c r="FR45" s="4"/>
      <c r="FS45" s="4"/>
      <c r="FT45" s="51">
        <f>FS45-FU45-FV45</f>
        <v>0</v>
      </c>
      <c r="FU45" s="4"/>
      <c r="FV45" s="8"/>
      <c r="FW45" s="7"/>
      <c r="FX45" s="4"/>
      <c r="FY45" s="4"/>
      <c r="FZ45" s="4"/>
      <c r="GA45" s="51">
        <f>FZ45-GB45-GC45</f>
        <v>0</v>
      </c>
      <c r="GB45" s="4"/>
      <c r="GC45" s="8"/>
      <c r="GD45" s="7"/>
      <c r="GE45" s="4"/>
      <c r="GF45" s="4"/>
      <c r="GG45" s="4"/>
      <c r="GH45" s="51">
        <f>GG45-GI45-GJ45</f>
        <v>0</v>
      </c>
      <c r="GI45" s="4"/>
      <c r="GJ45" s="8"/>
      <c r="GK45" s="7"/>
      <c r="GL45" s="4"/>
      <c r="GM45" s="4"/>
      <c r="GN45" s="4"/>
      <c r="GO45" s="51">
        <f>GN45-GP45-GQ45</f>
        <v>0</v>
      </c>
      <c r="GP45" s="4"/>
      <c r="GQ45" s="8"/>
      <c r="GR45" s="7"/>
      <c r="GS45" s="4"/>
      <c r="GT45" s="4"/>
      <c r="GU45" s="4"/>
      <c r="GV45" s="51">
        <f>GU45-GW45-GX45</f>
        <v>0</v>
      </c>
      <c r="GW45" s="4"/>
      <c r="GX45" s="8"/>
      <c r="GY45" s="7"/>
      <c r="GZ45" s="4"/>
      <c r="HA45" s="4"/>
      <c r="HB45" s="4"/>
      <c r="HC45" s="51">
        <f>HB45-HD45-HE45</f>
        <v>0</v>
      </c>
      <c r="HD45" s="4"/>
      <c r="HE45" s="8"/>
      <c r="HF45" s="7"/>
      <c r="HG45" s="4"/>
      <c r="HH45" s="4"/>
      <c r="HI45" s="4"/>
      <c r="HJ45" s="51">
        <f>HI45-HK45-HL45</f>
        <v>0</v>
      </c>
      <c r="HK45" s="4"/>
      <c r="HL45" s="8"/>
      <c r="HM45" s="7"/>
      <c r="HN45" s="4"/>
      <c r="HO45" s="4"/>
      <c r="HP45" s="4"/>
      <c r="HQ45" s="51">
        <f>HP45-HR45-HS45</f>
        <v>0</v>
      </c>
      <c r="HR45" s="4"/>
      <c r="HS45" s="8"/>
      <c r="HT45" s="7"/>
      <c r="HU45" s="4"/>
      <c r="HV45" s="4"/>
      <c r="HW45" s="4"/>
      <c r="HX45" s="51">
        <f>HW45-HY45-HZ45</f>
        <v>0</v>
      </c>
      <c r="HY45" s="4"/>
      <c r="HZ45" s="8"/>
      <c r="IA45" s="7"/>
      <c r="IB45" s="4"/>
      <c r="IC45" s="4"/>
      <c r="ID45" s="4"/>
      <c r="IE45" s="51">
        <f>ID45-IF45-IG45</f>
        <v>0</v>
      </c>
      <c r="IF45" s="4"/>
      <c r="IG45" s="8"/>
      <c r="IH45" s="7"/>
      <c r="II45" s="4"/>
      <c r="IJ45" s="4"/>
      <c r="IK45" s="4"/>
      <c r="IL45" s="51">
        <f>IK45-IM45-IN45</f>
        <v>0</v>
      </c>
      <c r="IM45" s="4"/>
      <c r="IN45" s="8"/>
      <c r="IO45" s="39"/>
    </row>
    <row r="46" spans="1:249" s="94" customFormat="1" ht="10.35" customHeight="1" x14ac:dyDescent="0.2">
      <c r="A46" s="72" t="s">
        <v>86</v>
      </c>
      <c r="B46" s="227" t="s">
        <v>3</v>
      </c>
      <c r="C46" s="228"/>
      <c r="D46" s="30">
        <f t="shared" ref="D46:D69" si="137">+K46+R46+Y46+AM46+AT46+BV46</f>
        <v>432248</v>
      </c>
      <c r="E46" s="30">
        <f t="shared" si="130"/>
        <v>458993</v>
      </c>
      <c r="F46" s="4">
        <f>SUM(M46,T46,AA46,AH46,AO46,BC46,BJ46,BQ46,CE46,CL46,CS46,CZ46,DG46,DN46,DU46,EB46)+SUM(EI46,EP46,EW46,FD46,FK46,FR46,FY46,GF46,GM46,GT46,HA46,HH46,HO46,HV46,IC46,IJ46)</f>
        <v>0</v>
      </c>
      <c r="G46" s="4">
        <f t="shared" si="131"/>
        <v>400000</v>
      </c>
      <c r="H46" s="4">
        <f t="shared" si="131"/>
        <v>118250</v>
      </c>
      <c r="I46" s="4">
        <f t="shared" si="131"/>
        <v>281750</v>
      </c>
      <c r="J46" s="8">
        <f t="shared" si="132"/>
        <v>0</v>
      </c>
      <c r="K46" s="7">
        <v>432248</v>
      </c>
      <c r="L46" s="189">
        <v>458993</v>
      </c>
      <c r="M46" s="4"/>
      <c r="N46" s="189">
        <v>400000</v>
      </c>
      <c r="O46" s="190">
        <f t="shared" si="136"/>
        <v>118250</v>
      </c>
      <c r="P46" s="189">
        <v>281750</v>
      </c>
      <c r="Q46" s="191"/>
      <c r="R46" s="7"/>
      <c r="S46" s="4"/>
      <c r="T46" s="4"/>
      <c r="U46" s="4"/>
      <c r="V46" s="51">
        <f>U46-W46-X46</f>
        <v>0</v>
      </c>
      <c r="W46" s="4"/>
      <c r="X46" s="8"/>
      <c r="Y46" s="7"/>
      <c r="Z46" s="4"/>
      <c r="AA46" s="4"/>
      <c r="AB46" s="4"/>
      <c r="AC46" s="51">
        <f>AB46-AD46-AE46</f>
        <v>0</v>
      </c>
      <c r="AD46" s="4"/>
      <c r="AE46" s="8"/>
      <c r="AF46" s="7"/>
      <c r="AG46" s="4"/>
      <c r="AH46" s="4"/>
      <c r="AI46" s="4"/>
      <c r="AJ46" s="51">
        <f>AI46-AK46-AL46</f>
        <v>0</v>
      </c>
      <c r="AK46" s="4"/>
      <c r="AL46" s="8"/>
      <c r="AM46" s="7"/>
      <c r="AN46" s="4"/>
      <c r="AO46" s="4"/>
      <c r="AP46" s="4"/>
      <c r="AQ46" s="51">
        <f>AP46-AR46-AS46</f>
        <v>0</v>
      </c>
      <c r="AR46" s="4"/>
      <c r="AS46" s="8"/>
      <c r="AT46" s="30">
        <f t="shared" si="133"/>
        <v>0</v>
      </c>
      <c r="AU46" s="4">
        <f t="shared" si="133"/>
        <v>0</v>
      </c>
      <c r="AV46" s="4">
        <f t="shared" si="133"/>
        <v>0</v>
      </c>
      <c r="AW46" s="4">
        <f t="shared" si="133"/>
        <v>0</v>
      </c>
      <c r="AX46" s="4">
        <f t="shared" si="134"/>
        <v>0</v>
      </c>
      <c r="AY46" s="4">
        <f t="shared" si="134"/>
        <v>0</v>
      </c>
      <c r="AZ46" s="24">
        <f t="shared" si="134"/>
        <v>0</v>
      </c>
      <c r="BA46" s="7"/>
      <c r="BB46" s="4"/>
      <c r="BC46" s="4"/>
      <c r="BD46" s="4"/>
      <c r="BE46" s="51">
        <f>BD46-BF46-BG46</f>
        <v>0</v>
      </c>
      <c r="BF46" s="4"/>
      <c r="BG46" s="8"/>
      <c r="BH46" s="7"/>
      <c r="BI46" s="4"/>
      <c r="BJ46" s="4"/>
      <c r="BK46" s="4"/>
      <c r="BL46" s="51">
        <f>BK46-BM46-BN46</f>
        <v>0</v>
      </c>
      <c r="BM46" s="4"/>
      <c r="BN46" s="8"/>
      <c r="BO46" s="7"/>
      <c r="BP46" s="4"/>
      <c r="BQ46" s="4"/>
      <c r="BR46" s="4"/>
      <c r="BS46" s="51">
        <f>BR46-BT46-BU46</f>
        <v>0</v>
      </c>
      <c r="BT46" s="4"/>
      <c r="BU46" s="8"/>
      <c r="BV46" s="30">
        <f>SUM(CC46,CJ46,CQ46,CX46,DE46,DL46,DS46,DZ46,EG46,EN46,EU46,FB46,FI46,FP46,FW46,GD46,GK46,GR46,GY46,HF46,HM46,HT46,IA46,IH46)</f>
        <v>0</v>
      </c>
      <c r="BW46" s="4"/>
      <c r="BX46" s="4">
        <f>SUM(CE46,CL46,CS46,CZ46,DG46,DN46,DU46,EB46,EI46,EP46,EW46,FD46,FK46,FR46,FY46,GF46,GM46,GT46,HA46,HH46,HO46,HV46,IC46,IJ46)</f>
        <v>0</v>
      </c>
      <c r="BY46" s="4"/>
      <c r="BZ46" s="4"/>
      <c r="CA46" s="4"/>
      <c r="CB46" s="24"/>
      <c r="CC46" s="7"/>
      <c r="CD46" s="4"/>
      <c r="CE46" s="4"/>
      <c r="CF46" s="4"/>
      <c r="CG46" s="51">
        <f>CF46-CH46-CI46</f>
        <v>0</v>
      </c>
      <c r="CH46" s="4"/>
      <c r="CI46" s="8"/>
      <c r="CJ46" s="7"/>
      <c r="CK46" s="4"/>
      <c r="CL46" s="4"/>
      <c r="CM46" s="4"/>
      <c r="CN46" s="51">
        <f>CM46-CO46-CP46</f>
        <v>0</v>
      </c>
      <c r="CO46" s="4"/>
      <c r="CP46" s="8"/>
      <c r="CQ46" s="7"/>
      <c r="CR46" s="4"/>
      <c r="CS46" s="4"/>
      <c r="CT46" s="4"/>
      <c r="CU46" s="51">
        <f>CT46-CV46-CW46</f>
        <v>0</v>
      </c>
      <c r="CV46" s="4"/>
      <c r="CW46" s="8"/>
      <c r="CX46" s="7"/>
      <c r="CY46" s="4"/>
      <c r="CZ46" s="4"/>
      <c r="DA46" s="4"/>
      <c r="DB46" s="51">
        <f>DA46-DC46-DD46</f>
        <v>0</v>
      </c>
      <c r="DC46" s="4"/>
      <c r="DD46" s="8"/>
      <c r="DE46" s="7"/>
      <c r="DF46" s="4"/>
      <c r="DG46" s="4"/>
      <c r="DH46" s="4"/>
      <c r="DI46" s="51">
        <f>DH46-DJ46-DK46</f>
        <v>0</v>
      </c>
      <c r="DJ46" s="4"/>
      <c r="DK46" s="8"/>
      <c r="DL46" s="7"/>
      <c r="DM46" s="4"/>
      <c r="DN46" s="4"/>
      <c r="DO46" s="4"/>
      <c r="DP46" s="51">
        <f>DO46-DQ46-DR46</f>
        <v>0</v>
      </c>
      <c r="DQ46" s="4"/>
      <c r="DR46" s="8"/>
      <c r="DS46" s="7"/>
      <c r="DT46" s="4"/>
      <c r="DU46" s="4"/>
      <c r="DV46" s="4"/>
      <c r="DW46" s="51">
        <f>DV46-DX46-DY46</f>
        <v>0</v>
      </c>
      <c r="DX46" s="4"/>
      <c r="DY46" s="8"/>
      <c r="DZ46" s="7"/>
      <c r="EA46" s="4"/>
      <c r="EB46" s="4"/>
      <c r="EC46" s="4"/>
      <c r="ED46" s="51">
        <f>EC46-EE46-EF46</f>
        <v>0</v>
      </c>
      <c r="EE46" s="4"/>
      <c r="EF46" s="8"/>
      <c r="EG46" s="7"/>
      <c r="EH46" s="4"/>
      <c r="EI46" s="4"/>
      <c r="EJ46" s="4"/>
      <c r="EK46" s="51">
        <f>EJ46-EL46-EM46</f>
        <v>0</v>
      </c>
      <c r="EL46" s="4"/>
      <c r="EM46" s="8"/>
      <c r="EN46" s="7"/>
      <c r="EO46" s="4"/>
      <c r="EP46" s="4"/>
      <c r="EQ46" s="4"/>
      <c r="ER46" s="51">
        <f>EQ46-ES46-ET46</f>
        <v>0</v>
      </c>
      <c r="ES46" s="51"/>
      <c r="ET46" s="8"/>
      <c r="EU46" s="7"/>
      <c r="EV46" s="4"/>
      <c r="EW46" s="4"/>
      <c r="EX46" s="4"/>
      <c r="EY46" s="51">
        <f>EX46-EZ46-FA46</f>
        <v>0</v>
      </c>
      <c r="EZ46" s="4"/>
      <c r="FA46" s="8"/>
      <c r="FB46" s="7"/>
      <c r="FC46" s="4"/>
      <c r="FD46" s="4"/>
      <c r="FE46" s="4"/>
      <c r="FF46" s="51">
        <f>FE46-FG46-FH46</f>
        <v>0</v>
      </c>
      <c r="FG46" s="4"/>
      <c r="FH46" s="8"/>
      <c r="FI46" s="7"/>
      <c r="FJ46" s="4"/>
      <c r="FK46" s="4"/>
      <c r="FL46" s="4"/>
      <c r="FM46" s="51">
        <f>FL46-FN46-FO46</f>
        <v>0</v>
      </c>
      <c r="FN46" s="51"/>
      <c r="FO46" s="8"/>
      <c r="FP46" s="7"/>
      <c r="FQ46" s="4"/>
      <c r="FR46" s="4"/>
      <c r="FS46" s="4"/>
      <c r="FT46" s="51">
        <f>FS46-FU46-FV46</f>
        <v>0</v>
      </c>
      <c r="FU46" s="4"/>
      <c r="FV46" s="8"/>
      <c r="FW46" s="7"/>
      <c r="FX46" s="4"/>
      <c r="FY46" s="4"/>
      <c r="FZ46" s="4"/>
      <c r="GA46" s="51">
        <f>FZ46-GB46-GC46</f>
        <v>0</v>
      </c>
      <c r="GB46" s="4"/>
      <c r="GC46" s="8"/>
      <c r="GD46" s="7"/>
      <c r="GE46" s="4"/>
      <c r="GF46" s="4"/>
      <c r="GG46" s="4"/>
      <c r="GH46" s="51">
        <f>GG46-GI46-GJ46</f>
        <v>0</v>
      </c>
      <c r="GI46" s="4"/>
      <c r="GJ46" s="8"/>
      <c r="GK46" s="7"/>
      <c r="GL46" s="4"/>
      <c r="GM46" s="4"/>
      <c r="GN46" s="4"/>
      <c r="GO46" s="51">
        <f>GN46-GP46-GQ46</f>
        <v>0</v>
      </c>
      <c r="GP46" s="4"/>
      <c r="GQ46" s="8"/>
      <c r="GR46" s="7"/>
      <c r="GS46" s="4"/>
      <c r="GT46" s="4"/>
      <c r="GU46" s="4"/>
      <c r="GV46" s="51">
        <f>GU46-GW46-GX46</f>
        <v>0</v>
      </c>
      <c r="GW46" s="4"/>
      <c r="GX46" s="8"/>
      <c r="GY46" s="7"/>
      <c r="GZ46" s="4"/>
      <c r="HA46" s="4"/>
      <c r="HB46" s="4"/>
      <c r="HC46" s="51">
        <f>HB46-HD46-HE46</f>
        <v>0</v>
      </c>
      <c r="HD46" s="4"/>
      <c r="HE46" s="8"/>
      <c r="HF46" s="7"/>
      <c r="HG46" s="4"/>
      <c r="HH46" s="4"/>
      <c r="HI46" s="4"/>
      <c r="HJ46" s="51">
        <f>HI46-HK46-HL46</f>
        <v>0</v>
      </c>
      <c r="HK46" s="4"/>
      <c r="HL46" s="8"/>
      <c r="HM46" s="7"/>
      <c r="HN46" s="4"/>
      <c r="HO46" s="4"/>
      <c r="HP46" s="4"/>
      <c r="HQ46" s="51">
        <f>HP46-HR46-HS46</f>
        <v>0</v>
      </c>
      <c r="HR46" s="4"/>
      <c r="HS46" s="8"/>
      <c r="HT46" s="7"/>
      <c r="HU46" s="4"/>
      <c r="HV46" s="4"/>
      <c r="HW46" s="4"/>
      <c r="HX46" s="51">
        <f>HW46-HY46-HZ46</f>
        <v>0</v>
      </c>
      <c r="HY46" s="4"/>
      <c r="HZ46" s="8"/>
      <c r="IA46" s="7"/>
      <c r="IB46" s="4"/>
      <c r="IC46" s="4"/>
      <c r="ID46" s="4"/>
      <c r="IE46" s="51">
        <f>ID46-IF46-IG46</f>
        <v>0</v>
      </c>
      <c r="IF46" s="4"/>
      <c r="IG46" s="8"/>
      <c r="IH46" s="7"/>
      <c r="II46" s="4"/>
      <c r="IJ46" s="4"/>
      <c r="IK46" s="4"/>
      <c r="IL46" s="51">
        <f>IK46-IM46-IN46</f>
        <v>0</v>
      </c>
      <c r="IM46" s="4"/>
      <c r="IN46" s="8"/>
      <c r="IO46" s="39"/>
    </row>
    <row r="47" spans="1:249" s="89" customFormat="1" ht="20.25" customHeight="1" x14ac:dyDescent="0.15">
      <c r="A47" s="70" t="s">
        <v>87</v>
      </c>
      <c r="B47" s="229" t="s">
        <v>5</v>
      </c>
      <c r="C47" s="230"/>
      <c r="D47" s="30">
        <f>+K47+R47+Y47+AM47+AT47+BV47-1</f>
        <v>2328633</v>
      </c>
      <c r="E47" s="30">
        <f t="shared" si="130"/>
        <v>10772051</v>
      </c>
      <c r="F47" s="22">
        <f>SUM(F48:F54)</f>
        <v>0</v>
      </c>
      <c r="G47" s="4">
        <f t="shared" ref="G47:G64" si="138">SUM(N47,U47,AB47,AI47,AP47,BD47,BK47,BR47,CF47,CM47,CT47,DA47,DH47,DO47,DV47,EC47)+SUM(EJ47,EQ47,EX47,FE47,FL47,FS47,FZ47,GG47,GN47,GU47,HB47,HI47,HP47,HW47,ID47,IK47)+BY47</f>
        <v>11009382</v>
      </c>
      <c r="H47" s="22">
        <f>SUM(H48:H54)</f>
        <v>9331504</v>
      </c>
      <c r="I47" s="22">
        <f>SUM(I48:I54)</f>
        <v>1677878</v>
      </c>
      <c r="J47" s="23">
        <f>SUM(J48:J54)</f>
        <v>0</v>
      </c>
      <c r="K47" s="21">
        <f>SUM(K48:K54)+1</f>
        <v>2328634</v>
      </c>
      <c r="L47" s="22">
        <f t="shared" ref="L47:BW47" si="139">SUM(L48:L54)</f>
        <v>10772051</v>
      </c>
      <c r="M47" s="22">
        <f t="shared" si="139"/>
        <v>0</v>
      </c>
      <c r="N47" s="22">
        <f>SUM(N48:N54)</f>
        <v>11009382</v>
      </c>
      <c r="O47" s="52">
        <f>SUM(O48:O54)</f>
        <v>9331504</v>
      </c>
      <c r="P47" s="22">
        <f t="shared" si="139"/>
        <v>1677878</v>
      </c>
      <c r="Q47" s="28">
        <f t="shared" si="139"/>
        <v>0</v>
      </c>
      <c r="R47" s="21">
        <f t="shared" si="139"/>
        <v>0</v>
      </c>
      <c r="S47" s="22">
        <f t="shared" si="139"/>
        <v>0</v>
      </c>
      <c r="T47" s="22">
        <f t="shared" si="139"/>
        <v>0</v>
      </c>
      <c r="U47" s="22">
        <f t="shared" si="139"/>
        <v>0</v>
      </c>
      <c r="V47" s="52">
        <f t="shared" si="139"/>
        <v>0</v>
      </c>
      <c r="W47" s="22">
        <f t="shared" si="139"/>
        <v>0</v>
      </c>
      <c r="X47" s="23">
        <f t="shared" si="139"/>
        <v>0</v>
      </c>
      <c r="Y47" s="21">
        <f t="shared" si="139"/>
        <v>0</v>
      </c>
      <c r="Z47" s="22">
        <f t="shared" si="139"/>
        <v>0</v>
      </c>
      <c r="AA47" s="22">
        <f t="shared" si="139"/>
        <v>0</v>
      </c>
      <c r="AB47" s="22">
        <f t="shared" si="139"/>
        <v>0</v>
      </c>
      <c r="AC47" s="52">
        <f t="shared" si="139"/>
        <v>0</v>
      </c>
      <c r="AD47" s="22">
        <f t="shared" si="139"/>
        <v>0</v>
      </c>
      <c r="AE47" s="23">
        <f t="shared" si="139"/>
        <v>0</v>
      </c>
      <c r="AF47" s="21">
        <f t="shared" si="139"/>
        <v>692</v>
      </c>
      <c r="AG47" s="22">
        <f t="shared" si="139"/>
        <v>0</v>
      </c>
      <c r="AH47" s="22">
        <f t="shared" si="139"/>
        <v>0</v>
      </c>
      <c r="AI47" s="22">
        <f t="shared" si="139"/>
        <v>0</v>
      </c>
      <c r="AJ47" s="52">
        <f t="shared" si="139"/>
        <v>0</v>
      </c>
      <c r="AK47" s="22">
        <f t="shared" si="139"/>
        <v>0</v>
      </c>
      <c r="AL47" s="23">
        <f t="shared" si="139"/>
        <v>0</v>
      </c>
      <c r="AM47" s="21">
        <f t="shared" si="139"/>
        <v>0</v>
      </c>
      <c r="AN47" s="22">
        <f t="shared" si="139"/>
        <v>0</v>
      </c>
      <c r="AO47" s="22">
        <f t="shared" si="139"/>
        <v>0</v>
      </c>
      <c r="AP47" s="22">
        <f t="shared" si="139"/>
        <v>0</v>
      </c>
      <c r="AQ47" s="52">
        <f t="shared" si="139"/>
        <v>0</v>
      </c>
      <c r="AR47" s="22">
        <f t="shared" si="139"/>
        <v>0</v>
      </c>
      <c r="AS47" s="23">
        <f t="shared" si="139"/>
        <v>0</v>
      </c>
      <c r="AT47" s="43">
        <f t="shared" si="139"/>
        <v>0</v>
      </c>
      <c r="AU47" s="22">
        <f t="shared" si="139"/>
        <v>0</v>
      </c>
      <c r="AV47" s="22">
        <f t="shared" si="139"/>
        <v>0</v>
      </c>
      <c r="AW47" s="22">
        <f t="shared" si="139"/>
        <v>0</v>
      </c>
      <c r="AX47" s="22">
        <f t="shared" si="139"/>
        <v>0</v>
      </c>
      <c r="AY47" s="22">
        <f t="shared" si="139"/>
        <v>0</v>
      </c>
      <c r="AZ47" s="28">
        <f t="shared" si="139"/>
        <v>0</v>
      </c>
      <c r="BA47" s="21">
        <f t="shared" si="139"/>
        <v>0</v>
      </c>
      <c r="BB47" s="22">
        <f t="shared" si="139"/>
        <v>0</v>
      </c>
      <c r="BC47" s="22">
        <f t="shared" si="139"/>
        <v>0</v>
      </c>
      <c r="BD47" s="22">
        <f t="shared" si="139"/>
        <v>0</v>
      </c>
      <c r="BE47" s="52">
        <f t="shared" si="139"/>
        <v>0</v>
      </c>
      <c r="BF47" s="22">
        <f t="shared" si="139"/>
        <v>0</v>
      </c>
      <c r="BG47" s="23">
        <f t="shared" si="139"/>
        <v>0</v>
      </c>
      <c r="BH47" s="21">
        <f t="shared" si="139"/>
        <v>0</v>
      </c>
      <c r="BI47" s="22">
        <f t="shared" si="139"/>
        <v>0</v>
      </c>
      <c r="BJ47" s="22">
        <f t="shared" si="139"/>
        <v>0</v>
      </c>
      <c r="BK47" s="22">
        <f t="shared" si="139"/>
        <v>0</v>
      </c>
      <c r="BL47" s="52">
        <f t="shared" si="139"/>
        <v>0</v>
      </c>
      <c r="BM47" s="22">
        <f t="shared" si="139"/>
        <v>0</v>
      </c>
      <c r="BN47" s="23">
        <f t="shared" si="139"/>
        <v>0</v>
      </c>
      <c r="BO47" s="21">
        <f t="shared" si="139"/>
        <v>0</v>
      </c>
      <c r="BP47" s="22">
        <f t="shared" si="139"/>
        <v>0</v>
      </c>
      <c r="BQ47" s="22">
        <f t="shared" si="139"/>
        <v>0</v>
      </c>
      <c r="BR47" s="22">
        <f t="shared" si="139"/>
        <v>0</v>
      </c>
      <c r="BS47" s="52">
        <f t="shared" si="139"/>
        <v>0</v>
      </c>
      <c r="BT47" s="22">
        <f t="shared" si="139"/>
        <v>0</v>
      </c>
      <c r="BU47" s="23">
        <f t="shared" si="139"/>
        <v>0</v>
      </c>
      <c r="BV47" s="21">
        <f t="shared" si="139"/>
        <v>0</v>
      </c>
      <c r="BW47" s="22">
        <f t="shared" si="139"/>
        <v>0</v>
      </c>
      <c r="BX47" s="22">
        <f t="shared" ref="BX47:EI47" si="140">SUM(BX48:BX54)</f>
        <v>0</v>
      </c>
      <c r="BY47" s="22">
        <f t="shared" si="140"/>
        <v>0</v>
      </c>
      <c r="BZ47" s="22">
        <f t="shared" si="140"/>
        <v>0</v>
      </c>
      <c r="CA47" s="22">
        <f t="shared" si="140"/>
        <v>0</v>
      </c>
      <c r="CB47" s="23">
        <f t="shared" si="140"/>
        <v>0</v>
      </c>
      <c r="CC47" s="21">
        <f t="shared" si="140"/>
        <v>0</v>
      </c>
      <c r="CD47" s="22">
        <f t="shared" si="140"/>
        <v>0</v>
      </c>
      <c r="CE47" s="22">
        <f t="shared" si="140"/>
        <v>0</v>
      </c>
      <c r="CF47" s="22">
        <f t="shared" si="140"/>
        <v>0</v>
      </c>
      <c r="CG47" s="52">
        <f t="shared" si="140"/>
        <v>0</v>
      </c>
      <c r="CH47" s="22">
        <f t="shared" si="140"/>
        <v>0</v>
      </c>
      <c r="CI47" s="23">
        <f t="shared" si="140"/>
        <v>0</v>
      </c>
      <c r="CJ47" s="21">
        <f t="shared" si="140"/>
        <v>0</v>
      </c>
      <c r="CK47" s="22">
        <f t="shared" si="140"/>
        <v>0</v>
      </c>
      <c r="CL47" s="22">
        <f t="shared" si="140"/>
        <v>0</v>
      </c>
      <c r="CM47" s="22">
        <f t="shared" si="140"/>
        <v>0</v>
      </c>
      <c r="CN47" s="52">
        <f t="shared" si="140"/>
        <v>0</v>
      </c>
      <c r="CO47" s="22">
        <f t="shared" si="140"/>
        <v>0</v>
      </c>
      <c r="CP47" s="23">
        <f t="shared" si="140"/>
        <v>0</v>
      </c>
      <c r="CQ47" s="21">
        <f t="shared" si="140"/>
        <v>0</v>
      </c>
      <c r="CR47" s="22">
        <f t="shared" si="140"/>
        <v>0</v>
      </c>
      <c r="CS47" s="22">
        <f t="shared" si="140"/>
        <v>0</v>
      </c>
      <c r="CT47" s="22">
        <f t="shared" si="140"/>
        <v>0</v>
      </c>
      <c r="CU47" s="52">
        <f t="shared" si="140"/>
        <v>0</v>
      </c>
      <c r="CV47" s="22">
        <f t="shared" si="140"/>
        <v>0</v>
      </c>
      <c r="CW47" s="23">
        <f t="shared" si="140"/>
        <v>0</v>
      </c>
      <c r="CX47" s="21">
        <f t="shared" si="140"/>
        <v>0</v>
      </c>
      <c r="CY47" s="22">
        <f t="shared" si="140"/>
        <v>0</v>
      </c>
      <c r="CZ47" s="22">
        <f t="shared" si="140"/>
        <v>0</v>
      </c>
      <c r="DA47" s="22">
        <f t="shared" si="140"/>
        <v>0</v>
      </c>
      <c r="DB47" s="52">
        <f t="shared" si="140"/>
        <v>0</v>
      </c>
      <c r="DC47" s="22">
        <f t="shared" si="140"/>
        <v>0</v>
      </c>
      <c r="DD47" s="23">
        <f t="shared" si="140"/>
        <v>0</v>
      </c>
      <c r="DE47" s="21">
        <f t="shared" si="140"/>
        <v>0</v>
      </c>
      <c r="DF47" s="22">
        <f t="shared" si="140"/>
        <v>0</v>
      </c>
      <c r="DG47" s="22">
        <f t="shared" si="140"/>
        <v>0</v>
      </c>
      <c r="DH47" s="22">
        <f t="shared" si="140"/>
        <v>0</v>
      </c>
      <c r="DI47" s="52">
        <f t="shared" si="140"/>
        <v>0</v>
      </c>
      <c r="DJ47" s="22">
        <f t="shared" si="140"/>
        <v>0</v>
      </c>
      <c r="DK47" s="23">
        <f t="shared" si="140"/>
        <v>0</v>
      </c>
      <c r="DL47" s="21">
        <f t="shared" si="140"/>
        <v>0</v>
      </c>
      <c r="DM47" s="22">
        <f t="shared" si="140"/>
        <v>0</v>
      </c>
      <c r="DN47" s="22">
        <f t="shared" si="140"/>
        <v>0</v>
      </c>
      <c r="DO47" s="22">
        <f t="shared" si="140"/>
        <v>0</v>
      </c>
      <c r="DP47" s="52">
        <f t="shared" si="140"/>
        <v>0</v>
      </c>
      <c r="DQ47" s="22">
        <f t="shared" si="140"/>
        <v>0</v>
      </c>
      <c r="DR47" s="23">
        <f t="shared" si="140"/>
        <v>0</v>
      </c>
      <c r="DS47" s="21">
        <f t="shared" si="140"/>
        <v>0</v>
      </c>
      <c r="DT47" s="22">
        <f t="shared" si="140"/>
        <v>0</v>
      </c>
      <c r="DU47" s="22">
        <f t="shared" si="140"/>
        <v>0</v>
      </c>
      <c r="DV47" s="22">
        <f t="shared" si="140"/>
        <v>0</v>
      </c>
      <c r="DW47" s="52">
        <f t="shared" si="140"/>
        <v>0</v>
      </c>
      <c r="DX47" s="22">
        <f t="shared" si="140"/>
        <v>0</v>
      </c>
      <c r="DY47" s="23">
        <f t="shared" si="140"/>
        <v>0</v>
      </c>
      <c r="DZ47" s="21">
        <f t="shared" si="140"/>
        <v>0</v>
      </c>
      <c r="EA47" s="22">
        <f t="shared" si="140"/>
        <v>0</v>
      </c>
      <c r="EB47" s="22">
        <f t="shared" si="140"/>
        <v>0</v>
      </c>
      <c r="EC47" s="22">
        <f t="shared" si="140"/>
        <v>0</v>
      </c>
      <c r="ED47" s="52">
        <f t="shared" si="140"/>
        <v>0</v>
      </c>
      <c r="EE47" s="22">
        <f t="shared" si="140"/>
        <v>0</v>
      </c>
      <c r="EF47" s="23">
        <f t="shared" si="140"/>
        <v>0</v>
      </c>
      <c r="EG47" s="21">
        <f t="shared" si="140"/>
        <v>0</v>
      </c>
      <c r="EH47" s="22">
        <f t="shared" si="140"/>
        <v>0</v>
      </c>
      <c r="EI47" s="22">
        <f t="shared" si="140"/>
        <v>0</v>
      </c>
      <c r="EJ47" s="22">
        <f t="shared" ref="EJ47:GU47" si="141">SUM(EJ48:EJ54)</f>
        <v>0</v>
      </c>
      <c r="EK47" s="52">
        <f t="shared" si="141"/>
        <v>0</v>
      </c>
      <c r="EL47" s="22">
        <f t="shared" si="141"/>
        <v>0</v>
      </c>
      <c r="EM47" s="23">
        <f t="shared" si="141"/>
        <v>0</v>
      </c>
      <c r="EN47" s="21">
        <f t="shared" si="141"/>
        <v>0</v>
      </c>
      <c r="EO47" s="22">
        <f t="shared" si="141"/>
        <v>0</v>
      </c>
      <c r="EP47" s="22">
        <f t="shared" si="141"/>
        <v>0</v>
      </c>
      <c r="EQ47" s="22">
        <f t="shared" si="141"/>
        <v>0</v>
      </c>
      <c r="ER47" s="52">
        <f t="shared" si="141"/>
        <v>0</v>
      </c>
      <c r="ES47" s="22">
        <f t="shared" si="141"/>
        <v>0</v>
      </c>
      <c r="ET47" s="23">
        <f t="shared" si="141"/>
        <v>0</v>
      </c>
      <c r="EU47" s="21">
        <f t="shared" si="141"/>
        <v>0</v>
      </c>
      <c r="EV47" s="22">
        <f t="shared" si="141"/>
        <v>0</v>
      </c>
      <c r="EW47" s="22">
        <f t="shared" si="141"/>
        <v>0</v>
      </c>
      <c r="EX47" s="22">
        <f t="shared" si="141"/>
        <v>0</v>
      </c>
      <c r="EY47" s="52">
        <f t="shared" si="141"/>
        <v>0</v>
      </c>
      <c r="EZ47" s="22">
        <f t="shared" si="141"/>
        <v>0</v>
      </c>
      <c r="FA47" s="23">
        <f t="shared" si="141"/>
        <v>0</v>
      </c>
      <c r="FB47" s="21">
        <f t="shared" si="141"/>
        <v>0</v>
      </c>
      <c r="FC47" s="22">
        <f t="shared" si="141"/>
        <v>0</v>
      </c>
      <c r="FD47" s="22">
        <f t="shared" si="141"/>
        <v>0</v>
      </c>
      <c r="FE47" s="22">
        <f t="shared" si="141"/>
        <v>0</v>
      </c>
      <c r="FF47" s="52">
        <f t="shared" si="141"/>
        <v>0</v>
      </c>
      <c r="FG47" s="22">
        <f t="shared" si="141"/>
        <v>0</v>
      </c>
      <c r="FH47" s="23">
        <f t="shared" si="141"/>
        <v>0</v>
      </c>
      <c r="FI47" s="21">
        <f t="shared" si="141"/>
        <v>0</v>
      </c>
      <c r="FJ47" s="22">
        <f t="shared" si="141"/>
        <v>0</v>
      </c>
      <c r="FK47" s="22">
        <f t="shared" si="141"/>
        <v>0</v>
      </c>
      <c r="FL47" s="22">
        <f t="shared" si="141"/>
        <v>0</v>
      </c>
      <c r="FM47" s="52">
        <f t="shared" si="141"/>
        <v>0</v>
      </c>
      <c r="FN47" s="22">
        <f t="shared" si="141"/>
        <v>0</v>
      </c>
      <c r="FO47" s="23">
        <f t="shared" si="141"/>
        <v>0</v>
      </c>
      <c r="FP47" s="21">
        <f t="shared" si="141"/>
        <v>0</v>
      </c>
      <c r="FQ47" s="22">
        <f t="shared" si="141"/>
        <v>0</v>
      </c>
      <c r="FR47" s="22">
        <f t="shared" si="141"/>
        <v>0</v>
      </c>
      <c r="FS47" s="22">
        <f t="shared" si="141"/>
        <v>0</v>
      </c>
      <c r="FT47" s="52">
        <f t="shared" si="141"/>
        <v>0</v>
      </c>
      <c r="FU47" s="22">
        <f t="shared" si="141"/>
        <v>0</v>
      </c>
      <c r="FV47" s="23">
        <f t="shared" si="141"/>
        <v>0</v>
      </c>
      <c r="FW47" s="21">
        <f t="shared" si="141"/>
        <v>0</v>
      </c>
      <c r="FX47" s="22">
        <f t="shared" si="141"/>
        <v>0</v>
      </c>
      <c r="FY47" s="22">
        <f t="shared" si="141"/>
        <v>0</v>
      </c>
      <c r="FZ47" s="22">
        <f t="shared" si="141"/>
        <v>0</v>
      </c>
      <c r="GA47" s="52">
        <f t="shared" si="141"/>
        <v>0</v>
      </c>
      <c r="GB47" s="22">
        <f t="shared" si="141"/>
        <v>0</v>
      </c>
      <c r="GC47" s="23">
        <f t="shared" si="141"/>
        <v>0</v>
      </c>
      <c r="GD47" s="21">
        <f t="shared" si="141"/>
        <v>0</v>
      </c>
      <c r="GE47" s="22">
        <f t="shared" si="141"/>
        <v>0</v>
      </c>
      <c r="GF47" s="22">
        <f t="shared" si="141"/>
        <v>0</v>
      </c>
      <c r="GG47" s="22">
        <f t="shared" si="141"/>
        <v>0</v>
      </c>
      <c r="GH47" s="52">
        <f t="shared" si="141"/>
        <v>0</v>
      </c>
      <c r="GI47" s="22">
        <f t="shared" si="141"/>
        <v>0</v>
      </c>
      <c r="GJ47" s="23">
        <f t="shared" si="141"/>
        <v>0</v>
      </c>
      <c r="GK47" s="21">
        <f t="shared" si="141"/>
        <v>0</v>
      </c>
      <c r="GL47" s="22">
        <f t="shared" si="141"/>
        <v>0</v>
      </c>
      <c r="GM47" s="22">
        <f t="shared" si="141"/>
        <v>0</v>
      </c>
      <c r="GN47" s="22">
        <f t="shared" si="141"/>
        <v>0</v>
      </c>
      <c r="GO47" s="52">
        <f t="shared" si="141"/>
        <v>0</v>
      </c>
      <c r="GP47" s="22">
        <f t="shared" si="141"/>
        <v>0</v>
      </c>
      <c r="GQ47" s="23">
        <f t="shared" si="141"/>
        <v>0</v>
      </c>
      <c r="GR47" s="21">
        <f t="shared" si="141"/>
        <v>0</v>
      </c>
      <c r="GS47" s="22">
        <f t="shared" si="141"/>
        <v>0</v>
      </c>
      <c r="GT47" s="22">
        <f t="shared" si="141"/>
        <v>0</v>
      </c>
      <c r="GU47" s="22">
        <f t="shared" si="141"/>
        <v>0</v>
      </c>
      <c r="GV47" s="52">
        <f t="shared" ref="GV47:IN47" si="142">SUM(GV48:GV54)</f>
        <v>0</v>
      </c>
      <c r="GW47" s="22">
        <f t="shared" si="142"/>
        <v>0</v>
      </c>
      <c r="GX47" s="23">
        <f t="shared" si="142"/>
        <v>0</v>
      </c>
      <c r="GY47" s="21">
        <f t="shared" si="142"/>
        <v>0</v>
      </c>
      <c r="GZ47" s="22">
        <f t="shared" si="142"/>
        <v>0</v>
      </c>
      <c r="HA47" s="22">
        <f t="shared" si="142"/>
        <v>0</v>
      </c>
      <c r="HB47" s="22">
        <f t="shared" si="142"/>
        <v>0</v>
      </c>
      <c r="HC47" s="52">
        <f t="shared" si="142"/>
        <v>0</v>
      </c>
      <c r="HD47" s="22">
        <f t="shared" si="142"/>
        <v>0</v>
      </c>
      <c r="HE47" s="23">
        <f t="shared" si="142"/>
        <v>0</v>
      </c>
      <c r="HF47" s="21">
        <f t="shared" si="142"/>
        <v>0</v>
      </c>
      <c r="HG47" s="22">
        <f t="shared" si="142"/>
        <v>0</v>
      </c>
      <c r="HH47" s="22">
        <f t="shared" si="142"/>
        <v>0</v>
      </c>
      <c r="HI47" s="22">
        <f t="shared" si="142"/>
        <v>0</v>
      </c>
      <c r="HJ47" s="52">
        <f t="shared" si="142"/>
        <v>0</v>
      </c>
      <c r="HK47" s="22">
        <f t="shared" si="142"/>
        <v>0</v>
      </c>
      <c r="HL47" s="23">
        <f t="shared" si="142"/>
        <v>0</v>
      </c>
      <c r="HM47" s="21">
        <f t="shared" si="142"/>
        <v>0</v>
      </c>
      <c r="HN47" s="22">
        <f t="shared" si="142"/>
        <v>0</v>
      </c>
      <c r="HO47" s="22">
        <f t="shared" si="142"/>
        <v>0</v>
      </c>
      <c r="HP47" s="22">
        <f t="shared" si="142"/>
        <v>0</v>
      </c>
      <c r="HQ47" s="52">
        <f t="shared" si="142"/>
        <v>0</v>
      </c>
      <c r="HR47" s="22">
        <f t="shared" si="142"/>
        <v>0</v>
      </c>
      <c r="HS47" s="23">
        <f t="shared" si="142"/>
        <v>0</v>
      </c>
      <c r="HT47" s="21">
        <f t="shared" si="142"/>
        <v>0</v>
      </c>
      <c r="HU47" s="22">
        <f t="shared" si="142"/>
        <v>0</v>
      </c>
      <c r="HV47" s="22">
        <f t="shared" si="142"/>
        <v>0</v>
      </c>
      <c r="HW47" s="22">
        <f t="shared" si="142"/>
        <v>0</v>
      </c>
      <c r="HX47" s="52">
        <f t="shared" si="142"/>
        <v>0</v>
      </c>
      <c r="HY47" s="22">
        <f t="shared" si="142"/>
        <v>0</v>
      </c>
      <c r="HZ47" s="23">
        <f t="shared" si="142"/>
        <v>0</v>
      </c>
      <c r="IA47" s="21">
        <f t="shared" si="142"/>
        <v>0</v>
      </c>
      <c r="IB47" s="22">
        <f t="shared" si="142"/>
        <v>0</v>
      </c>
      <c r="IC47" s="22">
        <f t="shared" si="142"/>
        <v>0</v>
      </c>
      <c r="ID47" s="22">
        <f t="shared" si="142"/>
        <v>0</v>
      </c>
      <c r="IE47" s="52">
        <f t="shared" si="142"/>
        <v>0</v>
      </c>
      <c r="IF47" s="22">
        <f t="shared" si="142"/>
        <v>0</v>
      </c>
      <c r="IG47" s="23">
        <f t="shared" si="142"/>
        <v>0</v>
      </c>
      <c r="IH47" s="21">
        <f t="shared" si="142"/>
        <v>0</v>
      </c>
      <c r="II47" s="22">
        <f t="shared" si="142"/>
        <v>0</v>
      </c>
      <c r="IJ47" s="22">
        <f t="shared" si="142"/>
        <v>0</v>
      </c>
      <c r="IK47" s="22">
        <f t="shared" si="142"/>
        <v>0</v>
      </c>
      <c r="IL47" s="52">
        <f t="shared" si="142"/>
        <v>0</v>
      </c>
      <c r="IM47" s="22">
        <f t="shared" si="142"/>
        <v>0</v>
      </c>
      <c r="IN47" s="23">
        <f t="shared" si="142"/>
        <v>0</v>
      </c>
      <c r="IO47" s="37"/>
    </row>
    <row r="48" spans="1:249" s="93" customFormat="1" ht="10.35" customHeight="1" x14ac:dyDescent="0.2">
      <c r="A48" s="71"/>
      <c r="B48" s="1" t="s">
        <v>94</v>
      </c>
      <c r="C48" s="64" t="s">
        <v>8</v>
      </c>
      <c r="D48" s="30">
        <f t="shared" si="137"/>
        <v>558605</v>
      </c>
      <c r="E48" s="30">
        <f t="shared" si="130"/>
        <v>4673678</v>
      </c>
      <c r="F48" s="2">
        <f t="shared" ref="F48:F54" si="143">SUM(M48,T48,AA48,AH48,AO48,BC48,BJ48,BQ48,CE48,CL48,CS48,CZ48,DG48,DN48,DU48,EB48)+SUM(EI48,EP48,EW48,FD48,FK48,FR48,FY48,GF48,GM48,GT48,HA48,HH48,HO48,HV48,IC48,IJ48)</f>
        <v>0</v>
      </c>
      <c r="G48" s="4">
        <f t="shared" si="138"/>
        <v>5914824</v>
      </c>
      <c r="H48" s="2">
        <f t="shared" ref="H48:I54" si="144">SUM(O48,V48,AC48,AJ48,AQ48,BE48,BL48,BS48,CG48,CN48,CU48,DB48,DI48,DP48,DW48,ED48)+SUM(EK48,ER48,EY48,FF48,FM48,FT48,GA48,GH48,GO48,GV48,HC48,HJ48,HQ48,HX48,IE48,IL48)+BZ48</f>
        <v>5914824</v>
      </c>
      <c r="I48" s="2">
        <f t="shared" si="144"/>
        <v>0</v>
      </c>
      <c r="J48" s="10">
        <f t="shared" ref="J48:J54" si="145">SUM(Q48,X48,AE48,AL48,AS48,BG48,BN48,BU48,CI48,CP48,CW48,DD48,DK48,DR48,DY48,EF48)+SUM(EM48,ET48,FA48,FH48,FO48,FV48,GC48,GJ48,GQ48,GX48,HE48,HL48,HS48,HZ48,IG48,IN48)</f>
        <v>0</v>
      </c>
      <c r="K48" s="9">
        <v>558605</v>
      </c>
      <c r="L48" s="2">
        <v>4673678</v>
      </c>
      <c r="M48" s="2"/>
      <c r="N48" s="2">
        <v>5914824</v>
      </c>
      <c r="O48" s="53">
        <f t="shared" si="136"/>
        <v>5914824</v>
      </c>
      <c r="P48" s="2"/>
      <c r="Q48" s="25"/>
      <c r="R48" s="9"/>
      <c r="S48" s="2"/>
      <c r="T48" s="2"/>
      <c r="U48" s="2"/>
      <c r="V48" s="53"/>
      <c r="W48" s="2"/>
      <c r="X48" s="10"/>
      <c r="Y48" s="9"/>
      <c r="Z48" s="2"/>
      <c r="AA48" s="2"/>
      <c r="AB48" s="2"/>
      <c r="AC48" s="53"/>
      <c r="AD48" s="2"/>
      <c r="AE48" s="10"/>
      <c r="AF48" s="9"/>
      <c r="AG48" s="2"/>
      <c r="AH48" s="2"/>
      <c r="AI48" s="2"/>
      <c r="AJ48" s="53"/>
      <c r="AK48" s="2"/>
      <c r="AL48" s="10"/>
      <c r="AM48" s="9"/>
      <c r="AN48" s="2"/>
      <c r="AO48" s="2"/>
      <c r="AP48" s="2"/>
      <c r="AQ48" s="53"/>
      <c r="AR48" s="2"/>
      <c r="AS48" s="10"/>
      <c r="AT48" s="29">
        <f t="shared" ref="AT48:AT54" si="146">SUM(BH48,BO48,BA48)</f>
        <v>0</v>
      </c>
      <c r="AU48" s="2">
        <f t="shared" ref="AU48:AU54" si="147">SUM(BI48,BP48,BB48)</f>
        <v>0</v>
      </c>
      <c r="AV48" s="2">
        <f t="shared" ref="AV48:AV54" si="148">SUM(BJ48,BQ48,BC48)</f>
        <v>0</v>
      </c>
      <c r="AW48" s="2">
        <f t="shared" ref="AW48:AW54" si="149">SUM(BK48,BR48,BD48)</f>
        <v>0</v>
      </c>
      <c r="AX48" s="2">
        <f t="shared" ref="AX48:AX54" si="150">SUM(BL48,BS48,BE48)</f>
        <v>0</v>
      </c>
      <c r="AY48" s="2">
        <f t="shared" ref="AY48:AY54" si="151">SUM(BM48,BT48,BF48)</f>
        <v>0</v>
      </c>
      <c r="AZ48" s="25">
        <f t="shared" ref="AZ48:AZ54" si="152">SUM(BN48,BU48,BG48)</f>
        <v>0</v>
      </c>
      <c r="BA48" s="9"/>
      <c r="BB48" s="2"/>
      <c r="BC48" s="2"/>
      <c r="BD48" s="2"/>
      <c r="BE48" s="53"/>
      <c r="BF48" s="2"/>
      <c r="BG48" s="10"/>
      <c r="BH48" s="9"/>
      <c r="BI48" s="2"/>
      <c r="BJ48" s="2"/>
      <c r="BK48" s="2"/>
      <c r="BL48" s="53"/>
      <c r="BM48" s="2"/>
      <c r="BN48" s="10"/>
      <c r="BO48" s="9"/>
      <c r="BP48" s="2"/>
      <c r="BQ48" s="2"/>
      <c r="BR48" s="2"/>
      <c r="BS48" s="53"/>
      <c r="BT48" s="2"/>
      <c r="BU48" s="10"/>
      <c r="BV48" s="29">
        <f t="shared" ref="BV48:BV54" si="153">SUM(CC48,CJ48,CQ48,CX48,DE48,DL48,DS48,DZ48,EG48,EN48,EU48,FB48,FI48,FP48,FW48,GD48,GK48,GR48,GY48,HF48,HM48,HT48,IA48,IH48)</f>
        <v>0</v>
      </c>
      <c r="BW48" s="2"/>
      <c r="BX48" s="2">
        <f t="shared" ref="BX48:BX54" si="154">SUM(CE48,CL48,CS48,CZ48,DG48,DN48,DU48,EB48,EI48,EP48,EW48,FD48,FK48,FR48,FY48,GF48,GM48,GT48,HA48,HH48,HO48,HV48,IC48,IJ48)</f>
        <v>0</v>
      </c>
      <c r="BY48" s="2"/>
      <c r="BZ48" s="2"/>
      <c r="CA48" s="2"/>
      <c r="CB48" s="25"/>
      <c r="CC48" s="9"/>
      <c r="CD48" s="2"/>
      <c r="CE48" s="2"/>
      <c r="CF48" s="2"/>
      <c r="CG48" s="53"/>
      <c r="CH48" s="2"/>
      <c r="CI48" s="10"/>
      <c r="CJ48" s="9"/>
      <c r="CK48" s="2"/>
      <c r="CL48" s="2"/>
      <c r="CM48" s="2"/>
      <c r="CN48" s="53"/>
      <c r="CO48" s="2"/>
      <c r="CP48" s="10"/>
      <c r="CQ48" s="9"/>
      <c r="CR48" s="2"/>
      <c r="CS48" s="2"/>
      <c r="CT48" s="2"/>
      <c r="CU48" s="53"/>
      <c r="CV48" s="2"/>
      <c r="CW48" s="10"/>
      <c r="CX48" s="9"/>
      <c r="CY48" s="2"/>
      <c r="CZ48" s="2"/>
      <c r="DA48" s="2"/>
      <c r="DB48" s="53"/>
      <c r="DC48" s="2"/>
      <c r="DD48" s="10"/>
      <c r="DE48" s="9"/>
      <c r="DF48" s="2"/>
      <c r="DG48" s="2"/>
      <c r="DH48" s="2"/>
      <c r="DI48" s="53"/>
      <c r="DJ48" s="2"/>
      <c r="DK48" s="10"/>
      <c r="DL48" s="9"/>
      <c r="DM48" s="2"/>
      <c r="DN48" s="2"/>
      <c r="DO48" s="2"/>
      <c r="DP48" s="53"/>
      <c r="DQ48" s="2"/>
      <c r="DR48" s="10"/>
      <c r="DS48" s="9"/>
      <c r="DT48" s="2"/>
      <c r="DU48" s="2"/>
      <c r="DV48" s="2"/>
      <c r="DW48" s="53"/>
      <c r="DX48" s="2"/>
      <c r="DY48" s="10"/>
      <c r="DZ48" s="9"/>
      <c r="EA48" s="2"/>
      <c r="EB48" s="2"/>
      <c r="EC48" s="2"/>
      <c r="ED48" s="53"/>
      <c r="EE48" s="2"/>
      <c r="EF48" s="10"/>
      <c r="EG48" s="9"/>
      <c r="EH48" s="2"/>
      <c r="EI48" s="2"/>
      <c r="EJ48" s="2"/>
      <c r="EK48" s="53"/>
      <c r="EL48" s="2"/>
      <c r="EM48" s="10"/>
      <c r="EN48" s="9"/>
      <c r="EO48" s="2"/>
      <c r="EP48" s="2"/>
      <c r="EQ48" s="2"/>
      <c r="ER48" s="53"/>
      <c r="ES48" s="53"/>
      <c r="ET48" s="10"/>
      <c r="EU48" s="9"/>
      <c r="EV48" s="2"/>
      <c r="EW48" s="2"/>
      <c r="EX48" s="2"/>
      <c r="EY48" s="53"/>
      <c r="EZ48" s="2"/>
      <c r="FA48" s="10"/>
      <c r="FB48" s="9"/>
      <c r="FC48" s="2"/>
      <c r="FD48" s="2"/>
      <c r="FE48" s="2"/>
      <c r="FF48" s="53"/>
      <c r="FG48" s="2"/>
      <c r="FH48" s="10"/>
      <c r="FI48" s="9"/>
      <c r="FJ48" s="2"/>
      <c r="FK48" s="2"/>
      <c r="FL48" s="2"/>
      <c r="FM48" s="53"/>
      <c r="FN48" s="53"/>
      <c r="FO48" s="10"/>
      <c r="FP48" s="9"/>
      <c r="FQ48" s="2"/>
      <c r="FR48" s="2"/>
      <c r="FS48" s="2"/>
      <c r="FT48" s="53"/>
      <c r="FU48" s="2"/>
      <c r="FV48" s="10"/>
      <c r="FW48" s="9"/>
      <c r="FX48" s="2"/>
      <c r="FY48" s="2"/>
      <c r="FZ48" s="2"/>
      <c r="GA48" s="53"/>
      <c r="GB48" s="2"/>
      <c r="GC48" s="10"/>
      <c r="GD48" s="9"/>
      <c r="GE48" s="2"/>
      <c r="GF48" s="2"/>
      <c r="GG48" s="2"/>
      <c r="GH48" s="53"/>
      <c r="GI48" s="2"/>
      <c r="GJ48" s="10"/>
      <c r="GK48" s="9"/>
      <c r="GL48" s="2"/>
      <c r="GM48" s="2"/>
      <c r="GN48" s="2"/>
      <c r="GO48" s="53"/>
      <c r="GP48" s="2"/>
      <c r="GQ48" s="10"/>
      <c r="GR48" s="9"/>
      <c r="GS48" s="2"/>
      <c r="GT48" s="2"/>
      <c r="GU48" s="2"/>
      <c r="GV48" s="53"/>
      <c r="GW48" s="2"/>
      <c r="GX48" s="10"/>
      <c r="GY48" s="9"/>
      <c r="GZ48" s="2"/>
      <c r="HA48" s="2"/>
      <c r="HB48" s="2"/>
      <c r="HC48" s="53"/>
      <c r="HD48" s="2"/>
      <c r="HE48" s="10"/>
      <c r="HF48" s="9"/>
      <c r="HG48" s="2"/>
      <c r="HH48" s="2"/>
      <c r="HI48" s="2"/>
      <c r="HJ48" s="53"/>
      <c r="HK48" s="2"/>
      <c r="HL48" s="10"/>
      <c r="HM48" s="9"/>
      <c r="HN48" s="2"/>
      <c r="HO48" s="2"/>
      <c r="HP48" s="2"/>
      <c r="HQ48" s="53"/>
      <c r="HR48" s="2"/>
      <c r="HS48" s="10"/>
      <c r="HT48" s="9"/>
      <c r="HU48" s="2"/>
      <c r="HV48" s="2"/>
      <c r="HW48" s="2"/>
      <c r="HX48" s="53"/>
      <c r="HY48" s="2"/>
      <c r="HZ48" s="10"/>
      <c r="IA48" s="9"/>
      <c r="IB48" s="2"/>
      <c r="IC48" s="2"/>
      <c r="ID48" s="2"/>
      <c r="IE48" s="53"/>
      <c r="IF48" s="2"/>
      <c r="IG48" s="10"/>
      <c r="IH48" s="9"/>
      <c r="II48" s="2"/>
      <c r="IJ48" s="2"/>
      <c r="IK48" s="2"/>
      <c r="IL48" s="53"/>
      <c r="IM48" s="2"/>
      <c r="IN48" s="10"/>
      <c r="IO48" s="38"/>
    </row>
    <row r="49" spans="1:249" s="93" customFormat="1" ht="10.35" customHeight="1" x14ac:dyDescent="0.2">
      <c r="A49" s="71"/>
      <c r="B49" s="1" t="s">
        <v>95</v>
      </c>
      <c r="C49" s="64" t="s">
        <v>40</v>
      </c>
      <c r="D49" s="30">
        <f t="shared" si="137"/>
        <v>0</v>
      </c>
      <c r="E49" s="30">
        <f t="shared" si="130"/>
        <v>0</v>
      </c>
      <c r="F49" s="2">
        <f t="shared" si="143"/>
        <v>0</v>
      </c>
      <c r="G49" s="4">
        <f t="shared" si="138"/>
        <v>0</v>
      </c>
      <c r="H49" s="2">
        <f t="shared" si="144"/>
        <v>0</v>
      </c>
      <c r="I49" s="2">
        <f t="shared" si="144"/>
        <v>0</v>
      </c>
      <c r="J49" s="10">
        <f t="shared" si="145"/>
        <v>0</v>
      </c>
      <c r="K49" s="9"/>
      <c r="L49" s="2"/>
      <c r="M49" s="2"/>
      <c r="N49" s="2"/>
      <c r="O49" s="53"/>
      <c r="P49" s="2"/>
      <c r="Q49" s="25"/>
      <c r="R49" s="9"/>
      <c r="S49" s="2"/>
      <c r="T49" s="2"/>
      <c r="U49" s="2"/>
      <c r="V49" s="53"/>
      <c r="W49" s="2"/>
      <c r="X49" s="10"/>
      <c r="Y49" s="9"/>
      <c r="Z49" s="2"/>
      <c r="AA49" s="2"/>
      <c r="AB49" s="2"/>
      <c r="AC49" s="53"/>
      <c r="AD49" s="2"/>
      <c r="AE49" s="10"/>
      <c r="AF49" s="9"/>
      <c r="AG49" s="2"/>
      <c r="AH49" s="2"/>
      <c r="AI49" s="2"/>
      <c r="AJ49" s="53"/>
      <c r="AK49" s="2"/>
      <c r="AL49" s="10"/>
      <c r="AM49" s="9"/>
      <c r="AN49" s="2"/>
      <c r="AO49" s="2"/>
      <c r="AP49" s="2"/>
      <c r="AQ49" s="53"/>
      <c r="AR49" s="2"/>
      <c r="AS49" s="10"/>
      <c r="AT49" s="29">
        <f t="shared" si="146"/>
        <v>0</v>
      </c>
      <c r="AU49" s="2">
        <f t="shared" si="147"/>
        <v>0</v>
      </c>
      <c r="AV49" s="2">
        <f t="shared" si="148"/>
        <v>0</v>
      </c>
      <c r="AW49" s="2">
        <f t="shared" si="149"/>
        <v>0</v>
      </c>
      <c r="AX49" s="2">
        <f t="shared" si="150"/>
        <v>0</v>
      </c>
      <c r="AY49" s="2">
        <f t="shared" si="151"/>
        <v>0</v>
      </c>
      <c r="AZ49" s="25">
        <f t="shared" si="152"/>
        <v>0</v>
      </c>
      <c r="BA49" s="9"/>
      <c r="BB49" s="2"/>
      <c r="BC49" s="2"/>
      <c r="BD49" s="2"/>
      <c r="BE49" s="53"/>
      <c r="BF49" s="2"/>
      <c r="BG49" s="10"/>
      <c r="BH49" s="9"/>
      <c r="BI49" s="2"/>
      <c r="BJ49" s="2"/>
      <c r="BK49" s="2"/>
      <c r="BL49" s="53"/>
      <c r="BM49" s="2"/>
      <c r="BN49" s="10"/>
      <c r="BO49" s="9"/>
      <c r="BP49" s="2"/>
      <c r="BQ49" s="2"/>
      <c r="BR49" s="2"/>
      <c r="BS49" s="53"/>
      <c r="BT49" s="2"/>
      <c r="BU49" s="10"/>
      <c r="BV49" s="29">
        <f t="shared" si="153"/>
        <v>0</v>
      </c>
      <c r="BW49" s="2"/>
      <c r="BX49" s="2">
        <f t="shared" si="154"/>
        <v>0</v>
      </c>
      <c r="BY49" s="2"/>
      <c r="BZ49" s="2"/>
      <c r="CA49" s="2"/>
      <c r="CB49" s="25"/>
      <c r="CC49" s="9"/>
      <c r="CD49" s="2"/>
      <c r="CE49" s="2"/>
      <c r="CF49" s="2"/>
      <c r="CG49" s="53"/>
      <c r="CH49" s="2"/>
      <c r="CI49" s="10"/>
      <c r="CJ49" s="9"/>
      <c r="CK49" s="2"/>
      <c r="CL49" s="2"/>
      <c r="CM49" s="2"/>
      <c r="CN49" s="53"/>
      <c r="CO49" s="2"/>
      <c r="CP49" s="10"/>
      <c r="CQ49" s="9"/>
      <c r="CR49" s="2"/>
      <c r="CS49" s="2"/>
      <c r="CT49" s="2"/>
      <c r="CU49" s="53"/>
      <c r="CV49" s="2"/>
      <c r="CW49" s="10"/>
      <c r="CX49" s="9"/>
      <c r="CY49" s="2"/>
      <c r="CZ49" s="2"/>
      <c r="DA49" s="2"/>
      <c r="DB49" s="53"/>
      <c r="DC49" s="2"/>
      <c r="DD49" s="10"/>
      <c r="DE49" s="9"/>
      <c r="DF49" s="2"/>
      <c r="DG49" s="2"/>
      <c r="DH49" s="2"/>
      <c r="DI49" s="53"/>
      <c r="DJ49" s="2"/>
      <c r="DK49" s="10"/>
      <c r="DL49" s="9"/>
      <c r="DM49" s="2"/>
      <c r="DN49" s="2"/>
      <c r="DO49" s="2"/>
      <c r="DP49" s="53"/>
      <c r="DQ49" s="2"/>
      <c r="DR49" s="10"/>
      <c r="DS49" s="9"/>
      <c r="DT49" s="2"/>
      <c r="DU49" s="2"/>
      <c r="DV49" s="2"/>
      <c r="DW49" s="53"/>
      <c r="DX49" s="2"/>
      <c r="DY49" s="10"/>
      <c r="DZ49" s="9"/>
      <c r="EA49" s="2"/>
      <c r="EB49" s="2"/>
      <c r="EC49" s="2"/>
      <c r="ED49" s="53"/>
      <c r="EE49" s="2"/>
      <c r="EF49" s="10"/>
      <c r="EG49" s="9"/>
      <c r="EH49" s="2"/>
      <c r="EI49" s="2"/>
      <c r="EJ49" s="2"/>
      <c r="EK49" s="53"/>
      <c r="EL49" s="2"/>
      <c r="EM49" s="10"/>
      <c r="EN49" s="9"/>
      <c r="EO49" s="2"/>
      <c r="EP49" s="2"/>
      <c r="EQ49" s="2"/>
      <c r="ER49" s="53"/>
      <c r="ES49" s="53"/>
      <c r="ET49" s="10"/>
      <c r="EU49" s="9"/>
      <c r="EV49" s="2"/>
      <c r="EW49" s="2"/>
      <c r="EX49" s="2"/>
      <c r="EY49" s="53"/>
      <c r="EZ49" s="2"/>
      <c r="FA49" s="10"/>
      <c r="FB49" s="9"/>
      <c r="FC49" s="2"/>
      <c r="FD49" s="2"/>
      <c r="FE49" s="2"/>
      <c r="FF49" s="53"/>
      <c r="FG49" s="2"/>
      <c r="FH49" s="10"/>
      <c r="FI49" s="9"/>
      <c r="FJ49" s="2"/>
      <c r="FK49" s="2"/>
      <c r="FL49" s="2"/>
      <c r="FM49" s="53"/>
      <c r="FN49" s="53"/>
      <c r="FO49" s="10"/>
      <c r="FP49" s="9"/>
      <c r="FQ49" s="2"/>
      <c r="FR49" s="2"/>
      <c r="FS49" s="2"/>
      <c r="FT49" s="53"/>
      <c r="FU49" s="2"/>
      <c r="FV49" s="10"/>
      <c r="FW49" s="9"/>
      <c r="FX49" s="2"/>
      <c r="FY49" s="2"/>
      <c r="FZ49" s="2"/>
      <c r="GA49" s="53"/>
      <c r="GB49" s="2"/>
      <c r="GC49" s="10"/>
      <c r="GD49" s="9"/>
      <c r="GE49" s="2"/>
      <c r="GF49" s="2"/>
      <c r="GG49" s="2"/>
      <c r="GH49" s="53"/>
      <c r="GI49" s="2"/>
      <c r="GJ49" s="10"/>
      <c r="GK49" s="9"/>
      <c r="GL49" s="2"/>
      <c r="GM49" s="2"/>
      <c r="GN49" s="2"/>
      <c r="GO49" s="53"/>
      <c r="GP49" s="2"/>
      <c r="GQ49" s="10"/>
      <c r="GR49" s="9"/>
      <c r="GS49" s="2"/>
      <c r="GT49" s="2"/>
      <c r="GU49" s="2"/>
      <c r="GV49" s="53"/>
      <c r="GW49" s="2"/>
      <c r="GX49" s="10"/>
      <c r="GY49" s="9"/>
      <c r="GZ49" s="2"/>
      <c r="HA49" s="2"/>
      <c r="HB49" s="2"/>
      <c r="HC49" s="53"/>
      <c r="HD49" s="2"/>
      <c r="HE49" s="10"/>
      <c r="HF49" s="9"/>
      <c r="HG49" s="2"/>
      <c r="HH49" s="2"/>
      <c r="HI49" s="2"/>
      <c r="HJ49" s="53"/>
      <c r="HK49" s="2"/>
      <c r="HL49" s="10"/>
      <c r="HM49" s="9"/>
      <c r="HN49" s="2"/>
      <c r="HO49" s="2"/>
      <c r="HP49" s="2"/>
      <c r="HQ49" s="53"/>
      <c r="HR49" s="2"/>
      <c r="HS49" s="10"/>
      <c r="HT49" s="9"/>
      <c r="HU49" s="2"/>
      <c r="HV49" s="2"/>
      <c r="HW49" s="2"/>
      <c r="HX49" s="53"/>
      <c r="HY49" s="2"/>
      <c r="HZ49" s="10"/>
      <c r="IA49" s="9"/>
      <c r="IB49" s="2"/>
      <c r="IC49" s="2"/>
      <c r="ID49" s="2"/>
      <c r="IE49" s="53"/>
      <c r="IF49" s="2"/>
      <c r="IG49" s="10"/>
      <c r="IH49" s="9"/>
      <c r="II49" s="2"/>
      <c r="IJ49" s="2"/>
      <c r="IK49" s="2"/>
      <c r="IL49" s="53"/>
      <c r="IM49" s="2"/>
      <c r="IN49" s="10"/>
      <c r="IO49" s="38"/>
    </row>
    <row r="50" spans="1:249" s="93" customFormat="1" ht="10.35" customHeight="1" x14ac:dyDescent="0.2">
      <c r="A50" s="71"/>
      <c r="B50" s="1" t="s">
        <v>95</v>
      </c>
      <c r="C50" s="64" t="s">
        <v>154</v>
      </c>
      <c r="D50" s="30">
        <f t="shared" si="137"/>
        <v>0</v>
      </c>
      <c r="E50" s="30">
        <f t="shared" si="130"/>
        <v>0</v>
      </c>
      <c r="F50" s="2">
        <f t="shared" si="143"/>
        <v>0</v>
      </c>
      <c r="G50" s="4">
        <f t="shared" si="138"/>
        <v>0</v>
      </c>
      <c r="H50" s="2">
        <f t="shared" si="144"/>
        <v>0</v>
      </c>
      <c r="I50" s="2">
        <f t="shared" si="144"/>
        <v>0</v>
      </c>
      <c r="J50" s="10">
        <f t="shared" si="145"/>
        <v>0</v>
      </c>
      <c r="K50" s="9"/>
      <c r="L50" s="2"/>
      <c r="M50" s="2"/>
      <c r="N50" s="2"/>
      <c r="O50" s="53"/>
      <c r="P50" s="2"/>
      <c r="Q50" s="25"/>
      <c r="R50" s="9"/>
      <c r="S50" s="2"/>
      <c r="T50" s="2"/>
      <c r="U50" s="2"/>
      <c r="V50" s="53"/>
      <c r="W50" s="2"/>
      <c r="X50" s="10"/>
      <c r="Y50" s="9"/>
      <c r="Z50" s="2"/>
      <c r="AA50" s="2"/>
      <c r="AB50" s="2"/>
      <c r="AC50" s="53"/>
      <c r="AD50" s="2"/>
      <c r="AE50" s="10"/>
      <c r="AF50" s="9"/>
      <c r="AG50" s="2"/>
      <c r="AH50" s="2"/>
      <c r="AI50" s="2"/>
      <c r="AJ50" s="53"/>
      <c r="AK50" s="2"/>
      <c r="AL50" s="10"/>
      <c r="AM50" s="9"/>
      <c r="AN50" s="2"/>
      <c r="AO50" s="2"/>
      <c r="AP50" s="2"/>
      <c r="AQ50" s="53"/>
      <c r="AR50" s="2"/>
      <c r="AS50" s="10"/>
      <c r="AT50" s="29">
        <f t="shared" si="146"/>
        <v>0</v>
      </c>
      <c r="AU50" s="2">
        <f t="shared" si="147"/>
        <v>0</v>
      </c>
      <c r="AV50" s="2">
        <f t="shared" si="148"/>
        <v>0</v>
      </c>
      <c r="AW50" s="2">
        <f t="shared" si="149"/>
        <v>0</v>
      </c>
      <c r="AX50" s="2">
        <f t="shared" si="150"/>
        <v>0</v>
      </c>
      <c r="AY50" s="2">
        <f t="shared" si="151"/>
        <v>0</v>
      </c>
      <c r="AZ50" s="25">
        <f t="shared" si="152"/>
        <v>0</v>
      </c>
      <c r="BA50" s="9"/>
      <c r="BB50" s="2"/>
      <c r="BC50" s="2"/>
      <c r="BD50" s="2"/>
      <c r="BE50" s="53"/>
      <c r="BF50" s="2"/>
      <c r="BG50" s="10"/>
      <c r="BH50" s="9"/>
      <c r="BI50" s="2"/>
      <c r="BJ50" s="2"/>
      <c r="BK50" s="2"/>
      <c r="BL50" s="53"/>
      <c r="BM50" s="2"/>
      <c r="BN50" s="10"/>
      <c r="BO50" s="9"/>
      <c r="BP50" s="2"/>
      <c r="BQ50" s="2"/>
      <c r="BR50" s="2"/>
      <c r="BS50" s="53"/>
      <c r="BT50" s="2"/>
      <c r="BU50" s="10"/>
      <c r="BV50" s="29">
        <f t="shared" si="153"/>
        <v>0</v>
      </c>
      <c r="BW50" s="2"/>
      <c r="BX50" s="2">
        <f t="shared" si="154"/>
        <v>0</v>
      </c>
      <c r="BY50" s="2"/>
      <c r="BZ50" s="2"/>
      <c r="CA50" s="2"/>
      <c r="CB50" s="25"/>
      <c r="CC50" s="9"/>
      <c r="CD50" s="2"/>
      <c r="CE50" s="2"/>
      <c r="CF50" s="2"/>
      <c r="CG50" s="53"/>
      <c r="CH50" s="2"/>
      <c r="CI50" s="10"/>
      <c r="CJ50" s="9"/>
      <c r="CK50" s="2"/>
      <c r="CL50" s="2"/>
      <c r="CM50" s="2"/>
      <c r="CN50" s="53"/>
      <c r="CO50" s="2"/>
      <c r="CP50" s="10"/>
      <c r="CQ50" s="9"/>
      <c r="CR50" s="2"/>
      <c r="CS50" s="2"/>
      <c r="CT50" s="2"/>
      <c r="CU50" s="53"/>
      <c r="CV50" s="2"/>
      <c r="CW50" s="10"/>
      <c r="CX50" s="9"/>
      <c r="CY50" s="2"/>
      <c r="CZ50" s="2"/>
      <c r="DA50" s="2"/>
      <c r="DB50" s="53"/>
      <c r="DC50" s="2"/>
      <c r="DD50" s="10"/>
      <c r="DE50" s="9"/>
      <c r="DF50" s="2"/>
      <c r="DG50" s="2"/>
      <c r="DH50" s="2"/>
      <c r="DI50" s="53"/>
      <c r="DJ50" s="2"/>
      <c r="DK50" s="10"/>
      <c r="DL50" s="9"/>
      <c r="DM50" s="2"/>
      <c r="DN50" s="2"/>
      <c r="DO50" s="2"/>
      <c r="DP50" s="53"/>
      <c r="DQ50" s="2"/>
      <c r="DR50" s="10"/>
      <c r="DS50" s="9"/>
      <c r="DT50" s="2"/>
      <c r="DU50" s="2"/>
      <c r="DV50" s="2"/>
      <c r="DW50" s="53"/>
      <c r="DX50" s="2"/>
      <c r="DY50" s="10"/>
      <c r="DZ50" s="9"/>
      <c r="EA50" s="2"/>
      <c r="EB50" s="2"/>
      <c r="EC50" s="2"/>
      <c r="ED50" s="53"/>
      <c r="EE50" s="2"/>
      <c r="EF50" s="10"/>
      <c r="EG50" s="9"/>
      <c r="EH50" s="2"/>
      <c r="EI50" s="2"/>
      <c r="EJ50" s="2"/>
      <c r="EK50" s="53"/>
      <c r="EL50" s="2"/>
      <c r="EM50" s="10"/>
      <c r="EN50" s="9"/>
      <c r="EO50" s="2"/>
      <c r="EP50" s="2"/>
      <c r="EQ50" s="2"/>
      <c r="ER50" s="53"/>
      <c r="ES50" s="53"/>
      <c r="ET50" s="10"/>
      <c r="EU50" s="9"/>
      <c r="EV50" s="2"/>
      <c r="EW50" s="2"/>
      <c r="EX50" s="2"/>
      <c r="EY50" s="53"/>
      <c r="EZ50" s="2"/>
      <c r="FA50" s="10"/>
      <c r="FB50" s="9"/>
      <c r="FC50" s="2"/>
      <c r="FD50" s="2"/>
      <c r="FE50" s="2"/>
      <c r="FF50" s="53"/>
      <c r="FG50" s="2"/>
      <c r="FH50" s="10"/>
      <c r="FI50" s="9"/>
      <c r="FJ50" s="2"/>
      <c r="FK50" s="2"/>
      <c r="FL50" s="2"/>
      <c r="FM50" s="53"/>
      <c r="FN50" s="53"/>
      <c r="FO50" s="10"/>
      <c r="FP50" s="9"/>
      <c r="FQ50" s="2"/>
      <c r="FR50" s="2"/>
      <c r="FS50" s="2"/>
      <c r="FT50" s="53"/>
      <c r="FU50" s="2"/>
      <c r="FV50" s="10"/>
      <c r="FW50" s="9"/>
      <c r="FX50" s="2"/>
      <c r="FY50" s="2"/>
      <c r="FZ50" s="2"/>
      <c r="GA50" s="53"/>
      <c r="GB50" s="2"/>
      <c r="GC50" s="10"/>
      <c r="GD50" s="9"/>
      <c r="GE50" s="2"/>
      <c r="GF50" s="2"/>
      <c r="GG50" s="2"/>
      <c r="GH50" s="53"/>
      <c r="GI50" s="2"/>
      <c r="GJ50" s="10"/>
      <c r="GK50" s="9"/>
      <c r="GL50" s="2"/>
      <c r="GM50" s="2"/>
      <c r="GN50" s="2"/>
      <c r="GO50" s="53"/>
      <c r="GP50" s="2"/>
      <c r="GQ50" s="10"/>
      <c r="GR50" s="9"/>
      <c r="GS50" s="2"/>
      <c r="GT50" s="2"/>
      <c r="GU50" s="2"/>
      <c r="GV50" s="53"/>
      <c r="GW50" s="2"/>
      <c r="GX50" s="10"/>
      <c r="GY50" s="9"/>
      <c r="GZ50" s="2"/>
      <c r="HA50" s="2"/>
      <c r="HB50" s="2"/>
      <c r="HC50" s="53"/>
      <c r="HD50" s="2"/>
      <c r="HE50" s="10"/>
      <c r="HF50" s="9"/>
      <c r="HG50" s="2"/>
      <c r="HH50" s="2"/>
      <c r="HI50" s="2"/>
      <c r="HJ50" s="53"/>
      <c r="HK50" s="2"/>
      <c r="HL50" s="10"/>
      <c r="HM50" s="9"/>
      <c r="HN50" s="2"/>
      <c r="HO50" s="2"/>
      <c r="HP50" s="2"/>
      <c r="HQ50" s="53"/>
      <c r="HR50" s="2"/>
      <c r="HS50" s="10"/>
      <c r="HT50" s="9"/>
      <c r="HU50" s="2"/>
      <c r="HV50" s="2"/>
      <c r="HW50" s="2"/>
      <c r="HX50" s="53"/>
      <c r="HY50" s="2"/>
      <c r="HZ50" s="10"/>
      <c r="IA50" s="9"/>
      <c r="IB50" s="2"/>
      <c r="IC50" s="2"/>
      <c r="ID50" s="2"/>
      <c r="IE50" s="53"/>
      <c r="IF50" s="2"/>
      <c r="IG50" s="10"/>
      <c r="IH50" s="9"/>
      <c r="II50" s="2"/>
      <c r="IJ50" s="2"/>
      <c r="IK50" s="2"/>
      <c r="IL50" s="53"/>
      <c r="IM50" s="2"/>
      <c r="IN50" s="10"/>
      <c r="IO50" s="38"/>
    </row>
    <row r="51" spans="1:249" s="93" customFormat="1" ht="10.35" customHeight="1" x14ac:dyDescent="0.2">
      <c r="A51" s="71"/>
      <c r="B51" s="1" t="s">
        <v>96</v>
      </c>
      <c r="C51" s="64" t="s">
        <v>149</v>
      </c>
      <c r="D51" s="30">
        <f t="shared" si="137"/>
        <v>49193</v>
      </c>
      <c r="E51" s="30">
        <f t="shared" si="130"/>
        <v>102978</v>
      </c>
      <c r="F51" s="2">
        <f t="shared" si="143"/>
        <v>0</v>
      </c>
      <c r="G51" s="4">
        <f t="shared" si="138"/>
        <v>139837</v>
      </c>
      <c r="H51" s="2">
        <f t="shared" si="144"/>
        <v>0</v>
      </c>
      <c r="I51" s="2">
        <f t="shared" si="144"/>
        <v>139837</v>
      </c>
      <c r="J51" s="10">
        <f t="shared" si="145"/>
        <v>0</v>
      </c>
      <c r="K51" s="9">
        <v>49193</v>
      </c>
      <c r="L51" s="2">
        <v>102978</v>
      </c>
      <c r="M51" s="2"/>
      <c r="N51" s="2">
        <v>139837</v>
      </c>
      <c r="O51" s="53">
        <f t="shared" si="136"/>
        <v>0</v>
      </c>
      <c r="P51" s="2">
        <v>139837</v>
      </c>
      <c r="Q51" s="25"/>
      <c r="R51" s="9"/>
      <c r="S51" s="2"/>
      <c r="T51" s="2"/>
      <c r="U51" s="2"/>
      <c r="V51" s="53"/>
      <c r="W51" s="2"/>
      <c r="X51" s="10"/>
      <c r="Y51" s="9"/>
      <c r="Z51" s="2"/>
      <c r="AA51" s="2"/>
      <c r="AB51" s="2"/>
      <c r="AC51" s="53"/>
      <c r="AD51" s="2"/>
      <c r="AE51" s="10"/>
      <c r="AF51" s="9">
        <v>692</v>
      </c>
      <c r="AG51" s="2"/>
      <c r="AH51" s="2"/>
      <c r="AI51" s="2"/>
      <c r="AJ51" s="53"/>
      <c r="AK51" s="2"/>
      <c r="AL51" s="10"/>
      <c r="AM51" s="9"/>
      <c r="AN51" s="2"/>
      <c r="AO51" s="2"/>
      <c r="AP51" s="2"/>
      <c r="AQ51" s="53"/>
      <c r="AR51" s="2"/>
      <c r="AS51" s="10"/>
      <c r="AT51" s="29">
        <f t="shared" si="146"/>
        <v>0</v>
      </c>
      <c r="AU51" s="2">
        <f t="shared" si="147"/>
        <v>0</v>
      </c>
      <c r="AV51" s="2">
        <f t="shared" si="148"/>
        <v>0</v>
      </c>
      <c r="AW51" s="2">
        <f t="shared" si="149"/>
        <v>0</v>
      </c>
      <c r="AX51" s="2">
        <f t="shared" si="150"/>
        <v>0</v>
      </c>
      <c r="AY51" s="2">
        <f t="shared" si="151"/>
        <v>0</v>
      </c>
      <c r="AZ51" s="25">
        <f t="shared" si="152"/>
        <v>0</v>
      </c>
      <c r="BA51" s="9"/>
      <c r="BB51" s="2"/>
      <c r="BC51" s="2"/>
      <c r="BD51" s="2"/>
      <c r="BE51" s="53"/>
      <c r="BF51" s="2"/>
      <c r="BG51" s="10"/>
      <c r="BH51" s="9"/>
      <c r="BI51" s="2"/>
      <c r="BJ51" s="2"/>
      <c r="BK51" s="2"/>
      <c r="BL51" s="53"/>
      <c r="BM51" s="2"/>
      <c r="BN51" s="10"/>
      <c r="BO51" s="9"/>
      <c r="BP51" s="2"/>
      <c r="BQ51" s="2"/>
      <c r="BR51" s="2"/>
      <c r="BS51" s="53"/>
      <c r="BT51" s="2"/>
      <c r="BU51" s="10"/>
      <c r="BV51" s="29">
        <f t="shared" si="153"/>
        <v>0</v>
      </c>
      <c r="BW51" s="2"/>
      <c r="BX51" s="2">
        <f t="shared" si="154"/>
        <v>0</v>
      </c>
      <c r="BY51" s="2"/>
      <c r="BZ51" s="2"/>
      <c r="CA51" s="2"/>
      <c r="CB51" s="25"/>
      <c r="CC51" s="9"/>
      <c r="CD51" s="2"/>
      <c r="CE51" s="2"/>
      <c r="CF51" s="2"/>
      <c r="CG51" s="53"/>
      <c r="CH51" s="2"/>
      <c r="CI51" s="10"/>
      <c r="CJ51" s="9"/>
      <c r="CK51" s="2"/>
      <c r="CL51" s="2"/>
      <c r="CM51" s="2"/>
      <c r="CN51" s="53"/>
      <c r="CO51" s="2"/>
      <c r="CP51" s="10"/>
      <c r="CQ51" s="9"/>
      <c r="CR51" s="2"/>
      <c r="CS51" s="2"/>
      <c r="CT51" s="2"/>
      <c r="CU51" s="53"/>
      <c r="CV51" s="2"/>
      <c r="CW51" s="10"/>
      <c r="CX51" s="9"/>
      <c r="CY51" s="2"/>
      <c r="CZ51" s="2"/>
      <c r="DA51" s="2"/>
      <c r="DB51" s="53"/>
      <c r="DC51" s="2"/>
      <c r="DD51" s="10"/>
      <c r="DE51" s="9"/>
      <c r="DF51" s="2"/>
      <c r="DG51" s="2"/>
      <c r="DH51" s="2"/>
      <c r="DI51" s="53"/>
      <c r="DJ51" s="2"/>
      <c r="DK51" s="10"/>
      <c r="DL51" s="9"/>
      <c r="DM51" s="2"/>
      <c r="DN51" s="2"/>
      <c r="DO51" s="2"/>
      <c r="DP51" s="53"/>
      <c r="DQ51" s="2"/>
      <c r="DR51" s="10"/>
      <c r="DS51" s="9"/>
      <c r="DT51" s="2"/>
      <c r="DU51" s="2"/>
      <c r="DV51" s="2"/>
      <c r="DW51" s="53"/>
      <c r="DX51" s="2"/>
      <c r="DY51" s="10"/>
      <c r="DZ51" s="9"/>
      <c r="EA51" s="2"/>
      <c r="EB51" s="2"/>
      <c r="EC51" s="2"/>
      <c r="ED51" s="53"/>
      <c r="EE51" s="2"/>
      <c r="EF51" s="10"/>
      <c r="EG51" s="9"/>
      <c r="EH51" s="2"/>
      <c r="EI51" s="2"/>
      <c r="EJ51" s="2"/>
      <c r="EK51" s="53"/>
      <c r="EL51" s="2"/>
      <c r="EM51" s="10"/>
      <c r="EN51" s="9"/>
      <c r="EO51" s="2"/>
      <c r="EP51" s="2"/>
      <c r="EQ51" s="2"/>
      <c r="ER51" s="53"/>
      <c r="ES51" s="53"/>
      <c r="ET51" s="10"/>
      <c r="EU51" s="9"/>
      <c r="EV51" s="2"/>
      <c r="EW51" s="2"/>
      <c r="EX51" s="2"/>
      <c r="EY51" s="53"/>
      <c r="EZ51" s="2"/>
      <c r="FA51" s="10"/>
      <c r="FB51" s="9"/>
      <c r="FC51" s="2"/>
      <c r="FD51" s="2"/>
      <c r="FE51" s="2"/>
      <c r="FF51" s="53"/>
      <c r="FG51" s="2"/>
      <c r="FH51" s="10"/>
      <c r="FI51" s="9"/>
      <c r="FJ51" s="2"/>
      <c r="FK51" s="2"/>
      <c r="FL51" s="2"/>
      <c r="FM51" s="53"/>
      <c r="FN51" s="53"/>
      <c r="FO51" s="10"/>
      <c r="FP51" s="9"/>
      <c r="FQ51" s="2"/>
      <c r="FR51" s="2"/>
      <c r="FS51" s="2"/>
      <c r="FT51" s="53"/>
      <c r="FU51" s="2"/>
      <c r="FV51" s="10"/>
      <c r="FW51" s="9"/>
      <c r="FX51" s="2"/>
      <c r="FY51" s="2"/>
      <c r="FZ51" s="2"/>
      <c r="GA51" s="53"/>
      <c r="GB51" s="2"/>
      <c r="GC51" s="10"/>
      <c r="GD51" s="9"/>
      <c r="GE51" s="2"/>
      <c r="GF51" s="2"/>
      <c r="GG51" s="2"/>
      <c r="GH51" s="53"/>
      <c r="GI51" s="2"/>
      <c r="GJ51" s="10"/>
      <c r="GK51" s="9"/>
      <c r="GL51" s="2"/>
      <c r="GM51" s="2"/>
      <c r="GN51" s="2"/>
      <c r="GO51" s="53"/>
      <c r="GP51" s="2"/>
      <c r="GQ51" s="10"/>
      <c r="GR51" s="9"/>
      <c r="GS51" s="2"/>
      <c r="GT51" s="2"/>
      <c r="GU51" s="2"/>
      <c r="GV51" s="53"/>
      <c r="GW51" s="2"/>
      <c r="GX51" s="10"/>
      <c r="GY51" s="9"/>
      <c r="GZ51" s="2"/>
      <c r="HA51" s="2"/>
      <c r="HB51" s="2"/>
      <c r="HC51" s="53"/>
      <c r="HD51" s="2"/>
      <c r="HE51" s="10"/>
      <c r="HF51" s="9"/>
      <c r="HG51" s="2"/>
      <c r="HH51" s="2"/>
      <c r="HI51" s="2"/>
      <c r="HJ51" s="53"/>
      <c r="HK51" s="2"/>
      <c r="HL51" s="10"/>
      <c r="HM51" s="9"/>
      <c r="HN51" s="2"/>
      <c r="HO51" s="2"/>
      <c r="HP51" s="2"/>
      <c r="HQ51" s="53"/>
      <c r="HR51" s="2"/>
      <c r="HS51" s="10"/>
      <c r="HT51" s="9"/>
      <c r="HU51" s="2"/>
      <c r="HV51" s="2"/>
      <c r="HW51" s="2"/>
      <c r="HX51" s="53"/>
      <c r="HY51" s="2"/>
      <c r="HZ51" s="10"/>
      <c r="IA51" s="9"/>
      <c r="IB51" s="2"/>
      <c r="IC51" s="2"/>
      <c r="ID51" s="2"/>
      <c r="IE51" s="53"/>
      <c r="IF51" s="2"/>
      <c r="IG51" s="10"/>
      <c r="IH51" s="9"/>
      <c r="II51" s="2"/>
      <c r="IJ51" s="2"/>
      <c r="IK51" s="2"/>
      <c r="IL51" s="53"/>
      <c r="IM51" s="2"/>
      <c r="IN51" s="10"/>
      <c r="IO51" s="38"/>
    </row>
    <row r="52" spans="1:249" s="93" customFormat="1" ht="10.35" customHeight="1" x14ac:dyDescent="0.2">
      <c r="A52" s="71"/>
      <c r="B52" s="1" t="s">
        <v>97</v>
      </c>
      <c r="C52" s="64" t="s">
        <v>155</v>
      </c>
      <c r="D52" s="30">
        <f t="shared" si="137"/>
        <v>2090</v>
      </c>
      <c r="E52" s="30">
        <f t="shared" si="130"/>
        <v>2000</v>
      </c>
      <c r="F52" s="2">
        <f t="shared" si="143"/>
        <v>0</v>
      </c>
      <c r="G52" s="4">
        <f t="shared" si="138"/>
        <v>2000</v>
      </c>
      <c r="H52" s="2">
        <f t="shared" si="144"/>
        <v>0</v>
      </c>
      <c r="I52" s="2">
        <f t="shared" si="144"/>
        <v>2000</v>
      </c>
      <c r="J52" s="10">
        <f t="shared" si="145"/>
        <v>0</v>
      </c>
      <c r="K52" s="9">
        <v>2090</v>
      </c>
      <c r="L52" s="2">
        <v>2000</v>
      </c>
      <c r="M52" s="2"/>
      <c r="N52" s="2">
        <v>2000</v>
      </c>
      <c r="O52" s="53">
        <f t="shared" si="136"/>
        <v>0</v>
      </c>
      <c r="P52" s="2">
        <v>2000</v>
      </c>
      <c r="Q52" s="25"/>
      <c r="R52" s="9"/>
      <c r="S52" s="2"/>
      <c r="T52" s="2"/>
      <c r="U52" s="2"/>
      <c r="V52" s="53"/>
      <c r="W52" s="2"/>
      <c r="X52" s="10"/>
      <c r="Y52" s="9"/>
      <c r="Z52" s="2"/>
      <c r="AA52" s="2"/>
      <c r="AB52" s="2"/>
      <c r="AC52" s="53"/>
      <c r="AD52" s="2"/>
      <c r="AE52" s="10"/>
      <c r="AF52" s="9"/>
      <c r="AG52" s="2"/>
      <c r="AH52" s="2"/>
      <c r="AI52" s="2"/>
      <c r="AJ52" s="53"/>
      <c r="AK52" s="2"/>
      <c r="AL52" s="10"/>
      <c r="AM52" s="9"/>
      <c r="AN52" s="2"/>
      <c r="AO52" s="2"/>
      <c r="AP52" s="2"/>
      <c r="AQ52" s="53"/>
      <c r="AR52" s="2"/>
      <c r="AS52" s="10"/>
      <c r="AT52" s="29">
        <f t="shared" si="146"/>
        <v>0</v>
      </c>
      <c r="AU52" s="2">
        <f t="shared" si="147"/>
        <v>0</v>
      </c>
      <c r="AV52" s="2">
        <f t="shared" si="148"/>
        <v>0</v>
      </c>
      <c r="AW52" s="2">
        <f t="shared" si="149"/>
        <v>0</v>
      </c>
      <c r="AX52" s="2">
        <f t="shared" si="150"/>
        <v>0</v>
      </c>
      <c r="AY52" s="2">
        <f t="shared" si="151"/>
        <v>0</v>
      </c>
      <c r="AZ52" s="25">
        <f t="shared" si="152"/>
        <v>0</v>
      </c>
      <c r="BA52" s="9"/>
      <c r="BB52" s="2"/>
      <c r="BC52" s="2"/>
      <c r="BD52" s="2"/>
      <c r="BE52" s="53"/>
      <c r="BF52" s="2"/>
      <c r="BG52" s="10"/>
      <c r="BH52" s="9"/>
      <c r="BI52" s="2"/>
      <c r="BJ52" s="2"/>
      <c r="BK52" s="2"/>
      <c r="BL52" s="53"/>
      <c r="BM52" s="2"/>
      <c r="BN52" s="10"/>
      <c r="BO52" s="9"/>
      <c r="BP52" s="2"/>
      <c r="BQ52" s="2"/>
      <c r="BR52" s="2"/>
      <c r="BS52" s="53"/>
      <c r="BT52" s="2"/>
      <c r="BU52" s="10"/>
      <c r="BV52" s="29">
        <f t="shared" si="153"/>
        <v>0</v>
      </c>
      <c r="BW52" s="2"/>
      <c r="BX52" s="2">
        <f t="shared" si="154"/>
        <v>0</v>
      </c>
      <c r="BY52" s="2"/>
      <c r="BZ52" s="2"/>
      <c r="CA52" s="2"/>
      <c r="CB52" s="25"/>
      <c r="CC52" s="9"/>
      <c r="CD52" s="2"/>
      <c r="CE52" s="2"/>
      <c r="CF52" s="2"/>
      <c r="CG52" s="53"/>
      <c r="CH52" s="2"/>
      <c r="CI52" s="10"/>
      <c r="CJ52" s="9"/>
      <c r="CK52" s="2"/>
      <c r="CL52" s="2"/>
      <c r="CM52" s="2"/>
      <c r="CN52" s="53"/>
      <c r="CO52" s="2"/>
      <c r="CP52" s="10"/>
      <c r="CQ52" s="9"/>
      <c r="CR52" s="2"/>
      <c r="CS52" s="2"/>
      <c r="CT52" s="2"/>
      <c r="CU52" s="53"/>
      <c r="CV52" s="2"/>
      <c r="CW52" s="10"/>
      <c r="CX52" s="9"/>
      <c r="CY52" s="2"/>
      <c r="CZ52" s="2"/>
      <c r="DA52" s="2"/>
      <c r="DB52" s="53"/>
      <c r="DC52" s="2"/>
      <c r="DD52" s="10"/>
      <c r="DE52" s="9"/>
      <c r="DF52" s="2"/>
      <c r="DG52" s="2"/>
      <c r="DH52" s="2"/>
      <c r="DI52" s="53"/>
      <c r="DJ52" s="2"/>
      <c r="DK52" s="10"/>
      <c r="DL52" s="9"/>
      <c r="DM52" s="2"/>
      <c r="DN52" s="2"/>
      <c r="DO52" s="2"/>
      <c r="DP52" s="53"/>
      <c r="DQ52" s="2"/>
      <c r="DR52" s="10"/>
      <c r="DS52" s="9"/>
      <c r="DT52" s="2"/>
      <c r="DU52" s="2"/>
      <c r="DV52" s="2"/>
      <c r="DW52" s="53"/>
      <c r="DX52" s="2"/>
      <c r="DY52" s="10"/>
      <c r="DZ52" s="9"/>
      <c r="EA52" s="2"/>
      <c r="EB52" s="2"/>
      <c r="EC52" s="2"/>
      <c r="ED52" s="53"/>
      <c r="EE52" s="2"/>
      <c r="EF52" s="10"/>
      <c r="EG52" s="9"/>
      <c r="EH52" s="2"/>
      <c r="EI52" s="2"/>
      <c r="EJ52" s="2"/>
      <c r="EK52" s="53"/>
      <c r="EL52" s="2"/>
      <c r="EM52" s="10"/>
      <c r="EN52" s="9"/>
      <c r="EO52" s="2"/>
      <c r="EP52" s="2"/>
      <c r="EQ52" s="2"/>
      <c r="ER52" s="53"/>
      <c r="ES52" s="53"/>
      <c r="ET52" s="10"/>
      <c r="EU52" s="9"/>
      <c r="EV52" s="2"/>
      <c r="EW52" s="2"/>
      <c r="EX52" s="2"/>
      <c r="EY52" s="53"/>
      <c r="EZ52" s="2"/>
      <c r="FA52" s="10"/>
      <c r="FB52" s="9"/>
      <c r="FC52" s="2"/>
      <c r="FD52" s="2"/>
      <c r="FE52" s="2"/>
      <c r="FF52" s="53"/>
      <c r="FG52" s="2"/>
      <c r="FH52" s="10"/>
      <c r="FI52" s="9"/>
      <c r="FJ52" s="2"/>
      <c r="FK52" s="2"/>
      <c r="FL52" s="2"/>
      <c r="FM52" s="53"/>
      <c r="FN52" s="53"/>
      <c r="FO52" s="10"/>
      <c r="FP52" s="9"/>
      <c r="FQ52" s="2"/>
      <c r="FR52" s="2"/>
      <c r="FS52" s="2"/>
      <c r="FT52" s="53"/>
      <c r="FU52" s="2"/>
      <c r="FV52" s="10"/>
      <c r="FW52" s="9"/>
      <c r="FX52" s="2"/>
      <c r="FY52" s="2"/>
      <c r="FZ52" s="2"/>
      <c r="GA52" s="53"/>
      <c r="GB52" s="2"/>
      <c r="GC52" s="10"/>
      <c r="GD52" s="9"/>
      <c r="GE52" s="2"/>
      <c r="GF52" s="2"/>
      <c r="GG52" s="2"/>
      <c r="GH52" s="53"/>
      <c r="GI52" s="2"/>
      <c r="GJ52" s="10"/>
      <c r="GK52" s="9"/>
      <c r="GL52" s="2"/>
      <c r="GM52" s="2"/>
      <c r="GN52" s="2"/>
      <c r="GO52" s="53"/>
      <c r="GP52" s="2"/>
      <c r="GQ52" s="10"/>
      <c r="GR52" s="9"/>
      <c r="GS52" s="2"/>
      <c r="GT52" s="2"/>
      <c r="GU52" s="2"/>
      <c r="GV52" s="53"/>
      <c r="GW52" s="2"/>
      <c r="GX52" s="10"/>
      <c r="GY52" s="9"/>
      <c r="GZ52" s="2"/>
      <c r="HA52" s="2"/>
      <c r="HB52" s="2"/>
      <c r="HC52" s="53"/>
      <c r="HD52" s="2"/>
      <c r="HE52" s="10"/>
      <c r="HF52" s="9"/>
      <c r="HG52" s="2"/>
      <c r="HH52" s="2"/>
      <c r="HI52" s="2"/>
      <c r="HJ52" s="53"/>
      <c r="HK52" s="2"/>
      <c r="HL52" s="10"/>
      <c r="HM52" s="9"/>
      <c r="HN52" s="2"/>
      <c r="HO52" s="2"/>
      <c r="HP52" s="2"/>
      <c r="HQ52" s="53"/>
      <c r="HR52" s="2"/>
      <c r="HS52" s="10"/>
      <c r="HT52" s="9"/>
      <c r="HU52" s="2"/>
      <c r="HV52" s="2"/>
      <c r="HW52" s="2"/>
      <c r="HX52" s="53"/>
      <c r="HY52" s="2"/>
      <c r="HZ52" s="10"/>
      <c r="IA52" s="9"/>
      <c r="IB52" s="2"/>
      <c r="IC52" s="2"/>
      <c r="ID52" s="2"/>
      <c r="IE52" s="53"/>
      <c r="IF52" s="2"/>
      <c r="IG52" s="10"/>
      <c r="IH52" s="9"/>
      <c r="II52" s="2"/>
      <c r="IJ52" s="2"/>
      <c r="IK52" s="2"/>
      <c r="IL52" s="53"/>
      <c r="IM52" s="2"/>
      <c r="IN52" s="10"/>
      <c r="IO52" s="38"/>
    </row>
    <row r="53" spans="1:249" s="93" customFormat="1" ht="10.35" customHeight="1" x14ac:dyDescent="0.2">
      <c r="A53" s="71"/>
      <c r="B53" s="1" t="s">
        <v>98</v>
      </c>
      <c r="C53" s="64" t="s">
        <v>156</v>
      </c>
      <c r="D53" s="30">
        <f t="shared" si="137"/>
        <v>1718745</v>
      </c>
      <c r="E53" s="30">
        <f t="shared" si="130"/>
        <v>3701388</v>
      </c>
      <c r="F53" s="2">
        <f t="shared" si="143"/>
        <v>0</v>
      </c>
      <c r="G53" s="4">
        <f t="shared" si="138"/>
        <v>3459758</v>
      </c>
      <c r="H53" s="2">
        <f t="shared" si="144"/>
        <v>3340180</v>
      </c>
      <c r="I53" s="2">
        <f t="shared" si="144"/>
        <v>119578</v>
      </c>
      <c r="J53" s="10">
        <f t="shared" si="145"/>
        <v>0</v>
      </c>
      <c r="K53" s="9">
        <v>1718745</v>
      </c>
      <c r="L53" s="183">
        <f>3601388+100000</f>
        <v>3701388</v>
      </c>
      <c r="M53" s="2"/>
      <c r="N53" s="183">
        <v>3459758</v>
      </c>
      <c r="O53" s="184">
        <f t="shared" si="136"/>
        <v>3340180</v>
      </c>
      <c r="P53" s="183">
        <v>119578</v>
      </c>
      <c r="Q53" s="185"/>
      <c r="R53" s="9"/>
      <c r="S53" s="2"/>
      <c r="T53" s="2"/>
      <c r="U53" s="2"/>
      <c r="V53" s="53"/>
      <c r="W53" s="2"/>
      <c r="X53" s="10"/>
      <c r="Y53" s="9"/>
      <c r="Z53" s="2"/>
      <c r="AA53" s="2"/>
      <c r="AB53" s="2"/>
      <c r="AC53" s="53"/>
      <c r="AD53" s="2"/>
      <c r="AE53" s="10"/>
      <c r="AF53" s="9"/>
      <c r="AG53" s="2"/>
      <c r="AH53" s="2"/>
      <c r="AI53" s="2"/>
      <c r="AJ53" s="53"/>
      <c r="AK53" s="2"/>
      <c r="AL53" s="10"/>
      <c r="AM53" s="9"/>
      <c r="AN53" s="2"/>
      <c r="AO53" s="2"/>
      <c r="AP53" s="2"/>
      <c r="AQ53" s="53"/>
      <c r="AR53" s="2"/>
      <c r="AS53" s="10"/>
      <c r="AT53" s="29">
        <f t="shared" si="146"/>
        <v>0</v>
      </c>
      <c r="AU53" s="2">
        <f t="shared" si="147"/>
        <v>0</v>
      </c>
      <c r="AV53" s="2">
        <f t="shared" si="148"/>
        <v>0</v>
      </c>
      <c r="AW53" s="2">
        <f t="shared" si="149"/>
        <v>0</v>
      </c>
      <c r="AX53" s="2">
        <f t="shared" si="150"/>
        <v>0</v>
      </c>
      <c r="AY53" s="2">
        <f t="shared" si="151"/>
        <v>0</v>
      </c>
      <c r="AZ53" s="25">
        <f t="shared" si="152"/>
        <v>0</v>
      </c>
      <c r="BA53" s="9"/>
      <c r="BB53" s="2"/>
      <c r="BC53" s="2"/>
      <c r="BD53" s="2"/>
      <c r="BE53" s="53"/>
      <c r="BF53" s="2"/>
      <c r="BG53" s="10"/>
      <c r="BH53" s="9"/>
      <c r="BI53" s="2"/>
      <c r="BJ53" s="2"/>
      <c r="BK53" s="2"/>
      <c r="BL53" s="53"/>
      <c r="BM53" s="2"/>
      <c r="BN53" s="10"/>
      <c r="BO53" s="9"/>
      <c r="BP53" s="2"/>
      <c r="BQ53" s="2"/>
      <c r="BR53" s="2"/>
      <c r="BS53" s="53"/>
      <c r="BT53" s="2"/>
      <c r="BU53" s="10"/>
      <c r="BV53" s="29">
        <f t="shared" si="153"/>
        <v>0</v>
      </c>
      <c r="BW53" s="2"/>
      <c r="BX53" s="2">
        <f t="shared" si="154"/>
        <v>0</v>
      </c>
      <c r="BY53" s="2"/>
      <c r="BZ53" s="2"/>
      <c r="CA53" s="2"/>
      <c r="CB53" s="25"/>
      <c r="CC53" s="9"/>
      <c r="CD53" s="2"/>
      <c r="CE53" s="2"/>
      <c r="CF53" s="2"/>
      <c r="CG53" s="53"/>
      <c r="CH53" s="2"/>
      <c r="CI53" s="10"/>
      <c r="CJ53" s="9"/>
      <c r="CK53" s="2"/>
      <c r="CL53" s="2"/>
      <c r="CM53" s="2"/>
      <c r="CN53" s="53"/>
      <c r="CO53" s="2"/>
      <c r="CP53" s="10"/>
      <c r="CQ53" s="9"/>
      <c r="CR53" s="2"/>
      <c r="CS53" s="2"/>
      <c r="CT53" s="2"/>
      <c r="CU53" s="53"/>
      <c r="CV53" s="2"/>
      <c r="CW53" s="10"/>
      <c r="CX53" s="9"/>
      <c r="CY53" s="2"/>
      <c r="CZ53" s="2"/>
      <c r="DA53" s="2"/>
      <c r="DB53" s="53"/>
      <c r="DC53" s="2"/>
      <c r="DD53" s="10"/>
      <c r="DE53" s="9"/>
      <c r="DF53" s="2"/>
      <c r="DG53" s="2"/>
      <c r="DH53" s="2"/>
      <c r="DI53" s="53"/>
      <c r="DJ53" s="2"/>
      <c r="DK53" s="10"/>
      <c r="DL53" s="9"/>
      <c r="DM53" s="2"/>
      <c r="DN53" s="2"/>
      <c r="DO53" s="2"/>
      <c r="DP53" s="53"/>
      <c r="DQ53" s="2"/>
      <c r="DR53" s="10"/>
      <c r="DS53" s="9"/>
      <c r="DT53" s="2"/>
      <c r="DU53" s="2"/>
      <c r="DV53" s="2"/>
      <c r="DW53" s="53"/>
      <c r="DX53" s="2"/>
      <c r="DY53" s="10"/>
      <c r="DZ53" s="9"/>
      <c r="EA53" s="2"/>
      <c r="EB53" s="2"/>
      <c r="EC53" s="2"/>
      <c r="ED53" s="53"/>
      <c r="EE53" s="2"/>
      <c r="EF53" s="10"/>
      <c r="EG53" s="9"/>
      <c r="EH53" s="2"/>
      <c r="EI53" s="2"/>
      <c r="EJ53" s="2"/>
      <c r="EK53" s="53"/>
      <c r="EL53" s="2"/>
      <c r="EM53" s="10"/>
      <c r="EN53" s="9"/>
      <c r="EO53" s="2"/>
      <c r="EP53" s="2"/>
      <c r="EQ53" s="2"/>
      <c r="ER53" s="53"/>
      <c r="ES53" s="53"/>
      <c r="ET53" s="10"/>
      <c r="EU53" s="9"/>
      <c r="EV53" s="2"/>
      <c r="EW53" s="2"/>
      <c r="EX53" s="2"/>
      <c r="EY53" s="53"/>
      <c r="EZ53" s="2"/>
      <c r="FA53" s="10"/>
      <c r="FB53" s="9"/>
      <c r="FC53" s="2"/>
      <c r="FD53" s="2"/>
      <c r="FE53" s="2"/>
      <c r="FF53" s="53"/>
      <c r="FG53" s="2"/>
      <c r="FH53" s="10"/>
      <c r="FI53" s="9"/>
      <c r="FJ53" s="2"/>
      <c r="FK53" s="2"/>
      <c r="FL53" s="2"/>
      <c r="FM53" s="53"/>
      <c r="FN53" s="53"/>
      <c r="FO53" s="10"/>
      <c r="FP53" s="9"/>
      <c r="FQ53" s="2"/>
      <c r="FR53" s="2"/>
      <c r="FS53" s="2"/>
      <c r="FT53" s="53"/>
      <c r="FU53" s="2"/>
      <c r="FV53" s="10"/>
      <c r="FW53" s="9"/>
      <c r="FX53" s="2"/>
      <c r="FY53" s="2"/>
      <c r="FZ53" s="2"/>
      <c r="GA53" s="53"/>
      <c r="GB53" s="2"/>
      <c r="GC53" s="10"/>
      <c r="GD53" s="9"/>
      <c r="GE53" s="2"/>
      <c r="GF53" s="2"/>
      <c r="GG53" s="2"/>
      <c r="GH53" s="53"/>
      <c r="GI53" s="2"/>
      <c r="GJ53" s="10"/>
      <c r="GK53" s="9"/>
      <c r="GL53" s="2"/>
      <c r="GM53" s="2"/>
      <c r="GN53" s="2"/>
      <c r="GO53" s="53"/>
      <c r="GP53" s="2"/>
      <c r="GQ53" s="10"/>
      <c r="GR53" s="9"/>
      <c r="GS53" s="2"/>
      <c r="GT53" s="2"/>
      <c r="GU53" s="2"/>
      <c r="GV53" s="53"/>
      <c r="GW53" s="2"/>
      <c r="GX53" s="10"/>
      <c r="GY53" s="9"/>
      <c r="GZ53" s="2"/>
      <c r="HA53" s="2"/>
      <c r="HB53" s="2"/>
      <c r="HC53" s="53"/>
      <c r="HD53" s="2"/>
      <c r="HE53" s="10"/>
      <c r="HF53" s="9"/>
      <c r="HG53" s="2"/>
      <c r="HH53" s="2"/>
      <c r="HI53" s="2"/>
      <c r="HJ53" s="53"/>
      <c r="HK53" s="2"/>
      <c r="HL53" s="10"/>
      <c r="HM53" s="9"/>
      <c r="HN53" s="2"/>
      <c r="HO53" s="2"/>
      <c r="HP53" s="2"/>
      <c r="HQ53" s="53"/>
      <c r="HR53" s="2"/>
      <c r="HS53" s="10"/>
      <c r="HT53" s="9"/>
      <c r="HU53" s="2"/>
      <c r="HV53" s="2"/>
      <c r="HW53" s="2"/>
      <c r="HX53" s="53"/>
      <c r="HY53" s="2"/>
      <c r="HZ53" s="10"/>
      <c r="IA53" s="9"/>
      <c r="IB53" s="2"/>
      <c r="IC53" s="2"/>
      <c r="ID53" s="2"/>
      <c r="IE53" s="53"/>
      <c r="IF53" s="2"/>
      <c r="IG53" s="10"/>
      <c r="IH53" s="9"/>
      <c r="II53" s="2"/>
      <c r="IJ53" s="2"/>
      <c r="IK53" s="2"/>
      <c r="IL53" s="53"/>
      <c r="IM53" s="2"/>
      <c r="IN53" s="10"/>
      <c r="IO53" s="38"/>
    </row>
    <row r="54" spans="1:249" s="93" customFormat="1" ht="10.35" customHeight="1" x14ac:dyDescent="0.2">
      <c r="A54" s="71"/>
      <c r="B54" s="1" t="s">
        <v>99</v>
      </c>
      <c r="C54" s="64" t="s">
        <v>9</v>
      </c>
      <c r="D54" s="30">
        <f t="shared" si="137"/>
        <v>0</v>
      </c>
      <c r="E54" s="30">
        <f t="shared" si="130"/>
        <v>2292007</v>
      </c>
      <c r="F54" s="2">
        <f t="shared" si="143"/>
        <v>0</v>
      </c>
      <c r="G54" s="4">
        <f t="shared" si="138"/>
        <v>1492963</v>
      </c>
      <c r="H54" s="2">
        <f t="shared" si="144"/>
        <v>76500</v>
      </c>
      <c r="I54" s="2">
        <f t="shared" si="144"/>
        <v>1416463</v>
      </c>
      <c r="J54" s="10">
        <f t="shared" si="145"/>
        <v>0</v>
      </c>
      <c r="K54" s="9"/>
      <c r="L54" s="183">
        <v>2292007</v>
      </c>
      <c r="M54" s="2"/>
      <c r="N54" s="183">
        <f>1496463-3500</f>
        <v>1492963</v>
      </c>
      <c r="O54" s="184">
        <f t="shared" si="136"/>
        <v>76500</v>
      </c>
      <c r="P54" s="183">
        <v>1416463</v>
      </c>
      <c r="Q54" s="185"/>
      <c r="R54" s="9"/>
      <c r="S54" s="2"/>
      <c r="T54" s="2"/>
      <c r="U54" s="2"/>
      <c r="V54" s="53"/>
      <c r="W54" s="2"/>
      <c r="X54" s="10"/>
      <c r="Y54" s="9"/>
      <c r="Z54" s="2"/>
      <c r="AA54" s="2"/>
      <c r="AB54" s="2"/>
      <c r="AC54" s="53"/>
      <c r="AD54" s="2"/>
      <c r="AE54" s="10"/>
      <c r="AF54" s="9"/>
      <c r="AG54" s="2"/>
      <c r="AH54" s="2"/>
      <c r="AI54" s="2"/>
      <c r="AJ54" s="53"/>
      <c r="AK54" s="2"/>
      <c r="AL54" s="10"/>
      <c r="AM54" s="9"/>
      <c r="AN54" s="2"/>
      <c r="AO54" s="2"/>
      <c r="AP54" s="2"/>
      <c r="AQ54" s="53"/>
      <c r="AR54" s="2"/>
      <c r="AS54" s="10"/>
      <c r="AT54" s="29">
        <f t="shared" si="146"/>
        <v>0</v>
      </c>
      <c r="AU54" s="2">
        <f t="shared" si="147"/>
        <v>0</v>
      </c>
      <c r="AV54" s="2">
        <f t="shared" si="148"/>
        <v>0</v>
      </c>
      <c r="AW54" s="2">
        <f t="shared" si="149"/>
        <v>0</v>
      </c>
      <c r="AX54" s="2">
        <f t="shared" si="150"/>
        <v>0</v>
      </c>
      <c r="AY54" s="2">
        <f t="shared" si="151"/>
        <v>0</v>
      </c>
      <c r="AZ54" s="25">
        <f t="shared" si="152"/>
        <v>0</v>
      </c>
      <c r="BA54" s="9"/>
      <c r="BB54" s="2"/>
      <c r="BC54" s="2"/>
      <c r="BD54" s="2"/>
      <c r="BE54" s="53"/>
      <c r="BF54" s="2"/>
      <c r="BG54" s="10"/>
      <c r="BH54" s="9"/>
      <c r="BI54" s="2"/>
      <c r="BJ54" s="2"/>
      <c r="BK54" s="2"/>
      <c r="BL54" s="53"/>
      <c r="BM54" s="2"/>
      <c r="BN54" s="10"/>
      <c r="BO54" s="9"/>
      <c r="BP54" s="2"/>
      <c r="BQ54" s="2"/>
      <c r="BR54" s="2"/>
      <c r="BS54" s="53"/>
      <c r="BT54" s="2"/>
      <c r="BU54" s="10"/>
      <c r="BV54" s="29">
        <f t="shared" si="153"/>
        <v>0</v>
      </c>
      <c r="BW54" s="2"/>
      <c r="BX54" s="2">
        <f t="shared" si="154"/>
        <v>0</v>
      </c>
      <c r="BY54" s="2"/>
      <c r="BZ54" s="2"/>
      <c r="CA54" s="2"/>
      <c r="CB54" s="25"/>
      <c r="CC54" s="9"/>
      <c r="CD54" s="2"/>
      <c r="CE54" s="2"/>
      <c r="CF54" s="2"/>
      <c r="CG54" s="53"/>
      <c r="CH54" s="2"/>
      <c r="CI54" s="10"/>
      <c r="CJ54" s="9"/>
      <c r="CK54" s="2"/>
      <c r="CL54" s="2"/>
      <c r="CM54" s="2"/>
      <c r="CN54" s="53"/>
      <c r="CO54" s="2"/>
      <c r="CP54" s="10"/>
      <c r="CQ54" s="9"/>
      <c r="CR54" s="2"/>
      <c r="CS54" s="2"/>
      <c r="CT54" s="2"/>
      <c r="CU54" s="53"/>
      <c r="CV54" s="2"/>
      <c r="CW54" s="10"/>
      <c r="CX54" s="9"/>
      <c r="CY54" s="2"/>
      <c r="CZ54" s="2"/>
      <c r="DA54" s="2"/>
      <c r="DB54" s="53"/>
      <c r="DC54" s="2"/>
      <c r="DD54" s="10"/>
      <c r="DE54" s="9"/>
      <c r="DF54" s="2"/>
      <c r="DG54" s="2"/>
      <c r="DH54" s="2"/>
      <c r="DI54" s="53"/>
      <c r="DJ54" s="2"/>
      <c r="DK54" s="10"/>
      <c r="DL54" s="9"/>
      <c r="DM54" s="2"/>
      <c r="DN54" s="2"/>
      <c r="DO54" s="2"/>
      <c r="DP54" s="53"/>
      <c r="DQ54" s="2"/>
      <c r="DR54" s="10"/>
      <c r="DS54" s="9"/>
      <c r="DT54" s="2"/>
      <c r="DU54" s="2"/>
      <c r="DV54" s="2"/>
      <c r="DW54" s="53"/>
      <c r="DX54" s="2"/>
      <c r="DY54" s="10"/>
      <c r="DZ54" s="9"/>
      <c r="EA54" s="2"/>
      <c r="EB54" s="2"/>
      <c r="EC54" s="2"/>
      <c r="ED54" s="53"/>
      <c r="EE54" s="2"/>
      <c r="EF54" s="10"/>
      <c r="EG54" s="9"/>
      <c r="EH54" s="2"/>
      <c r="EI54" s="2"/>
      <c r="EJ54" s="2"/>
      <c r="EK54" s="53"/>
      <c r="EL54" s="2"/>
      <c r="EM54" s="10"/>
      <c r="EN54" s="9"/>
      <c r="EO54" s="2"/>
      <c r="EP54" s="2"/>
      <c r="EQ54" s="2"/>
      <c r="ER54" s="53"/>
      <c r="ES54" s="53"/>
      <c r="ET54" s="10"/>
      <c r="EU54" s="9"/>
      <c r="EV54" s="2"/>
      <c r="EW54" s="2"/>
      <c r="EX54" s="2"/>
      <c r="EY54" s="53"/>
      <c r="EZ54" s="2"/>
      <c r="FA54" s="10"/>
      <c r="FB54" s="9"/>
      <c r="FC54" s="2"/>
      <c r="FD54" s="2"/>
      <c r="FE54" s="2"/>
      <c r="FF54" s="53"/>
      <c r="FG54" s="2"/>
      <c r="FH54" s="10"/>
      <c r="FI54" s="9"/>
      <c r="FJ54" s="2"/>
      <c r="FK54" s="2"/>
      <c r="FL54" s="2"/>
      <c r="FM54" s="53"/>
      <c r="FN54" s="53"/>
      <c r="FO54" s="10"/>
      <c r="FP54" s="9"/>
      <c r="FQ54" s="2"/>
      <c r="FR54" s="2"/>
      <c r="FS54" s="2"/>
      <c r="FT54" s="53"/>
      <c r="FU54" s="2"/>
      <c r="FV54" s="10"/>
      <c r="FW54" s="9"/>
      <c r="FX54" s="2"/>
      <c r="FY54" s="2"/>
      <c r="FZ54" s="2"/>
      <c r="GA54" s="53"/>
      <c r="GB54" s="2"/>
      <c r="GC54" s="10"/>
      <c r="GD54" s="9"/>
      <c r="GE54" s="2"/>
      <c r="GF54" s="2"/>
      <c r="GG54" s="2"/>
      <c r="GH54" s="53"/>
      <c r="GI54" s="2"/>
      <c r="GJ54" s="10"/>
      <c r="GK54" s="9"/>
      <c r="GL54" s="2"/>
      <c r="GM54" s="2"/>
      <c r="GN54" s="2"/>
      <c r="GO54" s="53"/>
      <c r="GP54" s="2"/>
      <c r="GQ54" s="10"/>
      <c r="GR54" s="9"/>
      <c r="GS54" s="2"/>
      <c r="GT54" s="2"/>
      <c r="GU54" s="2"/>
      <c r="GV54" s="53"/>
      <c r="GW54" s="2"/>
      <c r="GX54" s="10"/>
      <c r="GY54" s="9"/>
      <c r="GZ54" s="2"/>
      <c r="HA54" s="2"/>
      <c r="HB54" s="2"/>
      <c r="HC54" s="53"/>
      <c r="HD54" s="2"/>
      <c r="HE54" s="10"/>
      <c r="HF54" s="9"/>
      <c r="HG54" s="2"/>
      <c r="HH54" s="2"/>
      <c r="HI54" s="2"/>
      <c r="HJ54" s="53"/>
      <c r="HK54" s="2"/>
      <c r="HL54" s="10"/>
      <c r="HM54" s="9"/>
      <c r="HN54" s="2"/>
      <c r="HO54" s="2"/>
      <c r="HP54" s="2"/>
      <c r="HQ54" s="53"/>
      <c r="HR54" s="2"/>
      <c r="HS54" s="10"/>
      <c r="HT54" s="9"/>
      <c r="HU54" s="2"/>
      <c r="HV54" s="2"/>
      <c r="HW54" s="2"/>
      <c r="HX54" s="53"/>
      <c r="HY54" s="2"/>
      <c r="HZ54" s="10"/>
      <c r="IA54" s="9"/>
      <c r="IB54" s="2"/>
      <c r="IC54" s="2"/>
      <c r="ID54" s="2"/>
      <c r="IE54" s="53"/>
      <c r="IF54" s="2"/>
      <c r="IG54" s="10"/>
      <c r="IH54" s="9"/>
      <c r="II54" s="2"/>
      <c r="IJ54" s="2"/>
      <c r="IK54" s="2"/>
      <c r="IL54" s="53"/>
      <c r="IM54" s="2"/>
      <c r="IN54" s="10"/>
      <c r="IO54" s="38"/>
    </row>
    <row r="55" spans="1:249" s="173" customFormat="1" ht="20.25" customHeight="1" x14ac:dyDescent="0.2">
      <c r="A55" s="165" t="s">
        <v>88</v>
      </c>
      <c r="B55" s="242" t="s">
        <v>21</v>
      </c>
      <c r="C55" s="243"/>
      <c r="D55" s="30">
        <f>+K55+R55+Y55+AM55+AT55+BV55-6</f>
        <v>17264460</v>
      </c>
      <c r="E55" s="30">
        <f t="shared" si="130"/>
        <v>46842075</v>
      </c>
      <c r="F55" s="168">
        <f>F43+F44+F45+F46+F47</f>
        <v>0</v>
      </c>
      <c r="G55" s="4">
        <f t="shared" si="138"/>
        <v>48010882</v>
      </c>
      <c r="H55" s="168">
        <f>H43+H44+H45+H46+H47</f>
        <v>36610313</v>
      </c>
      <c r="I55" s="168">
        <f>I43+I44+I45+I46+I47</f>
        <v>11400569</v>
      </c>
      <c r="J55" s="166">
        <f>J43+J44+J45+J46+J47</f>
        <v>0</v>
      </c>
      <c r="K55" s="167">
        <f>K43+K44+K45+K46+K47-1</f>
        <v>8743234</v>
      </c>
      <c r="L55" s="168">
        <f t="shared" ref="L55:BW55" si="155">L43+L44+L45+L46+L47</f>
        <v>22144195</v>
      </c>
      <c r="M55" s="168">
        <f t="shared" si="155"/>
        <v>0</v>
      </c>
      <c r="N55" s="186">
        <f>N43+N44+N45+N46+N47</f>
        <v>21485761</v>
      </c>
      <c r="O55" s="187">
        <f>O43+O44+O45+O46+O47</f>
        <v>17924142</v>
      </c>
      <c r="P55" s="186">
        <f t="shared" si="155"/>
        <v>3561619</v>
      </c>
      <c r="Q55" s="188">
        <f t="shared" si="155"/>
        <v>0</v>
      </c>
      <c r="R55" s="167">
        <f t="shared" si="155"/>
        <v>3244309</v>
      </c>
      <c r="S55" s="168">
        <f t="shared" si="155"/>
        <v>6566073</v>
      </c>
      <c r="T55" s="168">
        <f t="shared" si="155"/>
        <v>0</v>
      </c>
      <c r="U55" s="168">
        <f t="shared" si="155"/>
        <v>7282802</v>
      </c>
      <c r="V55" s="169">
        <f t="shared" si="155"/>
        <v>6887719</v>
      </c>
      <c r="W55" s="168">
        <f t="shared" si="155"/>
        <v>395083</v>
      </c>
      <c r="X55" s="166">
        <f t="shared" si="155"/>
        <v>0</v>
      </c>
      <c r="Y55" s="167">
        <f t="shared" si="155"/>
        <v>2372533</v>
      </c>
      <c r="Z55" s="168">
        <f t="shared" si="155"/>
        <v>6518989</v>
      </c>
      <c r="AA55" s="168">
        <f t="shared" si="155"/>
        <v>0</v>
      </c>
      <c r="AB55" s="168">
        <f t="shared" si="155"/>
        <v>6722902</v>
      </c>
      <c r="AC55" s="169">
        <f t="shared" si="155"/>
        <v>1274880</v>
      </c>
      <c r="AD55" s="168">
        <f t="shared" si="155"/>
        <v>5448022</v>
      </c>
      <c r="AE55" s="166">
        <f t="shared" si="155"/>
        <v>0</v>
      </c>
      <c r="AF55" s="167">
        <f t="shared" si="155"/>
        <v>508774</v>
      </c>
      <c r="AG55" s="168">
        <f t="shared" si="155"/>
        <v>0</v>
      </c>
      <c r="AH55" s="168">
        <f t="shared" si="155"/>
        <v>0</v>
      </c>
      <c r="AI55" s="168">
        <f t="shared" si="155"/>
        <v>0</v>
      </c>
      <c r="AJ55" s="169">
        <f t="shared" si="155"/>
        <v>0</v>
      </c>
      <c r="AK55" s="168">
        <f t="shared" si="155"/>
        <v>0</v>
      </c>
      <c r="AL55" s="166">
        <f t="shared" si="155"/>
        <v>0</v>
      </c>
      <c r="AM55" s="167">
        <f t="shared" si="155"/>
        <v>334713</v>
      </c>
      <c r="AN55" s="168">
        <f t="shared" si="155"/>
        <v>604301</v>
      </c>
      <c r="AO55" s="168">
        <f t="shared" si="155"/>
        <v>0</v>
      </c>
      <c r="AP55" s="168">
        <f t="shared" si="155"/>
        <v>833648</v>
      </c>
      <c r="AQ55" s="169">
        <f t="shared" si="155"/>
        <v>814935</v>
      </c>
      <c r="AR55" s="168">
        <f t="shared" si="155"/>
        <v>18713</v>
      </c>
      <c r="AS55" s="166">
        <f t="shared" si="155"/>
        <v>0</v>
      </c>
      <c r="AT55" s="171">
        <f t="shared" si="155"/>
        <v>2569677</v>
      </c>
      <c r="AU55" s="168">
        <f t="shared" si="155"/>
        <v>5364639</v>
      </c>
      <c r="AV55" s="168">
        <f t="shared" si="155"/>
        <v>0</v>
      </c>
      <c r="AW55" s="168">
        <f t="shared" si="155"/>
        <v>5502510</v>
      </c>
      <c r="AX55" s="168">
        <f t="shared" si="155"/>
        <v>4731225</v>
      </c>
      <c r="AY55" s="168">
        <f t="shared" si="155"/>
        <v>771285</v>
      </c>
      <c r="AZ55" s="170">
        <f t="shared" si="155"/>
        <v>0</v>
      </c>
      <c r="BA55" s="167">
        <f t="shared" si="155"/>
        <v>1548770</v>
      </c>
      <c r="BB55" s="168">
        <f t="shared" si="155"/>
        <v>3425368</v>
      </c>
      <c r="BC55" s="168">
        <f t="shared" si="155"/>
        <v>0</v>
      </c>
      <c r="BD55" s="168">
        <f t="shared" si="155"/>
        <v>3533776</v>
      </c>
      <c r="BE55" s="169">
        <f t="shared" si="155"/>
        <v>3160207</v>
      </c>
      <c r="BF55" s="168">
        <f t="shared" si="155"/>
        <v>373569</v>
      </c>
      <c r="BG55" s="166">
        <f t="shared" si="155"/>
        <v>0</v>
      </c>
      <c r="BH55" s="167">
        <f t="shared" si="155"/>
        <v>337274</v>
      </c>
      <c r="BI55" s="168">
        <f t="shared" si="155"/>
        <v>658636</v>
      </c>
      <c r="BJ55" s="168">
        <f t="shared" si="155"/>
        <v>0</v>
      </c>
      <c r="BK55" s="168">
        <f t="shared" si="155"/>
        <v>690382</v>
      </c>
      <c r="BL55" s="169">
        <f t="shared" si="155"/>
        <v>559869</v>
      </c>
      <c r="BM55" s="168">
        <f t="shared" si="155"/>
        <v>130513</v>
      </c>
      <c r="BN55" s="166">
        <f t="shared" si="155"/>
        <v>0</v>
      </c>
      <c r="BO55" s="167">
        <f t="shared" si="155"/>
        <v>683633</v>
      </c>
      <c r="BP55" s="168">
        <f t="shared" si="155"/>
        <v>1280635</v>
      </c>
      <c r="BQ55" s="168">
        <f t="shared" si="155"/>
        <v>0</v>
      </c>
      <c r="BR55" s="168">
        <f t="shared" si="155"/>
        <v>1278352</v>
      </c>
      <c r="BS55" s="169">
        <f t="shared" si="155"/>
        <v>1011149</v>
      </c>
      <c r="BT55" s="168">
        <f t="shared" si="155"/>
        <v>267203</v>
      </c>
      <c r="BU55" s="166">
        <f t="shared" si="155"/>
        <v>0</v>
      </c>
      <c r="BV55" s="167">
        <f t="shared" si="155"/>
        <v>0</v>
      </c>
      <c r="BW55" s="168">
        <f t="shared" si="155"/>
        <v>5643878</v>
      </c>
      <c r="BX55" s="168">
        <f t="shared" ref="BX55:EI55" si="156">BX43+BX44+BX45+BX46+BX47</f>
        <v>0</v>
      </c>
      <c r="BY55" s="168">
        <f t="shared" si="156"/>
        <v>6183259</v>
      </c>
      <c r="BZ55" s="168">
        <f t="shared" si="156"/>
        <v>4977412</v>
      </c>
      <c r="CA55" s="168">
        <f t="shared" si="156"/>
        <v>1205847</v>
      </c>
      <c r="CB55" s="166">
        <f t="shared" si="156"/>
        <v>0</v>
      </c>
      <c r="CC55" s="167">
        <f t="shared" si="156"/>
        <v>0</v>
      </c>
      <c r="CD55" s="168">
        <f t="shared" si="156"/>
        <v>0</v>
      </c>
      <c r="CE55" s="168">
        <f t="shared" si="156"/>
        <v>0</v>
      </c>
      <c r="CF55" s="168">
        <f t="shared" si="156"/>
        <v>0</v>
      </c>
      <c r="CG55" s="169">
        <f t="shared" si="156"/>
        <v>0</v>
      </c>
      <c r="CH55" s="168">
        <f t="shared" si="156"/>
        <v>0</v>
      </c>
      <c r="CI55" s="166">
        <f t="shared" si="156"/>
        <v>0</v>
      </c>
      <c r="CJ55" s="167">
        <f t="shared" si="156"/>
        <v>0</v>
      </c>
      <c r="CK55" s="168">
        <f t="shared" si="156"/>
        <v>0</v>
      </c>
      <c r="CL55" s="168">
        <f t="shared" si="156"/>
        <v>0</v>
      </c>
      <c r="CM55" s="168">
        <f t="shared" si="156"/>
        <v>0</v>
      </c>
      <c r="CN55" s="169">
        <f t="shared" si="156"/>
        <v>0</v>
      </c>
      <c r="CO55" s="168">
        <f t="shared" si="156"/>
        <v>0</v>
      </c>
      <c r="CP55" s="166">
        <f t="shared" si="156"/>
        <v>0</v>
      </c>
      <c r="CQ55" s="167">
        <f t="shared" si="156"/>
        <v>0</v>
      </c>
      <c r="CR55" s="168">
        <f t="shared" si="156"/>
        <v>0</v>
      </c>
      <c r="CS55" s="168">
        <f t="shared" si="156"/>
        <v>0</v>
      </c>
      <c r="CT55" s="168">
        <f t="shared" si="156"/>
        <v>0</v>
      </c>
      <c r="CU55" s="169">
        <f t="shared" si="156"/>
        <v>0</v>
      </c>
      <c r="CV55" s="168">
        <f t="shared" si="156"/>
        <v>0</v>
      </c>
      <c r="CW55" s="166">
        <f t="shared" si="156"/>
        <v>0</v>
      </c>
      <c r="CX55" s="167">
        <f t="shared" si="156"/>
        <v>0</v>
      </c>
      <c r="CY55" s="168">
        <f t="shared" si="156"/>
        <v>0</v>
      </c>
      <c r="CZ55" s="168">
        <f t="shared" si="156"/>
        <v>0</v>
      </c>
      <c r="DA55" s="168">
        <f t="shared" si="156"/>
        <v>0</v>
      </c>
      <c r="DB55" s="169">
        <f t="shared" si="156"/>
        <v>0</v>
      </c>
      <c r="DC55" s="168">
        <f t="shared" si="156"/>
        <v>0</v>
      </c>
      <c r="DD55" s="166">
        <f t="shared" si="156"/>
        <v>0</v>
      </c>
      <c r="DE55" s="167">
        <f t="shared" si="156"/>
        <v>0</v>
      </c>
      <c r="DF55" s="168">
        <f t="shared" si="156"/>
        <v>0</v>
      </c>
      <c r="DG55" s="168">
        <f t="shared" si="156"/>
        <v>0</v>
      </c>
      <c r="DH55" s="168">
        <f t="shared" si="156"/>
        <v>0</v>
      </c>
      <c r="DI55" s="169">
        <f t="shared" si="156"/>
        <v>0</v>
      </c>
      <c r="DJ55" s="168">
        <f t="shared" si="156"/>
        <v>0</v>
      </c>
      <c r="DK55" s="166">
        <f t="shared" si="156"/>
        <v>0</v>
      </c>
      <c r="DL55" s="167">
        <f t="shared" si="156"/>
        <v>0</v>
      </c>
      <c r="DM55" s="168">
        <f t="shared" si="156"/>
        <v>0</v>
      </c>
      <c r="DN55" s="168">
        <f t="shared" si="156"/>
        <v>0</v>
      </c>
      <c r="DO55" s="168">
        <f t="shared" si="156"/>
        <v>0</v>
      </c>
      <c r="DP55" s="169">
        <f t="shared" si="156"/>
        <v>0</v>
      </c>
      <c r="DQ55" s="168">
        <f t="shared" si="156"/>
        <v>0</v>
      </c>
      <c r="DR55" s="166">
        <f t="shared" si="156"/>
        <v>0</v>
      </c>
      <c r="DS55" s="167">
        <f t="shared" si="156"/>
        <v>0</v>
      </c>
      <c r="DT55" s="168">
        <f t="shared" si="156"/>
        <v>0</v>
      </c>
      <c r="DU55" s="168">
        <f t="shared" si="156"/>
        <v>0</v>
      </c>
      <c r="DV55" s="168">
        <f t="shared" si="156"/>
        <v>0</v>
      </c>
      <c r="DW55" s="169">
        <f t="shared" si="156"/>
        <v>0</v>
      </c>
      <c r="DX55" s="168">
        <f t="shared" si="156"/>
        <v>0</v>
      </c>
      <c r="DY55" s="166">
        <f t="shared" si="156"/>
        <v>0</v>
      </c>
      <c r="DZ55" s="167">
        <f t="shared" si="156"/>
        <v>0</v>
      </c>
      <c r="EA55" s="168">
        <f t="shared" si="156"/>
        <v>0</v>
      </c>
      <c r="EB55" s="168">
        <f t="shared" si="156"/>
        <v>0</v>
      </c>
      <c r="EC55" s="168">
        <f t="shared" si="156"/>
        <v>0</v>
      </c>
      <c r="ED55" s="169">
        <f t="shared" si="156"/>
        <v>0</v>
      </c>
      <c r="EE55" s="168">
        <f t="shared" si="156"/>
        <v>0</v>
      </c>
      <c r="EF55" s="166">
        <f t="shared" si="156"/>
        <v>0</v>
      </c>
      <c r="EG55" s="167">
        <f t="shared" si="156"/>
        <v>0</v>
      </c>
      <c r="EH55" s="168">
        <f t="shared" si="156"/>
        <v>0</v>
      </c>
      <c r="EI55" s="168">
        <f t="shared" si="156"/>
        <v>0</v>
      </c>
      <c r="EJ55" s="168">
        <f t="shared" ref="EJ55:GU55" si="157">EJ43+EJ44+EJ45+EJ46+EJ47</f>
        <v>0</v>
      </c>
      <c r="EK55" s="169">
        <f t="shared" si="157"/>
        <v>0</v>
      </c>
      <c r="EL55" s="168">
        <f t="shared" si="157"/>
        <v>0</v>
      </c>
      <c r="EM55" s="166">
        <f t="shared" si="157"/>
        <v>0</v>
      </c>
      <c r="EN55" s="167">
        <f t="shared" si="157"/>
        <v>0</v>
      </c>
      <c r="EO55" s="168">
        <f t="shared" si="157"/>
        <v>0</v>
      </c>
      <c r="EP55" s="168">
        <f t="shared" si="157"/>
        <v>0</v>
      </c>
      <c r="EQ55" s="168">
        <f t="shared" si="157"/>
        <v>0</v>
      </c>
      <c r="ER55" s="169">
        <f t="shared" si="157"/>
        <v>0</v>
      </c>
      <c r="ES55" s="168">
        <f t="shared" si="157"/>
        <v>0</v>
      </c>
      <c r="ET55" s="166">
        <f t="shared" si="157"/>
        <v>0</v>
      </c>
      <c r="EU55" s="167">
        <f t="shared" si="157"/>
        <v>0</v>
      </c>
      <c r="EV55" s="168">
        <f t="shared" si="157"/>
        <v>0</v>
      </c>
      <c r="EW55" s="168">
        <f t="shared" si="157"/>
        <v>0</v>
      </c>
      <c r="EX55" s="168">
        <f t="shared" si="157"/>
        <v>0</v>
      </c>
      <c r="EY55" s="169">
        <f t="shared" si="157"/>
        <v>0</v>
      </c>
      <c r="EZ55" s="168">
        <f t="shared" si="157"/>
        <v>0</v>
      </c>
      <c r="FA55" s="166">
        <f t="shared" si="157"/>
        <v>0</v>
      </c>
      <c r="FB55" s="167">
        <f t="shared" si="157"/>
        <v>0</v>
      </c>
      <c r="FC55" s="168">
        <f t="shared" si="157"/>
        <v>0</v>
      </c>
      <c r="FD55" s="168">
        <f t="shared" si="157"/>
        <v>0</v>
      </c>
      <c r="FE55" s="168">
        <f t="shared" si="157"/>
        <v>0</v>
      </c>
      <c r="FF55" s="169">
        <f t="shared" si="157"/>
        <v>0</v>
      </c>
      <c r="FG55" s="168">
        <f t="shared" si="157"/>
        <v>0</v>
      </c>
      <c r="FH55" s="166">
        <f t="shared" si="157"/>
        <v>0</v>
      </c>
      <c r="FI55" s="167">
        <f t="shared" si="157"/>
        <v>0</v>
      </c>
      <c r="FJ55" s="168">
        <f t="shared" si="157"/>
        <v>0</v>
      </c>
      <c r="FK55" s="168">
        <f t="shared" si="157"/>
        <v>0</v>
      </c>
      <c r="FL55" s="168">
        <f t="shared" si="157"/>
        <v>0</v>
      </c>
      <c r="FM55" s="169">
        <f t="shared" si="157"/>
        <v>0</v>
      </c>
      <c r="FN55" s="168">
        <f t="shared" si="157"/>
        <v>0</v>
      </c>
      <c r="FO55" s="166">
        <f t="shared" si="157"/>
        <v>0</v>
      </c>
      <c r="FP55" s="167">
        <f t="shared" si="157"/>
        <v>0</v>
      </c>
      <c r="FQ55" s="168">
        <f t="shared" si="157"/>
        <v>0</v>
      </c>
      <c r="FR55" s="168">
        <f t="shared" si="157"/>
        <v>0</v>
      </c>
      <c r="FS55" s="168">
        <f t="shared" si="157"/>
        <v>0</v>
      </c>
      <c r="FT55" s="169">
        <f t="shared" si="157"/>
        <v>0</v>
      </c>
      <c r="FU55" s="168">
        <f t="shared" si="157"/>
        <v>0</v>
      </c>
      <c r="FV55" s="166">
        <f t="shared" si="157"/>
        <v>0</v>
      </c>
      <c r="FW55" s="167">
        <f t="shared" si="157"/>
        <v>0</v>
      </c>
      <c r="FX55" s="168">
        <f t="shared" si="157"/>
        <v>0</v>
      </c>
      <c r="FY55" s="168">
        <f t="shared" si="157"/>
        <v>0</v>
      </c>
      <c r="FZ55" s="168">
        <f t="shared" si="157"/>
        <v>0</v>
      </c>
      <c r="GA55" s="169">
        <f t="shared" si="157"/>
        <v>0</v>
      </c>
      <c r="GB55" s="168">
        <f t="shared" si="157"/>
        <v>0</v>
      </c>
      <c r="GC55" s="166">
        <f t="shared" si="157"/>
        <v>0</v>
      </c>
      <c r="GD55" s="167">
        <f t="shared" si="157"/>
        <v>0</v>
      </c>
      <c r="GE55" s="168">
        <f t="shared" si="157"/>
        <v>0</v>
      </c>
      <c r="GF55" s="168">
        <f t="shared" si="157"/>
        <v>0</v>
      </c>
      <c r="GG55" s="168">
        <f t="shared" si="157"/>
        <v>0</v>
      </c>
      <c r="GH55" s="169">
        <f t="shared" si="157"/>
        <v>0</v>
      </c>
      <c r="GI55" s="168">
        <f t="shared" si="157"/>
        <v>0</v>
      </c>
      <c r="GJ55" s="166">
        <f t="shared" si="157"/>
        <v>0</v>
      </c>
      <c r="GK55" s="167">
        <f t="shared" si="157"/>
        <v>0</v>
      </c>
      <c r="GL55" s="168">
        <f t="shared" si="157"/>
        <v>0</v>
      </c>
      <c r="GM55" s="168">
        <f t="shared" si="157"/>
        <v>0</v>
      </c>
      <c r="GN55" s="168">
        <f t="shared" si="157"/>
        <v>0</v>
      </c>
      <c r="GO55" s="169">
        <f t="shared" si="157"/>
        <v>0</v>
      </c>
      <c r="GP55" s="168">
        <f t="shared" si="157"/>
        <v>0</v>
      </c>
      <c r="GQ55" s="166">
        <f t="shared" si="157"/>
        <v>0</v>
      </c>
      <c r="GR55" s="167">
        <f t="shared" si="157"/>
        <v>0</v>
      </c>
      <c r="GS55" s="168">
        <f t="shared" si="157"/>
        <v>0</v>
      </c>
      <c r="GT55" s="168">
        <f t="shared" si="157"/>
        <v>0</v>
      </c>
      <c r="GU55" s="168">
        <f t="shared" si="157"/>
        <v>0</v>
      </c>
      <c r="GV55" s="169">
        <f t="shared" ref="GV55:IN55" si="158">GV43+GV44+GV45+GV46+GV47</f>
        <v>0</v>
      </c>
      <c r="GW55" s="168">
        <f t="shared" si="158"/>
        <v>0</v>
      </c>
      <c r="GX55" s="166">
        <f t="shared" si="158"/>
        <v>0</v>
      </c>
      <c r="GY55" s="167">
        <f t="shared" si="158"/>
        <v>0</v>
      </c>
      <c r="GZ55" s="168">
        <f t="shared" si="158"/>
        <v>0</v>
      </c>
      <c r="HA55" s="168">
        <f t="shared" si="158"/>
        <v>0</v>
      </c>
      <c r="HB55" s="168">
        <f t="shared" si="158"/>
        <v>0</v>
      </c>
      <c r="HC55" s="169">
        <f t="shared" si="158"/>
        <v>0</v>
      </c>
      <c r="HD55" s="168">
        <f t="shared" si="158"/>
        <v>0</v>
      </c>
      <c r="HE55" s="166">
        <f t="shared" si="158"/>
        <v>0</v>
      </c>
      <c r="HF55" s="167">
        <f t="shared" si="158"/>
        <v>0</v>
      </c>
      <c r="HG55" s="168">
        <f t="shared" si="158"/>
        <v>0</v>
      </c>
      <c r="HH55" s="168">
        <f t="shared" si="158"/>
        <v>0</v>
      </c>
      <c r="HI55" s="168">
        <f t="shared" si="158"/>
        <v>0</v>
      </c>
      <c r="HJ55" s="169">
        <f t="shared" si="158"/>
        <v>0</v>
      </c>
      <c r="HK55" s="168">
        <f t="shared" si="158"/>
        <v>0</v>
      </c>
      <c r="HL55" s="166">
        <f t="shared" si="158"/>
        <v>0</v>
      </c>
      <c r="HM55" s="167">
        <f t="shared" si="158"/>
        <v>0</v>
      </c>
      <c r="HN55" s="168">
        <f t="shared" si="158"/>
        <v>0</v>
      </c>
      <c r="HO55" s="168">
        <f t="shared" si="158"/>
        <v>0</v>
      </c>
      <c r="HP55" s="168">
        <f t="shared" si="158"/>
        <v>0</v>
      </c>
      <c r="HQ55" s="169">
        <f t="shared" si="158"/>
        <v>0</v>
      </c>
      <c r="HR55" s="168">
        <f t="shared" si="158"/>
        <v>0</v>
      </c>
      <c r="HS55" s="166">
        <f t="shared" si="158"/>
        <v>0</v>
      </c>
      <c r="HT55" s="167">
        <f t="shared" si="158"/>
        <v>0</v>
      </c>
      <c r="HU55" s="168">
        <f t="shared" si="158"/>
        <v>0</v>
      </c>
      <c r="HV55" s="168">
        <f t="shared" si="158"/>
        <v>0</v>
      </c>
      <c r="HW55" s="168">
        <f t="shared" si="158"/>
        <v>0</v>
      </c>
      <c r="HX55" s="169">
        <f t="shared" si="158"/>
        <v>0</v>
      </c>
      <c r="HY55" s="168">
        <f t="shared" si="158"/>
        <v>0</v>
      </c>
      <c r="HZ55" s="166">
        <f t="shared" si="158"/>
        <v>0</v>
      </c>
      <c r="IA55" s="167">
        <f t="shared" si="158"/>
        <v>0</v>
      </c>
      <c r="IB55" s="168">
        <f t="shared" si="158"/>
        <v>0</v>
      </c>
      <c r="IC55" s="168">
        <f t="shared" si="158"/>
        <v>0</v>
      </c>
      <c r="ID55" s="168">
        <f t="shared" si="158"/>
        <v>0</v>
      </c>
      <c r="IE55" s="169">
        <f t="shared" si="158"/>
        <v>0</v>
      </c>
      <c r="IF55" s="168">
        <f t="shared" si="158"/>
        <v>0</v>
      </c>
      <c r="IG55" s="166">
        <f t="shared" si="158"/>
        <v>0</v>
      </c>
      <c r="IH55" s="167">
        <f t="shared" si="158"/>
        <v>0</v>
      </c>
      <c r="II55" s="168">
        <f t="shared" si="158"/>
        <v>0</v>
      </c>
      <c r="IJ55" s="168">
        <f t="shared" si="158"/>
        <v>0</v>
      </c>
      <c r="IK55" s="168">
        <f t="shared" si="158"/>
        <v>0</v>
      </c>
      <c r="IL55" s="169">
        <f t="shared" si="158"/>
        <v>0</v>
      </c>
      <c r="IM55" s="168">
        <f t="shared" si="158"/>
        <v>0</v>
      </c>
      <c r="IN55" s="166">
        <f t="shared" si="158"/>
        <v>0</v>
      </c>
      <c r="IO55" s="172"/>
    </row>
    <row r="56" spans="1:249" s="94" customFormat="1" ht="10.35" customHeight="1" x14ac:dyDescent="0.2">
      <c r="A56" s="72" t="s">
        <v>89</v>
      </c>
      <c r="B56" s="227" t="s">
        <v>10</v>
      </c>
      <c r="C56" s="228"/>
      <c r="D56" s="30">
        <f t="shared" si="137"/>
        <v>344169</v>
      </c>
      <c r="E56" s="30">
        <f t="shared" si="130"/>
        <v>3417928</v>
      </c>
      <c r="F56" s="4">
        <f>SUM(M56,T56,AA56,AH56,AO56,BC56,BJ56,BQ56,CE56,CL56,CS56,CZ56,DG56,DN56,DU56,EB56)+SUM(EI56,EP56,EW56,FD56,FK56,FR56,FY56,GF56,GM56,GT56,HA56,HH56,HO56,HV56,IC56,IJ56)</f>
        <v>0</v>
      </c>
      <c r="G56" s="4">
        <f t="shared" si="138"/>
        <v>1269523</v>
      </c>
      <c r="H56" s="4">
        <f>SUM(O56,V56,AC56,AJ56,AQ56,BE56,BL56,BS56,CG56,CN56,CU56,DB56,DI56,DP56,DW56,ED56)+SUM(EK56,ER56,EY56,FF56,FM56,FT56,GA56,GH56,GO56,GV56,HC56,HJ56,HQ56,HX56,IE56,IL56)+BZ56</f>
        <v>338147</v>
      </c>
      <c r="I56" s="4">
        <f>SUM(P56,W56,AD56,AK56,AR56,BF56,BM56,BT56,CH56,CO56,CV56,DC56,DJ56,DQ56,DX56,EE56)+SUM(EL56,ES56,EZ56,FG56,FN56,FU56,GB56,GI56,GP56,GW56,HD56,HK56,HR56,HY56,IF56,IM56)+CA56</f>
        <v>931376</v>
      </c>
      <c r="J56" s="8">
        <f t="shared" ref="J56:J57" si="159">SUM(Q56,X56,AE56,AL56,AS56,BG56,BN56,BU56,CI56,CP56,CW56,DD56,DK56,DR56,DY56,EF56)+SUM(EM56,ET56,FA56,FH56,FO56,FV56,GC56,GJ56,GQ56,GX56,HE56,HL56,HS56,HZ56,IG56,IN56)</f>
        <v>0</v>
      </c>
      <c r="K56" s="7">
        <v>197838</v>
      </c>
      <c r="L56" s="189">
        <v>2901585</v>
      </c>
      <c r="M56" s="4"/>
      <c r="N56" s="189">
        <f>807551+3500</f>
        <v>811051</v>
      </c>
      <c r="O56" s="190">
        <f t="shared" si="136"/>
        <v>209348</v>
      </c>
      <c r="P56" s="189">
        <v>601703</v>
      </c>
      <c r="Q56" s="191"/>
      <c r="R56" s="7">
        <v>7108</v>
      </c>
      <c r="S56" s="4">
        <v>116343</v>
      </c>
      <c r="T56" s="4"/>
      <c r="U56" s="4">
        <v>119799</v>
      </c>
      <c r="V56" s="51">
        <f>U56-W56-X56</f>
        <v>119799</v>
      </c>
      <c r="W56" s="4"/>
      <c r="X56" s="8"/>
      <c r="Y56" s="7">
        <v>118251</v>
      </c>
      <c r="Z56" s="4">
        <v>400000</v>
      </c>
      <c r="AA56" s="4"/>
      <c r="AB56" s="4">
        <f>33000+305673</f>
        <v>338673</v>
      </c>
      <c r="AC56" s="51">
        <f>AB56-AD56-AE56</f>
        <v>9000</v>
      </c>
      <c r="AD56" s="4">
        <f>24000+305673</f>
        <v>329673</v>
      </c>
      <c r="AE56" s="8"/>
      <c r="AF56" s="7">
        <v>210</v>
      </c>
      <c r="AG56" s="4"/>
      <c r="AH56" s="4"/>
      <c r="AI56" s="4"/>
      <c r="AJ56" s="51">
        <f>AI56-AK56-AL56</f>
        <v>0</v>
      </c>
      <c r="AK56" s="4"/>
      <c r="AL56" s="8"/>
      <c r="AM56" s="7">
        <v>4524</v>
      </c>
      <c r="AN56" s="4"/>
      <c r="AO56" s="4"/>
      <c r="AP56" s="4"/>
      <c r="AQ56" s="51">
        <f>AP56-AR56-AS56</f>
        <v>0</v>
      </c>
      <c r="AR56" s="4"/>
      <c r="AS56" s="8"/>
      <c r="AT56" s="30">
        <f t="shared" ref="AT56:AW57" si="160">SUM(BH56,BO56,BA56)</f>
        <v>16448</v>
      </c>
      <c r="AU56" s="4">
        <f t="shared" si="160"/>
        <v>0</v>
      </c>
      <c r="AV56" s="4">
        <f t="shared" si="160"/>
        <v>0</v>
      </c>
      <c r="AW56" s="4">
        <f t="shared" si="160"/>
        <v>0</v>
      </c>
      <c r="AX56" s="4">
        <f t="shared" ref="AX56:AZ57" si="161">SUM(BL56,BS56,BE56)</f>
        <v>0</v>
      </c>
      <c r="AY56" s="4">
        <f t="shared" si="161"/>
        <v>0</v>
      </c>
      <c r="AZ56" s="24">
        <f t="shared" si="161"/>
        <v>0</v>
      </c>
      <c r="BA56" s="7">
        <v>12552</v>
      </c>
      <c r="BB56" s="4"/>
      <c r="BC56" s="4"/>
      <c r="BD56" s="4"/>
      <c r="BE56" s="51">
        <f>BD56-BF56-BG56</f>
        <v>0</v>
      </c>
      <c r="BF56" s="4"/>
      <c r="BG56" s="8"/>
      <c r="BH56" s="7">
        <v>2629</v>
      </c>
      <c r="BI56" s="4"/>
      <c r="BJ56" s="4"/>
      <c r="BK56" s="4"/>
      <c r="BL56" s="51">
        <f>BK56-BM56-BN56</f>
        <v>0</v>
      </c>
      <c r="BM56" s="4"/>
      <c r="BN56" s="8"/>
      <c r="BO56" s="7">
        <v>1267</v>
      </c>
      <c r="BP56" s="4"/>
      <c r="BQ56" s="4"/>
      <c r="BR56" s="4"/>
      <c r="BS56" s="51">
        <f>BR56-BT56-BU56</f>
        <v>0</v>
      </c>
      <c r="BT56" s="4"/>
      <c r="BU56" s="8"/>
      <c r="BV56" s="30">
        <f>SUM(CC56,CJ56,CQ56,CX56,DE56,DL56,DS56,DZ56,EG56,EN56,EU56,FB56,FI56,FP56,FW56,GD56,GK56,GR56,GY56,HF56,HM56,HT56,IA56,IH56)</f>
        <v>0</v>
      </c>
      <c r="BW56" s="4"/>
      <c r="BX56" s="4">
        <f>SUM(CE56,CL56,CS56,CZ56,DG56,DN56,DU56,EB56,EI56,EP56,EW56,FD56,FK56,FR56,FY56,GF56,GM56,GT56,HA56,HH56,HO56,HV56,IC56,IJ56)</f>
        <v>0</v>
      </c>
      <c r="BY56" s="4"/>
      <c r="BZ56" s="4"/>
      <c r="CA56" s="4"/>
      <c r="CB56" s="24"/>
      <c r="CC56" s="7"/>
      <c r="CD56" s="4"/>
      <c r="CE56" s="4"/>
      <c r="CF56" s="4"/>
      <c r="CG56" s="51">
        <f>CF56-CH56-CI56</f>
        <v>0</v>
      </c>
      <c r="CH56" s="4"/>
      <c r="CI56" s="8"/>
      <c r="CJ56" s="7"/>
      <c r="CK56" s="4"/>
      <c r="CL56" s="4"/>
      <c r="CM56" s="4"/>
      <c r="CN56" s="51">
        <f>CM56-CO56-CP56</f>
        <v>0</v>
      </c>
      <c r="CO56" s="4"/>
      <c r="CP56" s="8"/>
      <c r="CQ56" s="7"/>
      <c r="CR56" s="4"/>
      <c r="CS56" s="4"/>
      <c r="CT56" s="4"/>
      <c r="CU56" s="51">
        <f>CT56-CV56-CW56</f>
        <v>0</v>
      </c>
      <c r="CV56" s="4"/>
      <c r="CW56" s="8"/>
      <c r="CX56" s="7"/>
      <c r="CY56" s="4"/>
      <c r="CZ56" s="4"/>
      <c r="DA56" s="4"/>
      <c r="DB56" s="51">
        <f>DA56-DC56-DD56</f>
        <v>0</v>
      </c>
      <c r="DC56" s="4"/>
      <c r="DD56" s="8"/>
      <c r="DE56" s="7"/>
      <c r="DF56" s="4"/>
      <c r="DG56" s="4"/>
      <c r="DH56" s="4"/>
      <c r="DI56" s="51">
        <f>DH56-DJ56-DK56</f>
        <v>0</v>
      </c>
      <c r="DJ56" s="4"/>
      <c r="DK56" s="8"/>
      <c r="DL56" s="7"/>
      <c r="DM56" s="4"/>
      <c r="DN56" s="4"/>
      <c r="DO56" s="4"/>
      <c r="DP56" s="51">
        <f>DO56-DQ56-DR56</f>
        <v>0</v>
      </c>
      <c r="DQ56" s="4"/>
      <c r="DR56" s="8"/>
      <c r="DS56" s="7"/>
      <c r="DT56" s="4"/>
      <c r="DU56" s="4"/>
      <c r="DV56" s="4"/>
      <c r="DW56" s="51">
        <f>DV56-DX56-DY56</f>
        <v>0</v>
      </c>
      <c r="DX56" s="4"/>
      <c r="DY56" s="8"/>
      <c r="DZ56" s="7"/>
      <c r="EA56" s="4"/>
      <c r="EB56" s="4"/>
      <c r="EC56" s="4"/>
      <c r="ED56" s="51">
        <f>EC56-EE56-EF56</f>
        <v>0</v>
      </c>
      <c r="EE56" s="4"/>
      <c r="EF56" s="8"/>
      <c r="EG56" s="7"/>
      <c r="EH56" s="4"/>
      <c r="EI56" s="4"/>
      <c r="EJ56" s="4"/>
      <c r="EK56" s="51">
        <f>EJ56-EL56-EM56</f>
        <v>0</v>
      </c>
      <c r="EL56" s="4"/>
      <c r="EM56" s="8"/>
      <c r="EN56" s="7"/>
      <c r="EO56" s="4"/>
      <c r="EP56" s="4"/>
      <c r="EQ56" s="4"/>
      <c r="ER56" s="51">
        <f>EQ56-ES56-ET56</f>
        <v>0</v>
      </c>
      <c r="ES56" s="4"/>
      <c r="ET56" s="8"/>
      <c r="EU56" s="7"/>
      <c r="EV56" s="4"/>
      <c r="EW56" s="4"/>
      <c r="EX56" s="4"/>
      <c r="EY56" s="51">
        <f>EX56-EZ56-FA56</f>
        <v>0</v>
      </c>
      <c r="EZ56" s="4"/>
      <c r="FA56" s="8"/>
      <c r="FB56" s="7"/>
      <c r="FC56" s="4"/>
      <c r="FD56" s="4"/>
      <c r="FE56" s="4"/>
      <c r="FF56" s="51">
        <f>FE56-FG56-FH56</f>
        <v>0</v>
      </c>
      <c r="FG56" s="4"/>
      <c r="FH56" s="8"/>
      <c r="FI56" s="7"/>
      <c r="FJ56" s="4"/>
      <c r="FK56" s="4"/>
      <c r="FL56" s="4"/>
      <c r="FM56" s="51">
        <f>FL56-FN56-FO56</f>
        <v>0</v>
      </c>
      <c r="FN56" s="4"/>
      <c r="FO56" s="8"/>
      <c r="FP56" s="7"/>
      <c r="FQ56" s="4"/>
      <c r="FR56" s="4"/>
      <c r="FS56" s="4"/>
      <c r="FT56" s="51">
        <f>FS56-FU56-FV56</f>
        <v>0</v>
      </c>
      <c r="FU56" s="4"/>
      <c r="FV56" s="8"/>
      <c r="FW56" s="7"/>
      <c r="FX56" s="4"/>
      <c r="FY56" s="4"/>
      <c r="FZ56" s="4"/>
      <c r="GA56" s="51">
        <f>FZ56-GB56-GC56</f>
        <v>0</v>
      </c>
      <c r="GB56" s="4"/>
      <c r="GC56" s="8"/>
      <c r="GD56" s="7"/>
      <c r="GE56" s="4"/>
      <c r="GF56" s="4"/>
      <c r="GG56" s="4"/>
      <c r="GH56" s="51">
        <f>GG56-GI56-GJ56</f>
        <v>0</v>
      </c>
      <c r="GI56" s="4"/>
      <c r="GJ56" s="8"/>
      <c r="GK56" s="7"/>
      <c r="GL56" s="4"/>
      <c r="GM56" s="4"/>
      <c r="GN56" s="4"/>
      <c r="GO56" s="51">
        <f>GN56-GP56-GQ56</f>
        <v>0</v>
      </c>
      <c r="GP56" s="4"/>
      <c r="GQ56" s="8"/>
      <c r="GR56" s="7"/>
      <c r="GS56" s="4"/>
      <c r="GT56" s="4"/>
      <c r="GU56" s="4"/>
      <c r="GV56" s="51">
        <f>GU56-GW56-GX56</f>
        <v>0</v>
      </c>
      <c r="GW56" s="4"/>
      <c r="GX56" s="8"/>
      <c r="GY56" s="7"/>
      <c r="GZ56" s="4"/>
      <c r="HA56" s="4"/>
      <c r="HB56" s="4"/>
      <c r="HC56" s="51">
        <f>HB56-HD56-HE56</f>
        <v>0</v>
      </c>
      <c r="HD56" s="4"/>
      <c r="HE56" s="8"/>
      <c r="HF56" s="7"/>
      <c r="HG56" s="4"/>
      <c r="HH56" s="4"/>
      <c r="HI56" s="4"/>
      <c r="HJ56" s="51">
        <f>HI56-HK56-HL56</f>
        <v>0</v>
      </c>
      <c r="HK56" s="4"/>
      <c r="HL56" s="8"/>
      <c r="HM56" s="7"/>
      <c r="HN56" s="4"/>
      <c r="HO56" s="4"/>
      <c r="HP56" s="4"/>
      <c r="HQ56" s="51">
        <f>HP56-HR56-HS56</f>
        <v>0</v>
      </c>
      <c r="HR56" s="4"/>
      <c r="HS56" s="8"/>
      <c r="HT56" s="7"/>
      <c r="HU56" s="4"/>
      <c r="HV56" s="4"/>
      <c r="HW56" s="4"/>
      <c r="HX56" s="51">
        <f>HW56-HY56-HZ56</f>
        <v>0</v>
      </c>
      <c r="HY56" s="4"/>
      <c r="HZ56" s="8"/>
      <c r="IA56" s="7"/>
      <c r="IB56" s="4"/>
      <c r="IC56" s="4"/>
      <c r="ID56" s="4"/>
      <c r="IE56" s="51">
        <f>ID56-IF56-IG56</f>
        <v>0</v>
      </c>
      <c r="IF56" s="4"/>
      <c r="IG56" s="8"/>
      <c r="IH56" s="7"/>
      <c r="II56" s="4"/>
      <c r="IJ56" s="4"/>
      <c r="IK56" s="4"/>
      <c r="IL56" s="51">
        <f>IK56-IM56-IN56</f>
        <v>0</v>
      </c>
      <c r="IM56" s="4"/>
      <c r="IN56" s="8"/>
      <c r="IO56" s="39"/>
    </row>
    <row r="57" spans="1:249" s="94" customFormat="1" ht="10.35" customHeight="1" x14ac:dyDescent="0.2">
      <c r="A57" s="72" t="s">
        <v>90</v>
      </c>
      <c r="B57" s="227" t="s">
        <v>11</v>
      </c>
      <c r="C57" s="228"/>
      <c r="D57" s="30">
        <f t="shared" si="137"/>
        <v>1495792</v>
      </c>
      <c r="E57" s="30">
        <f t="shared" si="130"/>
        <v>2538961</v>
      </c>
      <c r="F57" s="4">
        <f>SUM(M57,T57,AA57,AH57,AO57,BC57,BJ57,BQ57,CE57,CL57,CS57,CZ57,DG57,DN57,DU57,EB57)+SUM(EI57,EP57,EW57,FD57,FK57,FR57,FY57,GF57,GM57,GT57,HA57,HH57,HO57,HV57,IC57,IJ57)</f>
        <v>0</v>
      </c>
      <c r="G57" s="4">
        <f t="shared" si="138"/>
        <v>3876353</v>
      </c>
      <c r="H57" s="4">
        <f>SUM(O57,V57,AC57,AJ57,AQ57,BE57,BL57,BS57,CG57,CN57,CU57,DB57,DI57,DP57,DW57,ED57)+SUM(EK57,ER57,EY57,FF57,FM57,FT57,GA57,GH57,GO57,GV57,HC57,HJ57,HQ57,HX57,IE57,IL57)+BZ57</f>
        <v>1817164</v>
      </c>
      <c r="I57" s="4">
        <f>SUM(P57,W57,AD57,AK57,AR57,BF57,BM57,BT57,CH57,CO57,CV57,DC57,DJ57,DQ57,DX57,EE57)+SUM(EL57,ES57,EZ57,FG57,FN57,FU57,GB57,GI57,GP57,GW57,HD57,HK57,HR57,HY57,IF57,IM57)+CA57</f>
        <v>2059189</v>
      </c>
      <c r="J57" s="8">
        <f t="shared" si="159"/>
        <v>0</v>
      </c>
      <c r="K57" s="7">
        <v>1463024</v>
      </c>
      <c r="L57" s="189">
        <f>2310066+150000-16000+46000</f>
        <v>2490066</v>
      </c>
      <c r="M57" s="4"/>
      <c r="N57" s="189">
        <v>3708926</v>
      </c>
      <c r="O57" s="190">
        <f>N57-P57-Q57</f>
        <v>1769064</v>
      </c>
      <c r="P57" s="189">
        <v>1939862</v>
      </c>
      <c r="Q57" s="191"/>
      <c r="R57" s="7">
        <v>17395</v>
      </c>
      <c r="S57" s="4">
        <v>48895</v>
      </c>
      <c r="T57" s="4"/>
      <c r="U57" s="4">
        <v>38100</v>
      </c>
      <c r="V57" s="51">
        <f>U57-W57-X57</f>
        <v>38100</v>
      </c>
      <c r="W57" s="4"/>
      <c r="X57" s="8"/>
      <c r="Y57" s="7">
        <v>15373</v>
      </c>
      <c r="Z57" s="4"/>
      <c r="AA57" s="4"/>
      <c r="AB57" s="4">
        <f>35000+400000-305673</f>
        <v>129327</v>
      </c>
      <c r="AC57" s="51">
        <f>AB57-AD57-AE57</f>
        <v>10000</v>
      </c>
      <c r="AD57" s="4">
        <f>25000+400000-305673</f>
        <v>119327</v>
      </c>
      <c r="AE57" s="8"/>
      <c r="AF57" s="7"/>
      <c r="AG57" s="4"/>
      <c r="AH57" s="4"/>
      <c r="AI57" s="4"/>
      <c r="AJ57" s="51">
        <f>AI57-AK57-AL57</f>
        <v>0</v>
      </c>
      <c r="AK57" s="4"/>
      <c r="AL57" s="8"/>
      <c r="AM57" s="7"/>
      <c r="AN57" s="4"/>
      <c r="AO57" s="4"/>
      <c r="AP57" s="4"/>
      <c r="AQ57" s="51">
        <f>AP57-AR57-AS57</f>
        <v>0</v>
      </c>
      <c r="AR57" s="4"/>
      <c r="AS57" s="8"/>
      <c r="AT57" s="30">
        <f t="shared" si="160"/>
        <v>0</v>
      </c>
      <c r="AU57" s="4">
        <f t="shared" si="160"/>
        <v>0</v>
      </c>
      <c r="AV57" s="4">
        <f t="shared" si="160"/>
        <v>0</v>
      </c>
      <c r="AW57" s="4">
        <f t="shared" si="160"/>
        <v>0</v>
      </c>
      <c r="AX57" s="4">
        <f t="shared" si="161"/>
        <v>0</v>
      </c>
      <c r="AY57" s="4">
        <f t="shared" si="161"/>
        <v>0</v>
      </c>
      <c r="AZ57" s="24">
        <f t="shared" si="161"/>
        <v>0</v>
      </c>
      <c r="BA57" s="7"/>
      <c r="BB57" s="4"/>
      <c r="BC57" s="4"/>
      <c r="BD57" s="4"/>
      <c r="BE57" s="51">
        <f>BD57-BF57-BG57</f>
        <v>0</v>
      </c>
      <c r="BF57" s="4"/>
      <c r="BG57" s="8"/>
      <c r="BH57" s="7"/>
      <c r="BI57" s="4"/>
      <c r="BJ57" s="4"/>
      <c r="BK57" s="4"/>
      <c r="BL57" s="51">
        <f>BK57-BM57-BN57</f>
        <v>0</v>
      </c>
      <c r="BM57" s="4"/>
      <c r="BN57" s="8"/>
      <c r="BO57" s="7"/>
      <c r="BP57" s="4"/>
      <c r="BQ57" s="4"/>
      <c r="BR57" s="4"/>
      <c r="BS57" s="51">
        <f>BR57-BT57-BU57</f>
        <v>0</v>
      </c>
      <c r="BT57" s="4"/>
      <c r="BU57" s="8"/>
      <c r="BV57" s="30">
        <f>SUM(CC57,CJ57,CQ57,CX57,DE57,DL57,DS57,DZ57,EG57,EN57,EU57,FB57,FI57,FP57,FW57,GD57,GK57,GR57,GY57,HF57,HM57,HT57,IA57,IH57)</f>
        <v>0</v>
      </c>
      <c r="BW57" s="4"/>
      <c r="BX57" s="4">
        <f>SUM(CE57,CL57,CS57,CZ57,DG57,DN57,DU57,EB57,EI57,EP57,EW57,FD57,FK57,FR57,FY57,GF57,GM57,GT57,HA57,HH57,HO57,HV57,IC57,IJ57)</f>
        <v>0</v>
      </c>
      <c r="BY57" s="4"/>
      <c r="BZ57" s="4"/>
      <c r="CA57" s="4"/>
      <c r="CB57" s="24"/>
      <c r="CC57" s="7"/>
      <c r="CD57" s="4"/>
      <c r="CE57" s="4"/>
      <c r="CF57" s="4"/>
      <c r="CG57" s="51">
        <f>CF57-CH57-CI57</f>
        <v>0</v>
      </c>
      <c r="CH57" s="4"/>
      <c r="CI57" s="8"/>
      <c r="CJ57" s="7"/>
      <c r="CK57" s="4"/>
      <c r="CL57" s="4"/>
      <c r="CM57" s="4"/>
      <c r="CN57" s="51">
        <f>CM57-CO57-CP57</f>
        <v>0</v>
      </c>
      <c r="CO57" s="4"/>
      <c r="CP57" s="8"/>
      <c r="CQ57" s="7"/>
      <c r="CR57" s="4"/>
      <c r="CS57" s="4"/>
      <c r="CT57" s="4"/>
      <c r="CU57" s="51">
        <f>CT57-CV57-CW57</f>
        <v>0</v>
      </c>
      <c r="CV57" s="4"/>
      <c r="CW57" s="8"/>
      <c r="CX57" s="7"/>
      <c r="CY57" s="4"/>
      <c r="CZ57" s="4"/>
      <c r="DA57" s="4"/>
      <c r="DB57" s="51">
        <f>DA57-DC57-DD57</f>
        <v>0</v>
      </c>
      <c r="DC57" s="4"/>
      <c r="DD57" s="8"/>
      <c r="DE57" s="7"/>
      <c r="DF57" s="4"/>
      <c r="DG57" s="4"/>
      <c r="DH57" s="4"/>
      <c r="DI57" s="51">
        <f>DH57-DJ57-DK57</f>
        <v>0</v>
      </c>
      <c r="DJ57" s="4"/>
      <c r="DK57" s="8"/>
      <c r="DL57" s="7"/>
      <c r="DM57" s="4"/>
      <c r="DN57" s="4"/>
      <c r="DO57" s="4"/>
      <c r="DP57" s="51">
        <f>DO57-DQ57-DR57</f>
        <v>0</v>
      </c>
      <c r="DQ57" s="4"/>
      <c r="DR57" s="8"/>
      <c r="DS57" s="7"/>
      <c r="DT57" s="4"/>
      <c r="DU57" s="4"/>
      <c r="DV57" s="4"/>
      <c r="DW57" s="51">
        <f>DV57-DX57-DY57</f>
        <v>0</v>
      </c>
      <c r="DX57" s="4"/>
      <c r="DY57" s="8"/>
      <c r="DZ57" s="7"/>
      <c r="EA57" s="4"/>
      <c r="EB57" s="4"/>
      <c r="EC57" s="4"/>
      <c r="ED57" s="51">
        <f>EC57-EE57-EF57</f>
        <v>0</v>
      </c>
      <c r="EE57" s="4"/>
      <c r="EF57" s="8"/>
      <c r="EG57" s="7"/>
      <c r="EH57" s="4"/>
      <c r="EI57" s="4"/>
      <c r="EJ57" s="4"/>
      <c r="EK57" s="51">
        <f>EJ57-EL57-EM57</f>
        <v>0</v>
      </c>
      <c r="EL57" s="4"/>
      <c r="EM57" s="8"/>
      <c r="EN57" s="7"/>
      <c r="EO57" s="4"/>
      <c r="EP57" s="4"/>
      <c r="EQ57" s="4"/>
      <c r="ER57" s="51">
        <f>EQ57-ES57-ET57</f>
        <v>0</v>
      </c>
      <c r="ES57" s="4"/>
      <c r="ET57" s="8"/>
      <c r="EU57" s="7"/>
      <c r="EV57" s="4"/>
      <c r="EW57" s="4"/>
      <c r="EX57" s="4"/>
      <c r="EY57" s="51">
        <f>EX57-EZ57-FA57</f>
        <v>0</v>
      </c>
      <c r="EZ57" s="4"/>
      <c r="FA57" s="8"/>
      <c r="FB57" s="7"/>
      <c r="FC57" s="4"/>
      <c r="FD57" s="4"/>
      <c r="FE57" s="4"/>
      <c r="FF57" s="51">
        <f>FE57-FG57-FH57</f>
        <v>0</v>
      </c>
      <c r="FG57" s="4"/>
      <c r="FH57" s="8"/>
      <c r="FI57" s="7"/>
      <c r="FJ57" s="4"/>
      <c r="FK57" s="4"/>
      <c r="FL57" s="4"/>
      <c r="FM57" s="51">
        <f>FL57-FN57-FO57</f>
        <v>0</v>
      </c>
      <c r="FN57" s="4"/>
      <c r="FO57" s="8"/>
      <c r="FP57" s="7"/>
      <c r="FQ57" s="4"/>
      <c r="FR57" s="4"/>
      <c r="FS57" s="4"/>
      <c r="FT57" s="51">
        <f>FS57-FU57-FV57</f>
        <v>0</v>
      </c>
      <c r="FU57" s="4"/>
      <c r="FV57" s="8"/>
      <c r="FW57" s="7"/>
      <c r="FX57" s="4"/>
      <c r="FY57" s="4"/>
      <c r="FZ57" s="4"/>
      <c r="GA57" s="51">
        <f>FZ57-GB57-GC57</f>
        <v>0</v>
      </c>
      <c r="GB57" s="4"/>
      <c r="GC57" s="8"/>
      <c r="GD57" s="7"/>
      <c r="GE57" s="4"/>
      <c r="GF57" s="4"/>
      <c r="GG57" s="4"/>
      <c r="GH57" s="51">
        <f>GG57-GI57-GJ57</f>
        <v>0</v>
      </c>
      <c r="GI57" s="4"/>
      <c r="GJ57" s="8"/>
      <c r="GK57" s="7"/>
      <c r="GL57" s="4"/>
      <c r="GM57" s="4"/>
      <c r="GN57" s="4"/>
      <c r="GO57" s="51">
        <f>GN57-GP57-GQ57</f>
        <v>0</v>
      </c>
      <c r="GP57" s="4"/>
      <c r="GQ57" s="8"/>
      <c r="GR57" s="7"/>
      <c r="GS57" s="4"/>
      <c r="GT57" s="4"/>
      <c r="GU57" s="4"/>
      <c r="GV57" s="51">
        <f>GU57-GW57-GX57</f>
        <v>0</v>
      </c>
      <c r="GW57" s="4"/>
      <c r="GX57" s="8"/>
      <c r="GY57" s="7"/>
      <c r="GZ57" s="4"/>
      <c r="HA57" s="4"/>
      <c r="HB57" s="4"/>
      <c r="HC57" s="51">
        <f>HB57-HD57-HE57</f>
        <v>0</v>
      </c>
      <c r="HD57" s="4"/>
      <c r="HE57" s="8"/>
      <c r="HF57" s="7"/>
      <c r="HG57" s="4"/>
      <c r="HH57" s="4"/>
      <c r="HI57" s="4"/>
      <c r="HJ57" s="51">
        <f>HI57-HK57-HL57</f>
        <v>0</v>
      </c>
      <c r="HK57" s="4"/>
      <c r="HL57" s="8"/>
      <c r="HM57" s="7"/>
      <c r="HN57" s="4"/>
      <c r="HO57" s="4"/>
      <c r="HP57" s="4"/>
      <c r="HQ57" s="51">
        <f>HP57-HR57-HS57</f>
        <v>0</v>
      </c>
      <c r="HR57" s="4"/>
      <c r="HS57" s="8"/>
      <c r="HT57" s="7"/>
      <c r="HU57" s="4"/>
      <c r="HV57" s="4"/>
      <c r="HW57" s="4"/>
      <c r="HX57" s="51">
        <f>HW57-HY57-HZ57</f>
        <v>0</v>
      </c>
      <c r="HY57" s="4"/>
      <c r="HZ57" s="8"/>
      <c r="IA57" s="7"/>
      <c r="IB57" s="4"/>
      <c r="IC57" s="4"/>
      <c r="ID57" s="4"/>
      <c r="IE57" s="51">
        <f>ID57-IF57-IG57</f>
        <v>0</v>
      </c>
      <c r="IF57" s="4"/>
      <c r="IG57" s="8"/>
      <c r="IH57" s="7"/>
      <c r="II57" s="4"/>
      <c r="IJ57" s="4"/>
      <c r="IK57" s="4"/>
      <c r="IL57" s="51">
        <f>IK57-IM57-IN57</f>
        <v>0</v>
      </c>
      <c r="IM57" s="4"/>
      <c r="IN57" s="8"/>
      <c r="IO57" s="39"/>
    </row>
    <row r="58" spans="1:249" s="89" customFormat="1" ht="16.5" customHeight="1" x14ac:dyDescent="0.15">
      <c r="A58" s="70" t="s">
        <v>91</v>
      </c>
      <c r="B58" s="20" t="s">
        <v>12</v>
      </c>
      <c r="C58" s="68"/>
      <c r="D58" s="30">
        <f t="shared" si="137"/>
        <v>55382</v>
      </c>
      <c r="E58" s="30">
        <f t="shared" si="130"/>
        <v>153491</v>
      </c>
      <c r="F58" s="22">
        <f t="shared" ref="F58:BH58" si="162">SUM(F59:F62)</f>
        <v>0</v>
      </c>
      <c r="G58" s="4">
        <f t="shared" si="138"/>
        <v>197886</v>
      </c>
      <c r="H58" s="22">
        <f>SUM(H59:H62)</f>
        <v>400</v>
      </c>
      <c r="I58" s="22">
        <f>SUM(I59:I62)</f>
        <v>197486</v>
      </c>
      <c r="J58" s="23">
        <f>SUM(J59:J62)</f>
        <v>0</v>
      </c>
      <c r="K58" s="21">
        <f t="shared" si="162"/>
        <v>55382</v>
      </c>
      <c r="L58" s="22">
        <f t="shared" si="162"/>
        <v>153491</v>
      </c>
      <c r="M58" s="22">
        <f t="shared" si="162"/>
        <v>0</v>
      </c>
      <c r="N58" s="192">
        <f t="shared" si="162"/>
        <v>197886</v>
      </c>
      <c r="O58" s="193">
        <f t="shared" si="162"/>
        <v>400</v>
      </c>
      <c r="P58" s="192">
        <f t="shared" si="162"/>
        <v>197486</v>
      </c>
      <c r="Q58" s="194">
        <f>SUM(Q59:Q62)</f>
        <v>0</v>
      </c>
      <c r="R58" s="21">
        <f t="shared" si="162"/>
        <v>0</v>
      </c>
      <c r="S58" s="22">
        <f t="shared" si="162"/>
        <v>0</v>
      </c>
      <c r="T58" s="22">
        <f t="shared" si="162"/>
        <v>0</v>
      </c>
      <c r="U58" s="22">
        <f t="shared" si="162"/>
        <v>0</v>
      </c>
      <c r="V58" s="52">
        <f>SUM(V59:V62)</f>
        <v>0</v>
      </c>
      <c r="W58" s="22">
        <f>SUM(W59:W62)</f>
        <v>0</v>
      </c>
      <c r="X58" s="23">
        <f>SUM(X59:X62)</f>
        <v>0</v>
      </c>
      <c r="Y58" s="21">
        <f t="shared" si="162"/>
        <v>0</v>
      </c>
      <c r="Z58" s="22">
        <f t="shared" si="162"/>
        <v>0</v>
      </c>
      <c r="AA58" s="22">
        <f t="shared" si="162"/>
        <v>0</v>
      </c>
      <c r="AB58" s="22">
        <f t="shared" si="162"/>
        <v>0</v>
      </c>
      <c r="AC58" s="52">
        <f t="shared" si="162"/>
        <v>0</v>
      </c>
      <c r="AD58" s="22">
        <f>SUM(AD59:AD62)</f>
        <v>0</v>
      </c>
      <c r="AE58" s="23">
        <f t="shared" si="162"/>
        <v>0</v>
      </c>
      <c r="AF58" s="21">
        <f t="shared" si="162"/>
        <v>0</v>
      </c>
      <c r="AG58" s="22">
        <f t="shared" si="162"/>
        <v>0</v>
      </c>
      <c r="AH58" s="22">
        <f t="shared" si="162"/>
        <v>0</v>
      </c>
      <c r="AI58" s="22">
        <f t="shared" si="162"/>
        <v>0</v>
      </c>
      <c r="AJ58" s="52">
        <f t="shared" si="162"/>
        <v>0</v>
      </c>
      <c r="AK58" s="22">
        <f>SUM(AK59:AK62)</f>
        <v>0</v>
      </c>
      <c r="AL58" s="23">
        <f t="shared" si="162"/>
        <v>0</v>
      </c>
      <c r="AM58" s="21">
        <f t="shared" si="162"/>
        <v>0</v>
      </c>
      <c r="AN58" s="22">
        <f t="shared" si="162"/>
        <v>0</v>
      </c>
      <c r="AO58" s="22">
        <f t="shared" si="162"/>
        <v>0</v>
      </c>
      <c r="AP58" s="22">
        <f t="shared" si="162"/>
        <v>0</v>
      </c>
      <c r="AQ58" s="52">
        <f t="shared" si="162"/>
        <v>0</v>
      </c>
      <c r="AR58" s="22">
        <f>SUM(AR59:AR62)</f>
        <v>0</v>
      </c>
      <c r="AS58" s="23">
        <f t="shared" si="162"/>
        <v>0</v>
      </c>
      <c r="AT58" s="43">
        <f t="shared" ref="AT58:AZ58" si="163">SUM(AT59:AT62)</f>
        <v>0</v>
      </c>
      <c r="AU58" s="22">
        <f t="shared" si="163"/>
        <v>0</v>
      </c>
      <c r="AV58" s="22">
        <f t="shared" si="163"/>
        <v>0</v>
      </c>
      <c r="AW58" s="22">
        <f t="shared" si="163"/>
        <v>0</v>
      </c>
      <c r="AX58" s="22">
        <f>SUM(AX59:AX62)</f>
        <v>0</v>
      </c>
      <c r="AY58" s="22">
        <f>SUM(AY59:AY62)</f>
        <v>0</v>
      </c>
      <c r="AZ58" s="28">
        <f t="shared" si="163"/>
        <v>0</v>
      </c>
      <c r="BA58" s="21">
        <f t="shared" si="162"/>
        <v>0</v>
      </c>
      <c r="BB58" s="22">
        <f t="shared" si="162"/>
        <v>0</v>
      </c>
      <c r="BC58" s="22">
        <f t="shared" si="162"/>
        <v>0</v>
      </c>
      <c r="BD58" s="22">
        <f t="shared" si="162"/>
        <v>0</v>
      </c>
      <c r="BE58" s="52">
        <f t="shared" si="162"/>
        <v>0</v>
      </c>
      <c r="BF58" s="22">
        <f>SUM(BF59:BF62)</f>
        <v>0</v>
      </c>
      <c r="BG58" s="23">
        <f t="shared" si="162"/>
        <v>0</v>
      </c>
      <c r="BH58" s="21">
        <f t="shared" si="162"/>
        <v>0</v>
      </c>
      <c r="BI58" s="22">
        <f t="shared" ref="BI58:DT58" si="164">SUM(BI59:BI62)</f>
        <v>0</v>
      </c>
      <c r="BJ58" s="22">
        <f t="shared" si="164"/>
        <v>0</v>
      </c>
      <c r="BK58" s="22">
        <f t="shared" si="164"/>
        <v>0</v>
      </c>
      <c r="BL58" s="52">
        <f t="shared" si="164"/>
        <v>0</v>
      </c>
      <c r="BM58" s="22">
        <f t="shared" si="164"/>
        <v>0</v>
      </c>
      <c r="BN58" s="23">
        <f t="shared" si="164"/>
        <v>0</v>
      </c>
      <c r="BO58" s="21">
        <f t="shared" si="164"/>
        <v>0</v>
      </c>
      <c r="BP58" s="22">
        <f t="shared" si="164"/>
        <v>0</v>
      </c>
      <c r="BQ58" s="22">
        <f t="shared" si="164"/>
        <v>0</v>
      </c>
      <c r="BR58" s="22">
        <f t="shared" si="164"/>
        <v>0</v>
      </c>
      <c r="BS58" s="52">
        <f t="shared" si="164"/>
        <v>0</v>
      </c>
      <c r="BT58" s="22">
        <f t="shared" si="164"/>
        <v>0</v>
      </c>
      <c r="BU58" s="23">
        <f t="shared" si="164"/>
        <v>0</v>
      </c>
      <c r="BV58" s="21">
        <f t="shared" si="164"/>
        <v>0</v>
      </c>
      <c r="BW58" s="22">
        <f t="shared" si="164"/>
        <v>0</v>
      </c>
      <c r="BX58" s="22">
        <f t="shared" si="164"/>
        <v>0</v>
      </c>
      <c r="BY58" s="22">
        <f t="shared" si="164"/>
        <v>0</v>
      </c>
      <c r="BZ58" s="22">
        <f>SUM(BZ59:BZ62)</f>
        <v>0</v>
      </c>
      <c r="CA58" s="22">
        <f>SUM(CA59:CA62)</f>
        <v>0</v>
      </c>
      <c r="CB58" s="23">
        <f t="shared" si="164"/>
        <v>0</v>
      </c>
      <c r="CC58" s="21">
        <f t="shared" si="164"/>
        <v>0</v>
      </c>
      <c r="CD58" s="22">
        <f t="shared" si="164"/>
        <v>0</v>
      </c>
      <c r="CE58" s="22">
        <f t="shared" si="164"/>
        <v>0</v>
      </c>
      <c r="CF58" s="22">
        <f t="shared" si="164"/>
        <v>0</v>
      </c>
      <c r="CG58" s="52">
        <f t="shared" si="164"/>
        <v>0</v>
      </c>
      <c r="CH58" s="22">
        <f t="shared" si="164"/>
        <v>0</v>
      </c>
      <c r="CI58" s="23">
        <f t="shared" si="164"/>
        <v>0</v>
      </c>
      <c r="CJ58" s="21">
        <f t="shared" si="164"/>
        <v>0</v>
      </c>
      <c r="CK58" s="22">
        <f t="shared" si="164"/>
        <v>0</v>
      </c>
      <c r="CL58" s="22">
        <f t="shared" si="164"/>
        <v>0</v>
      </c>
      <c r="CM58" s="22">
        <f t="shared" si="164"/>
        <v>0</v>
      </c>
      <c r="CN58" s="52">
        <f t="shared" si="164"/>
        <v>0</v>
      </c>
      <c r="CO58" s="22">
        <f t="shared" si="164"/>
        <v>0</v>
      </c>
      <c r="CP58" s="23">
        <f t="shared" si="164"/>
        <v>0</v>
      </c>
      <c r="CQ58" s="21">
        <f t="shared" si="164"/>
        <v>0</v>
      </c>
      <c r="CR58" s="22">
        <f t="shared" si="164"/>
        <v>0</v>
      </c>
      <c r="CS58" s="22">
        <f t="shared" si="164"/>
        <v>0</v>
      </c>
      <c r="CT58" s="22">
        <f t="shared" si="164"/>
        <v>0</v>
      </c>
      <c r="CU58" s="52">
        <f t="shared" si="164"/>
        <v>0</v>
      </c>
      <c r="CV58" s="22">
        <f t="shared" si="164"/>
        <v>0</v>
      </c>
      <c r="CW58" s="23">
        <f t="shared" si="164"/>
        <v>0</v>
      </c>
      <c r="CX58" s="21">
        <f t="shared" si="164"/>
        <v>0</v>
      </c>
      <c r="CY58" s="22">
        <f t="shared" si="164"/>
        <v>0</v>
      </c>
      <c r="CZ58" s="22">
        <f t="shared" si="164"/>
        <v>0</v>
      </c>
      <c r="DA58" s="22">
        <f t="shared" si="164"/>
        <v>0</v>
      </c>
      <c r="DB58" s="52">
        <f t="shared" si="164"/>
        <v>0</v>
      </c>
      <c r="DC58" s="22">
        <f t="shared" si="164"/>
        <v>0</v>
      </c>
      <c r="DD58" s="23">
        <f t="shared" si="164"/>
        <v>0</v>
      </c>
      <c r="DE58" s="21">
        <f t="shared" si="164"/>
        <v>0</v>
      </c>
      <c r="DF58" s="22">
        <f t="shared" si="164"/>
        <v>0</v>
      </c>
      <c r="DG58" s="22">
        <f t="shared" si="164"/>
        <v>0</v>
      </c>
      <c r="DH58" s="22">
        <f t="shared" si="164"/>
        <v>0</v>
      </c>
      <c r="DI58" s="52">
        <f t="shared" si="164"/>
        <v>0</v>
      </c>
      <c r="DJ58" s="22">
        <f t="shared" si="164"/>
        <v>0</v>
      </c>
      <c r="DK58" s="23">
        <f t="shared" si="164"/>
        <v>0</v>
      </c>
      <c r="DL58" s="21">
        <f t="shared" si="164"/>
        <v>0</v>
      </c>
      <c r="DM58" s="22">
        <f t="shared" si="164"/>
        <v>0</v>
      </c>
      <c r="DN58" s="22">
        <f t="shared" si="164"/>
        <v>0</v>
      </c>
      <c r="DO58" s="22">
        <f t="shared" si="164"/>
        <v>0</v>
      </c>
      <c r="DP58" s="52">
        <f t="shared" si="164"/>
        <v>0</v>
      </c>
      <c r="DQ58" s="22">
        <f t="shared" si="164"/>
        <v>0</v>
      </c>
      <c r="DR58" s="23">
        <f t="shared" si="164"/>
        <v>0</v>
      </c>
      <c r="DS58" s="21">
        <f t="shared" si="164"/>
        <v>0</v>
      </c>
      <c r="DT58" s="22">
        <f t="shared" si="164"/>
        <v>0</v>
      </c>
      <c r="DU58" s="22">
        <f t="shared" ref="DU58:GE58" si="165">SUM(DU59:DU62)</f>
        <v>0</v>
      </c>
      <c r="DV58" s="22">
        <f t="shared" si="165"/>
        <v>0</v>
      </c>
      <c r="DW58" s="52">
        <f t="shared" si="165"/>
        <v>0</v>
      </c>
      <c r="DX58" s="22">
        <f t="shared" si="165"/>
        <v>0</v>
      </c>
      <c r="DY58" s="23">
        <f t="shared" si="165"/>
        <v>0</v>
      </c>
      <c r="DZ58" s="21">
        <f t="shared" si="165"/>
        <v>0</v>
      </c>
      <c r="EA58" s="22">
        <f t="shared" si="165"/>
        <v>0</v>
      </c>
      <c r="EB58" s="22">
        <f t="shared" si="165"/>
        <v>0</v>
      </c>
      <c r="EC58" s="22">
        <f t="shared" si="165"/>
        <v>0</v>
      </c>
      <c r="ED58" s="52">
        <f t="shared" si="165"/>
        <v>0</v>
      </c>
      <c r="EE58" s="22">
        <f t="shared" si="165"/>
        <v>0</v>
      </c>
      <c r="EF58" s="23">
        <f t="shared" si="165"/>
        <v>0</v>
      </c>
      <c r="EG58" s="21">
        <f t="shared" si="165"/>
        <v>0</v>
      </c>
      <c r="EH58" s="22">
        <f t="shared" si="165"/>
        <v>0</v>
      </c>
      <c r="EI58" s="22">
        <f t="shared" si="165"/>
        <v>0</v>
      </c>
      <c r="EJ58" s="22">
        <f t="shared" si="165"/>
        <v>0</v>
      </c>
      <c r="EK58" s="52">
        <f t="shared" si="165"/>
        <v>0</v>
      </c>
      <c r="EL58" s="22">
        <f t="shared" si="165"/>
        <v>0</v>
      </c>
      <c r="EM58" s="23">
        <f t="shared" si="165"/>
        <v>0</v>
      </c>
      <c r="EN58" s="21">
        <f t="shared" si="165"/>
        <v>0</v>
      </c>
      <c r="EO58" s="22">
        <f t="shared" si="165"/>
        <v>0</v>
      </c>
      <c r="EP58" s="22">
        <f t="shared" si="165"/>
        <v>0</v>
      </c>
      <c r="EQ58" s="22">
        <f t="shared" si="165"/>
        <v>0</v>
      </c>
      <c r="ER58" s="52">
        <f t="shared" si="165"/>
        <v>0</v>
      </c>
      <c r="ES58" s="22">
        <f>SUM(ES59:ES62)</f>
        <v>0</v>
      </c>
      <c r="ET58" s="23">
        <f t="shared" si="165"/>
        <v>0</v>
      </c>
      <c r="EU58" s="21">
        <f t="shared" si="165"/>
        <v>0</v>
      </c>
      <c r="EV58" s="22">
        <f t="shared" si="165"/>
        <v>0</v>
      </c>
      <c r="EW58" s="22">
        <f t="shared" si="165"/>
        <v>0</v>
      </c>
      <c r="EX58" s="22">
        <f t="shared" si="165"/>
        <v>0</v>
      </c>
      <c r="EY58" s="52">
        <f t="shared" si="165"/>
        <v>0</v>
      </c>
      <c r="EZ58" s="22">
        <f t="shared" si="165"/>
        <v>0</v>
      </c>
      <c r="FA58" s="23">
        <f t="shared" si="165"/>
        <v>0</v>
      </c>
      <c r="FB58" s="21">
        <f t="shared" si="165"/>
        <v>0</v>
      </c>
      <c r="FC58" s="22">
        <f t="shared" si="165"/>
        <v>0</v>
      </c>
      <c r="FD58" s="22">
        <f t="shared" si="165"/>
        <v>0</v>
      </c>
      <c r="FE58" s="22">
        <f t="shared" si="165"/>
        <v>0</v>
      </c>
      <c r="FF58" s="52">
        <f t="shared" si="165"/>
        <v>0</v>
      </c>
      <c r="FG58" s="22">
        <f t="shared" si="165"/>
        <v>0</v>
      </c>
      <c r="FH58" s="23">
        <f t="shared" si="165"/>
        <v>0</v>
      </c>
      <c r="FI58" s="21">
        <f t="shared" si="165"/>
        <v>0</v>
      </c>
      <c r="FJ58" s="22">
        <f t="shared" si="165"/>
        <v>0</v>
      </c>
      <c r="FK58" s="22">
        <f t="shared" si="165"/>
        <v>0</v>
      </c>
      <c r="FL58" s="22">
        <f t="shared" si="165"/>
        <v>0</v>
      </c>
      <c r="FM58" s="52">
        <f t="shared" si="165"/>
        <v>0</v>
      </c>
      <c r="FN58" s="22">
        <f>SUM(FN59:FN62)</f>
        <v>0</v>
      </c>
      <c r="FO58" s="23">
        <f t="shared" si="165"/>
        <v>0</v>
      </c>
      <c r="FP58" s="21">
        <f t="shared" si="165"/>
        <v>0</v>
      </c>
      <c r="FQ58" s="22">
        <f t="shared" si="165"/>
        <v>0</v>
      </c>
      <c r="FR58" s="22">
        <f t="shared" si="165"/>
        <v>0</v>
      </c>
      <c r="FS58" s="22">
        <f t="shared" si="165"/>
        <v>0</v>
      </c>
      <c r="FT58" s="52">
        <f t="shared" si="165"/>
        <v>0</v>
      </c>
      <c r="FU58" s="22">
        <f t="shared" si="165"/>
        <v>0</v>
      </c>
      <c r="FV58" s="23">
        <f t="shared" si="165"/>
        <v>0</v>
      </c>
      <c r="FW58" s="21">
        <f t="shared" si="165"/>
        <v>0</v>
      </c>
      <c r="FX58" s="22">
        <f t="shared" si="165"/>
        <v>0</v>
      </c>
      <c r="FY58" s="22">
        <f t="shared" si="165"/>
        <v>0</v>
      </c>
      <c r="FZ58" s="22">
        <f t="shared" si="165"/>
        <v>0</v>
      </c>
      <c r="GA58" s="52">
        <f t="shared" si="165"/>
        <v>0</v>
      </c>
      <c r="GB58" s="22">
        <f t="shared" si="165"/>
        <v>0</v>
      </c>
      <c r="GC58" s="23">
        <f t="shared" si="165"/>
        <v>0</v>
      </c>
      <c r="GD58" s="21">
        <f t="shared" si="165"/>
        <v>0</v>
      </c>
      <c r="GE58" s="22">
        <f t="shared" si="165"/>
        <v>0</v>
      </c>
      <c r="GF58" s="22">
        <f t="shared" ref="GF58:IN58" si="166">SUM(GF59:GF62)</f>
        <v>0</v>
      </c>
      <c r="GG58" s="22">
        <f t="shared" si="166"/>
        <v>0</v>
      </c>
      <c r="GH58" s="52">
        <f t="shared" si="166"/>
        <v>0</v>
      </c>
      <c r="GI58" s="22">
        <f t="shared" si="166"/>
        <v>0</v>
      </c>
      <c r="GJ58" s="23">
        <f t="shared" si="166"/>
        <v>0</v>
      </c>
      <c r="GK58" s="21">
        <f t="shared" si="166"/>
        <v>0</v>
      </c>
      <c r="GL58" s="22">
        <f t="shared" si="166"/>
        <v>0</v>
      </c>
      <c r="GM58" s="22">
        <f t="shared" si="166"/>
        <v>0</v>
      </c>
      <c r="GN58" s="22">
        <f t="shared" si="166"/>
        <v>0</v>
      </c>
      <c r="GO58" s="52">
        <f t="shared" si="166"/>
        <v>0</v>
      </c>
      <c r="GP58" s="22">
        <f>SUM(GP59:GP62)</f>
        <v>0</v>
      </c>
      <c r="GQ58" s="23">
        <f t="shared" si="166"/>
        <v>0</v>
      </c>
      <c r="GR58" s="21">
        <f t="shared" si="166"/>
        <v>0</v>
      </c>
      <c r="GS58" s="22">
        <f t="shared" si="166"/>
        <v>0</v>
      </c>
      <c r="GT58" s="22">
        <f t="shared" si="166"/>
        <v>0</v>
      </c>
      <c r="GU58" s="22">
        <f t="shared" si="166"/>
        <v>0</v>
      </c>
      <c r="GV58" s="52">
        <f t="shared" si="166"/>
        <v>0</v>
      </c>
      <c r="GW58" s="22">
        <f>SUM(GW59:GW62)</f>
        <v>0</v>
      </c>
      <c r="GX58" s="23">
        <f t="shared" si="166"/>
        <v>0</v>
      </c>
      <c r="GY58" s="21">
        <f t="shared" si="166"/>
        <v>0</v>
      </c>
      <c r="GZ58" s="22">
        <f t="shared" si="166"/>
        <v>0</v>
      </c>
      <c r="HA58" s="22">
        <f t="shared" si="166"/>
        <v>0</v>
      </c>
      <c r="HB58" s="22">
        <f t="shared" si="166"/>
        <v>0</v>
      </c>
      <c r="HC58" s="52">
        <f t="shared" si="166"/>
        <v>0</v>
      </c>
      <c r="HD58" s="22">
        <f>SUM(HD59:HD62)</f>
        <v>0</v>
      </c>
      <c r="HE58" s="23">
        <f t="shared" si="166"/>
        <v>0</v>
      </c>
      <c r="HF58" s="21">
        <f t="shared" si="166"/>
        <v>0</v>
      </c>
      <c r="HG58" s="22">
        <f t="shared" si="166"/>
        <v>0</v>
      </c>
      <c r="HH58" s="22">
        <f t="shared" si="166"/>
        <v>0</v>
      </c>
      <c r="HI58" s="22">
        <f t="shared" si="166"/>
        <v>0</v>
      </c>
      <c r="HJ58" s="52">
        <f t="shared" si="166"/>
        <v>0</v>
      </c>
      <c r="HK58" s="22">
        <f>SUM(HK59:HK62)</f>
        <v>0</v>
      </c>
      <c r="HL58" s="23">
        <f t="shared" si="166"/>
        <v>0</v>
      </c>
      <c r="HM58" s="21">
        <f t="shared" si="166"/>
        <v>0</v>
      </c>
      <c r="HN58" s="22">
        <f t="shared" si="166"/>
        <v>0</v>
      </c>
      <c r="HO58" s="22">
        <f t="shared" si="166"/>
        <v>0</v>
      </c>
      <c r="HP58" s="22">
        <f t="shared" si="166"/>
        <v>0</v>
      </c>
      <c r="HQ58" s="52">
        <f t="shared" si="166"/>
        <v>0</v>
      </c>
      <c r="HR58" s="22">
        <f>SUM(HR59:HR62)</f>
        <v>0</v>
      </c>
      <c r="HS58" s="23">
        <f t="shared" si="166"/>
        <v>0</v>
      </c>
      <c r="HT58" s="21">
        <f t="shared" si="166"/>
        <v>0</v>
      </c>
      <c r="HU58" s="22">
        <f t="shared" si="166"/>
        <v>0</v>
      </c>
      <c r="HV58" s="22">
        <f t="shared" si="166"/>
        <v>0</v>
      </c>
      <c r="HW58" s="22">
        <f t="shared" si="166"/>
        <v>0</v>
      </c>
      <c r="HX58" s="52">
        <f t="shared" si="166"/>
        <v>0</v>
      </c>
      <c r="HY58" s="22">
        <f>SUM(HY59:HY62)</f>
        <v>0</v>
      </c>
      <c r="HZ58" s="23">
        <f t="shared" si="166"/>
        <v>0</v>
      </c>
      <c r="IA58" s="21">
        <f t="shared" si="166"/>
        <v>0</v>
      </c>
      <c r="IB58" s="22">
        <f t="shared" si="166"/>
        <v>0</v>
      </c>
      <c r="IC58" s="22">
        <f t="shared" si="166"/>
        <v>0</v>
      </c>
      <c r="ID58" s="22">
        <f t="shared" si="166"/>
        <v>0</v>
      </c>
      <c r="IE58" s="52">
        <f t="shared" si="166"/>
        <v>0</v>
      </c>
      <c r="IF58" s="22">
        <f>SUM(IF59:IF62)</f>
        <v>0</v>
      </c>
      <c r="IG58" s="23">
        <f t="shared" si="166"/>
        <v>0</v>
      </c>
      <c r="IH58" s="21">
        <f t="shared" si="166"/>
        <v>0</v>
      </c>
      <c r="II58" s="22">
        <f t="shared" si="166"/>
        <v>0</v>
      </c>
      <c r="IJ58" s="22">
        <f t="shared" si="166"/>
        <v>0</v>
      </c>
      <c r="IK58" s="22">
        <f t="shared" si="166"/>
        <v>0</v>
      </c>
      <c r="IL58" s="52">
        <f t="shared" si="166"/>
        <v>0</v>
      </c>
      <c r="IM58" s="22">
        <f>SUM(IM59:IM62)</f>
        <v>0</v>
      </c>
      <c r="IN58" s="23">
        <f t="shared" si="166"/>
        <v>0</v>
      </c>
      <c r="IO58" s="37"/>
    </row>
    <row r="59" spans="1:249" s="93" customFormat="1" ht="10.35" customHeight="1" x14ac:dyDescent="0.2">
      <c r="A59" s="71"/>
      <c r="B59" s="1" t="s">
        <v>94</v>
      </c>
      <c r="C59" s="64" t="s">
        <v>157</v>
      </c>
      <c r="D59" s="30">
        <f t="shared" si="137"/>
        <v>0</v>
      </c>
      <c r="E59" s="30">
        <f t="shared" si="130"/>
        <v>0</v>
      </c>
      <c r="F59" s="2">
        <f>SUM(M59,T59,AA59,AH59,AO59,BC59,BJ59,BQ59,CE59,CL59,CS59,CZ59,DG59,DN59,DU59,EB59)+SUM(EI59,EP59,EW59,FD59,FK59,FR59,FY59,GF59,GM59,GT59,HA59,HH59,HO59,HV59,IC59,IJ59)</f>
        <v>0</v>
      </c>
      <c r="G59" s="4">
        <f t="shared" si="138"/>
        <v>0</v>
      </c>
      <c r="H59" s="2">
        <f t="shared" ref="H59:I62" si="167">SUM(O59,V59,AC59,AJ59,AQ59,BE59,BL59,BS59,CG59,CN59,CU59,DB59,DI59,DP59,DW59,ED59)+SUM(EK59,ER59,EY59,FF59,FM59,FT59,GA59,GH59,GO59,GV59,HC59,HJ59,HQ59,HX59,IE59,IL59)+BZ59</f>
        <v>0</v>
      </c>
      <c r="I59" s="2">
        <f t="shared" si="167"/>
        <v>0</v>
      </c>
      <c r="J59" s="10">
        <f t="shared" ref="J59:J62" si="168">SUM(Q59,X59,AE59,AL59,AS59,BG59,BN59,BU59,CI59,CP59,CW59,DD59,DK59,DR59,DY59,EF59)+SUM(EM59,ET59,FA59,FH59,FO59,FV59,GC59,GJ59,GQ59,GX59,HE59,HL59,HS59,HZ59,IG59,IN59)</f>
        <v>0</v>
      </c>
      <c r="K59" s="9"/>
      <c r="L59" s="2"/>
      <c r="M59" s="2"/>
      <c r="N59" s="183"/>
      <c r="O59" s="184"/>
      <c r="P59" s="183"/>
      <c r="Q59" s="185"/>
      <c r="R59" s="9"/>
      <c r="S59" s="2"/>
      <c r="T59" s="2"/>
      <c r="U59" s="2"/>
      <c r="V59" s="53"/>
      <c r="W59" s="2"/>
      <c r="X59" s="10"/>
      <c r="Y59" s="9"/>
      <c r="Z59" s="2"/>
      <c r="AA59" s="2"/>
      <c r="AB59" s="2"/>
      <c r="AC59" s="53"/>
      <c r="AD59" s="2"/>
      <c r="AE59" s="10"/>
      <c r="AF59" s="9"/>
      <c r="AG59" s="2"/>
      <c r="AH59" s="2"/>
      <c r="AI59" s="2"/>
      <c r="AJ59" s="53"/>
      <c r="AK59" s="2"/>
      <c r="AL59" s="10"/>
      <c r="AM59" s="9"/>
      <c r="AN59" s="2"/>
      <c r="AO59" s="2"/>
      <c r="AP59" s="2"/>
      <c r="AQ59" s="53"/>
      <c r="AR59" s="2"/>
      <c r="AS59" s="10"/>
      <c r="AT59" s="29">
        <f t="shared" ref="AT59:AW62" si="169">SUM(BH59,BO59,BA59)</f>
        <v>0</v>
      </c>
      <c r="AU59" s="2">
        <f t="shared" si="169"/>
        <v>0</v>
      </c>
      <c r="AV59" s="2">
        <f t="shared" si="169"/>
        <v>0</v>
      </c>
      <c r="AW59" s="2">
        <f t="shared" si="169"/>
        <v>0</v>
      </c>
      <c r="AX59" s="2">
        <f t="shared" ref="AX59:AZ62" si="170">SUM(BL59,BS59,BE59)</f>
        <v>0</v>
      </c>
      <c r="AY59" s="2">
        <f t="shared" si="170"/>
        <v>0</v>
      </c>
      <c r="AZ59" s="25">
        <f t="shared" si="170"/>
        <v>0</v>
      </c>
      <c r="BA59" s="9"/>
      <c r="BB59" s="2"/>
      <c r="BC59" s="2"/>
      <c r="BD59" s="2"/>
      <c r="BE59" s="53"/>
      <c r="BF59" s="2"/>
      <c r="BG59" s="10"/>
      <c r="BH59" s="9"/>
      <c r="BI59" s="2"/>
      <c r="BJ59" s="2"/>
      <c r="BK59" s="2"/>
      <c r="BL59" s="53"/>
      <c r="BM59" s="2"/>
      <c r="BN59" s="10"/>
      <c r="BO59" s="9"/>
      <c r="BP59" s="2"/>
      <c r="BQ59" s="2"/>
      <c r="BR59" s="2"/>
      <c r="BS59" s="53"/>
      <c r="BT59" s="2"/>
      <c r="BU59" s="10"/>
      <c r="BV59" s="29">
        <f>SUM(CC59,CJ59,CQ59,CX59,DE59,DL59,DS59,DZ59,EG59,EN59,EU59,FB59,FI59,FP59,FW59,GD59,GK59,GR59,GY59,HF59,HM59,HT59,IA59,IH59)</f>
        <v>0</v>
      </c>
      <c r="BW59" s="2"/>
      <c r="BX59" s="2">
        <f>SUM(CE59,CL59,CS59,CZ59,DG59,DN59,DU59,EB59,EI59,EP59,EW59,FD59,FK59,FR59,FY59,GF59,GM59,GT59,HA59,HH59,HO59,HV59,IC59,IJ59)</f>
        <v>0</v>
      </c>
      <c r="BY59" s="2">
        <f>SUM(CF59,CM59,CT59,DA59,DH59,DO59,DV59,EC59,EJ59,EQ59,EX59,FE59,FL59,FS59,FZ59,GG59,GN59,GU59,HB59,HI59,HP59,HW59,ID59,IK59)</f>
        <v>0</v>
      </c>
      <c r="BZ59" s="2">
        <f>SUM(CG59,CN59,CU59,DB59,DI59,DP59,DW59,ED59,EK59,ER59,EY59,FF59,FM59,FT59,GA59,GH59,GO59,GV59,HC59,HJ59,HQ59,HX59,IE59,IL59)</f>
        <v>0</v>
      </c>
      <c r="CA59" s="2">
        <f>SUM(CH59,CO59,CV59,DC59,DJ59,DQ59,DX59,EE59,EL59,ES59,EZ59,FG59,FN59,FU59,GB59,GI59,GP59,GW59,HD59,HK59,HR59,HY59,IF59,IM59)</f>
        <v>0</v>
      </c>
      <c r="CB59" s="25">
        <f>SUM(CI59,CP59,CW59,DD59,DK59,DR59,DY59,EF59,EM59,ET59,FA59,FH59,FO59,FV59,GC59,GJ59,GQ59,GX59,HE59,HL59,HS59,HZ59,IG59,IN59)</f>
        <v>0</v>
      </c>
      <c r="CC59" s="9"/>
      <c r="CD59" s="2"/>
      <c r="CE59" s="2"/>
      <c r="CF59" s="2"/>
      <c r="CG59" s="53"/>
      <c r="CH59" s="2"/>
      <c r="CI59" s="10"/>
      <c r="CJ59" s="9"/>
      <c r="CK59" s="2"/>
      <c r="CL59" s="2"/>
      <c r="CM59" s="2"/>
      <c r="CN59" s="53"/>
      <c r="CO59" s="2"/>
      <c r="CP59" s="10"/>
      <c r="CQ59" s="9"/>
      <c r="CR59" s="2"/>
      <c r="CS59" s="2"/>
      <c r="CT59" s="2"/>
      <c r="CU59" s="53"/>
      <c r="CV59" s="2"/>
      <c r="CW59" s="10"/>
      <c r="CX59" s="9"/>
      <c r="CY59" s="2"/>
      <c r="CZ59" s="2"/>
      <c r="DA59" s="2"/>
      <c r="DB59" s="53"/>
      <c r="DC59" s="2"/>
      <c r="DD59" s="10"/>
      <c r="DE59" s="9"/>
      <c r="DF59" s="2"/>
      <c r="DG59" s="2"/>
      <c r="DH59" s="2"/>
      <c r="DI59" s="53"/>
      <c r="DJ59" s="2"/>
      <c r="DK59" s="10"/>
      <c r="DL59" s="9"/>
      <c r="DM59" s="2"/>
      <c r="DN59" s="2"/>
      <c r="DO59" s="2"/>
      <c r="DP59" s="53"/>
      <c r="DQ59" s="2"/>
      <c r="DR59" s="10"/>
      <c r="DS59" s="9"/>
      <c r="DT59" s="2"/>
      <c r="DU59" s="2"/>
      <c r="DV59" s="2"/>
      <c r="DW59" s="53"/>
      <c r="DX59" s="2"/>
      <c r="DY59" s="10"/>
      <c r="DZ59" s="9"/>
      <c r="EA59" s="2"/>
      <c r="EB59" s="2"/>
      <c r="EC59" s="2"/>
      <c r="ED59" s="53"/>
      <c r="EE59" s="2"/>
      <c r="EF59" s="10"/>
      <c r="EG59" s="9"/>
      <c r="EH59" s="2"/>
      <c r="EI59" s="2"/>
      <c r="EJ59" s="2"/>
      <c r="EK59" s="53"/>
      <c r="EL59" s="2"/>
      <c r="EM59" s="10"/>
      <c r="EN59" s="9"/>
      <c r="EO59" s="2"/>
      <c r="EP59" s="2"/>
      <c r="EQ59" s="2"/>
      <c r="ER59" s="53"/>
      <c r="ES59" s="2"/>
      <c r="ET59" s="10"/>
      <c r="EU59" s="9"/>
      <c r="EV59" s="2"/>
      <c r="EW59" s="2"/>
      <c r="EX59" s="2"/>
      <c r="EY59" s="53"/>
      <c r="EZ59" s="2"/>
      <c r="FA59" s="10"/>
      <c r="FB59" s="9"/>
      <c r="FC59" s="2"/>
      <c r="FD59" s="2"/>
      <c r="FE59" s="2"/>
      <c r="FF59" s="53"/>
      <c r="FG59" s="2"/>
      <c r="FH59" s="10"/>
      <c r="FI59" s="9"/>
      <c r="FJ59" s="2"/>
      <c r="FK59" s="2"/>
      <c r="FL59" s="2"/>
      <c r="FM59" s="53"/>
      <c r="FN59" s="2"/>
      <c r="FO59" s="10"/>
      <c r="FP59" s="9"/>
      <c r="FQ59" s="2"/>
      <c r="FR59" s="2"/>
      <c r="FS59" s="2"/>
      <c r="FT59" s="53"/>
      <c r="FU59" s="2"/>
      <c r="FV59" s="10"/>
      <c r="FW59" s="9"/>
      <c r="FX59" s="2"/>
      <c r="FY59" s="2"/>
      <c r="FZ59" s="2"/>
      <c r="GA59" s="53"/>
      <c r="GB59" s="2"/>
      <c r="GC59" s="10"/>
      <c r="GD59" s="9"/>
      <c r="GE59" s="2"/>
      <c r="GF59" s="2"/>
      <c r="GG59" s="2"/>
      <c r="GH59" s="53"/>
      <c r="GI59" s="2"/>
      <c r="GJ59" s="10"/>
      <c r="GK59" s="9"/>
      <c r="GL59" s="2"/>
      <c r="GM59" s="2"/>
      <c r="GN59" s="2"/>
      <c r="GO59" s="53"/>
      <c r="GP59" s="2"/>
      <c r="GQ59" s="10"/>
      <c r="GR59" s="9"/>
      <c r="GS59" s="2"/>
      <c r="GT59" s="2"/>
      <c r="GU59" s="2"/>
      <c r="GV59" s="53"/>
      <c r="GW59" s="2"/>
      <c r="GX59" s="10"/>
      <c r="GY59" s="9"/>
      <c r="GZ59" s="2"/>
      <c r="HA59" s="2"/>
      <c r="HB59" s="2"/>
      <c r="HC59" s="53"/>
      <c r="HD59" s="2"/>
      <c r="HE59" s="10"/>
      <c r="HF59" s="9"/>
      <c r="HG59" s="2"/>
      <c r="HH59" s="2"/>
      <c r="HI59" s="2"/>
      <c r="HJ59" s="53"/>
      <c r="HK59" s="2"/>
      <c r="HL59" s="10"/>
      <c r="HM59" s="9"/>
      <c r="HN59" s="2"/>
      <c r="HO59" s="2"/>
      <c r="HP59" s="2"/>
      <c r="HQ59" s="53"/>
      <c r="HR59" s="2"/>
      <c r="HS59" s="10"/>
      <c r="HT59" s="9"/>
      <c r="HU59" s="2"/>
      <c r="HV59" s="2"/>
      <c r="HW59" s="2"/>
      <c r="HX59" s="53"/>
      <c r="HY59" s="2"/>
      <c r="HZ59" s="10"/>
      <c r="IA59" s="9"/>
      <c r="IB59" s="2"/>
      <c r="IC59" s="2"/>
      <c r="ID59" s="2"/>
      <c r="IE59" s="53"/>
      <c r="IF59" s="2"/>
      <c r="IG59" s="10"/>
      <c r="IH59" s="9"/>
      <c r="II59" s="2"/>
      <c r="IJ59" s="2"/>
      <c r="IK59" s="2"/>
      <c r="IL59" s="53"/>
      <c r="IM59" s="2"/>
      <c r="IN59" s="10"/>
      <c r="IO59" s="38"/>
    </row>
    <row r="60" spans="1:249" s="93" customFormat="1" ht="10.35" customHeight="1" x14ac:dyDescent="0.2">
      <c r="A60" s="71"/>
      <c r="B60" s="1" t="s">
        <v>95</v>
      </c>
      <c r="C60" s="64" t="s">
        <v>149</v>
      </c>
      <c r="D60" s="30">
        <f t="shared" si="137"/>
        <v>4835</v>
      </c>
      <c r="E60" s="30">
        <f t="shared" si="130"/>
        <v>500</v>
      </c>
      <c r="F60" s="2">
        <f>SUM(M60,T60,AA60,AH60,AO60,BC60,BJ60,BQ60,CE60,CL60,CS60,CZ60,DG60,DN60,DU60,EB60)+SUM(EI60,EP60,EW60,FD60,FK60,FR60,FY60,GF60,GM60,GT60,HA60,HH60,HO60,HV60,IC60,IJ60)</f>
        <v>0</v>
      </c>
      <c r="G60" s="4">
        <f t="shared" si="138"/>
        <v>400</v>
      </c>
      <c r="H60" s="2">
        <f t="shared" si="167"/>
        <v>400</v>
      </c>
      <c r="I60" s="2">
        <f t="shared" si="167"/>
        <v>0</v>
      </c>
      <c r="J60" s="10">
        <f t="shared" si="168"/>
        <v>0</v>
      </c>
      <c r="K60" s="9">
        <v>4835</v>
      </c>
      <c r="L60" s="183">
        <v>500</v>
      </c>
      <c r="M60" s="2"/>
      <c r="N60" s="183">
        <v>400</v>
      </c>
      <c r="O60" s="184">
        <f t="shared" ref="O60:O62" si="171">N60-P60-Q60</f>
        <v>400</v>
      </c>
      <c r="P60" s="183"/>
      <c r="Q60" s="185"/>
      <c r="R60" s="9"/>
      <c r="S60" s="2"/>
      <c r="T60" s="2"/>
      <c r="U60" s="2"/>
      <c r="V60" s="53"/>
      <c r="W60" s="2"/>
      <c r="X60" s="10"/>
      <c r="Y60" s="9"/>
      <c r="Z60" s="2"/>
      <c r="AA60" s="2"/>
      <c r="AB60" s="2"/>
      <c r="AC60" s="53"/>
      <c r="AD60" s="2"/>
      <c r="AE60" s="10"/>
      <c r="AF60" s="9"/>
      <c r="AG60" s="2"/>
      <c r="AH60" s="2"/>
      <c r="AI60" s="2"/>
      <c r="AJ60" s="53"/>
      <c r="AK60" s="2"/>
      <c r="AL60" s="10"/>
      <c r="AM60" s="9"/>
      <c r="AN60" s="2"/>
      <c r="AO60" s="2"/>
      <c r="AP60" s="2"/>
      <c r="AQ60" s="53"/>
      <c r="AR60" s="2"/>
      <c r="AS60" s="10"/>
      <c r="AT60" s="29">
        <f t="shared" si="169"/>
        <v>0</v>
      </c>
      <c r="AU60" s="2">
        <f t="shared" si="169"/>
        <v>0</v>
      </c>
      <c r="AV60" s="2">
        <f t="shared" si="169"/>
        <v>0</v>
      </c>
      <c r="AW60" s="2">
        <f t="shared" si="169"/>
        <v>0</v>
      </c>
      <c r="AX60" s="2">
        <f t="shared" si="170"/>
        <v>0</v>
      </c>
      <c r="AY60" s="2">
        <f t="shared" si="170"/>
        <v>0</v>
      </c>
      <c r="AZ60" s="25">
        <f t="shared" si="170"/>
        <v>0</v>
      </c>
      <c r="BA60" s="9"/>
      <c r="BB60" s="2"/>
      <c r="BC60" s="2"/>
      <c r="BD60" s="2"/>
      <c r="BE60" s="53"/>
      <c r="BF60" s="2"/>
      <c r="BG60" s="10"/>
      <c r="BH60" s="9"/>
      <c r="BI60" s="2"/>
      <c r="BJ60" s="2"/>
      <c r="BK60" s="2"/>
      <c r="BL60" s="53"/>
      <c r="BM60" s="2"/>
      <c r="BN60" s="10"/>
      <c r="BO60" s="9"/>
      <c r="BP60" s="2"/>
      <c r="BQ60" s="2"/>
      <c r="BR60" s="2"/>
      <c r="BS60" s="53"/>
      <c r="BT60" s="2"/>
      <c r="BU60" s="10"/>
      <c r="BV60" s="29">
        <f>SUM(CC60,CJ60,CQ60,CX60,DE60,DL60,DS60,DZ60,EG60,EN60,EU60,FB60,FI60,FP60,FW60,GD60,GK60,GR60,GY60,HF60,HM60,HT60,IA60,IH60)</f>
        <v>0</v>
      </c>
      <c r="BW60" s="2"/>
      <c r="BX60" s="2">
        <f>SUM(CE60,CL60,CS60,CZ60,DG60,DN60,DU60,EB60,EI60,EP60,EW60,FD60,FK60,FR60,FY60,GF60,GM60,GT60,HA60,HH60,HO60,HV60,IC60,IJ60)</f>
        <v>0</v>
      </c>
      <c r="BY60" s="2"/>
      <c r="BZ60" s="2"/>
      <c r="CA60" s="2"/>
      <c r="CB60" s="25"/>
      <c r="CC60" s="9"/>
      <c r="CD60" s="2"/>
      <c r="CE60" s="2"/>
      <c r="CF60" s="2"/>
      <c r="CG60" s="53"/>
      <c r="CH60" s="2"/>
      <c r="CI60" s="10"/>
      <c r="CJ60" s="9"/>
      <c r="CK60" s="2"/>
      <c r="CL60" s="2"/>
      <c r="CM60" s="2"/>
      <c r="CN60" s="53"/>
      <c r="CO60" s="2"/>
      <c r="CP60" s="10"/>
      <c r="CQ60" s="9"/>
      <c r="CR60" s="2"/>
      <c r="CS60" s="2"/>
      <c r="CT60" s="2"/>
      <c r="CU60" s="53"/>
      <c r="CV60" s="2"/>
      <c r="CW60" s="10"/>
      <c r="CX60" s="9"/>
      <c r="CY60" s="2"/>
      <c r="CZ60" s="2"/>
      <c r="DA60" s="2"/>
      <c r="DB60" s="53"/>
      <c r="DC60" s="2"/>
      <c r="DD60" s="10"/>
      <c r="DE60" s="9"/>
      <c r="DF60" s="2"/>
      <c r="DG60" s="2"/>
      <c r="DH60" s="2"/>
      <c r="DI60" s="53"/>
      <c r="DJ60" s="2"/>
      <c r="DK60" s="10"/>
      <c r="DL60" s="9"/>
      <c r="DM60" s="2"/>
      <c r="DN60" s="2"/>
      <c r="DO60" s="2"/>
      <c r="DP60" s="53"/>
      <c r="DQ60" s="2"/>
      <c r="DR60" s="10"/>
      <c r="DS60" s="9"/>
      <c r="DT60" s="2"/>
      <c r="DU60" s="2"/>
      <c r="DV60" s="2"/>
      <c r="DW60" s="53"/>
      <c r="DX60" s="2"/>
      <c r="DY60" s="10"/>
      <c r="DZ60" s="9"/>
      <c r="EA60" s="2"/>
      <c r="EB60" s="2"/>
      <c r="EC60" s="2"/>
      <c r="ED60" s="53"/>
      <c r="EE60" s="2"/>
      <c r="EF60" s="10"/>
      <c r="EG60" s="9"/>
      <c r="EH60" s="2"/>
      <c r="EI60" s="2"/>
      <c r="EJ60" s="2"/>
      <c r="EK60" s="53"/>
      <c r="EL60" s="2"/>
      <c r="EM60" s="10"/>
      <c r="EN60" s="9"/>
      <c r="EO60" s="2"/>
      <c r="EP60" s="2"/>
      <c r="EQ60" s="2"/>
      <c r="ER60" s="53"/>
      <c r="ES60" s="2"/>
      <c r="ET60" s="10"/>
      <c r="EU60" s="9"/>
      <c r="EV60" s="2"/>
      <c r="EW60" s="2"/>
      <c r="EX60" s="2"/>
      <c r="EY60" s="53"/>
      <c r="EZ60" s="2"/>
      <c r="FA60" s="10"/>
      <c r="FB60" s="9"/>
      <c r="FC60" s="2"/>
      <c r="FD60" s="2"/>
      <c r="FE60" s="2"/>
      <c r="FF60" s="53"/>
      <c r="FG60" s="2"/>
      <c r="FH60" s="10"/>
      <c r="FI60" s="9"/>
      <c r="FJ60" s="2"/>
      <c r="FK60" s="2"/>
      <c r="FL60" s="2"/>
      <c r="FM60" s="53"/>
      <c r="FN60" s="2"/>
      <c r="FO60" s="10"/>
      <c r="FP60" s="9"/>
      <c r="FQ60" s="2"/>
      <c r="FR60" s="2"/>
      <c r="FS60" s="2"/>
      <c r="FT60" s="53"/>
      <c r="FU60" s="2"/>
      <c r="FV60" s="10"/>
      <c r="FW60" s="9"/>
      <c r="FX60" s="2"/>
      <c r="FY60" s="2"/>
      <c r="FZ60" s="2"/>
      <c r="GA60" s="53"/>
      <c r="GB60" s="2"/>
      <c r="GC60" s="10"/>
      <c r="GD60" s="9"/>
      <c r="GE60" s="2"/>
      <c r="GF60" s="2"/>
      <c r="GG60" s="2"/>
      <c r="GH60" s="53"/>
      <c r="GI60" s="2"/>
      <c r="GJ60" s="10"/>
      <c r="GK60" s="9"/>
      <c r="GL60" s="2"/>
      <c r="GM60" s="2"/>
      <c r="GN60" s="2"/>
      <c r="GO60" s="53"/>
      <c r="GP60" s="2"/>
      <c r="GQ60" s="10"/>
      <c r="GR60" s="9"/>
      <c r="GS60" s="2"/>
      <c r="GT60" s="2"/>
      <c r="GU60" s="2"/>
      <c r="GV60" s="53"/>
      <c r="GW60" s="2"/>
      <c r="GX60" s="10"/>
      <c r="GY60" s="9"/>
      <c r="GZ60" s="2"/>
      <c r="HA60" s="2"/>
      <c r="HB60" s="2"/>
      <c r="HC60" s="53"/>
      <c r="HD60" s="2"/>
      <c r="HE60" s="10"/>
      <c r="HF60" s="9"/>
      <c r="HG60" s="2"/>
      <c r="HH60" s="2"/>
      <c r="HI60" s="2"/>
      <c r="HJ60" s="53"/>
      <c r="HK60" s="2"/>
      <c r="HL60" s="10"/>
      <c r="HM60" s="9"/>
      <c r="HN60" s="2"/>
      <c r="HO60" s="2"/>
      <c r="HP60" s="2"/>
      <c r="HQ60" s="53"/>
      <c r="HR60" s="2"/>
      <c r="HS60" s="10"/>
      <c r="HT60" s="9"/>
      <c r="HU60" s="2"/>
      <c r="HV60" s="2"/>
      <c r="HW60" s="2"/>
      <c r="HX60" s="53"/>
      <c r="HY60" s="2"/>
      <c r="HZ60" s="10"/>
      <c r="IA60" s="9"/>
      <c r="IB60" s="2"/>
      <c r="IC60" s="2"/>
      <c r="ID60" s="2"/>
      <c r="IE60" s="53"/>
      <c r="IF60" s="2"/>
      <c r="IG60" s="10"/>
      <c r="IH60" s="9"/>
      <c r="II60" s="2"/>
      <c r="IJ60" s="2"/>
      <c r="IK60" s="2"/>
      <c r="IL60" s="53"/>
      <c r="IM60" s="2"/>
      <c r="IN60" s="10"/>
      <c r="IO60" s="38"/>
    </row>
    <row r="61" spans="1:249" s="93" customFormat="1" ht="10.35" customHeight="1" x14ac:dyDescent="0.2">
      <c r="A61" s="71"/>
      <c r="B61" s="1" t="s">
        <v>96</v>
      </c>
      <c r="C61" s="64" t="s">
        <v>155</v>
      </c>
      <c r="D61" s="30">
        <f t="shared" si="137"/>
        <v>5500</v>
      </c>
      <c r="E61" s="30">
        <f t="shared" si="130"/>
        <v>152991</v>
      </c>
      <c r="F61" s="2">
        <f>SUM(M61,T61,AA61,AH61,AO61,BC61,BJ61,BQ61,CE61,CL61,CS61,CZ61,DG61,DN61,DU61,EB61)+SUM(EI61,EP61,EW61,FD61,FK61,FR61,FY61,GF61,GM61,GT61,HA61,HH61,HO61,HV61,IC61,IJ61)</f>
        <v>0</v>
      </c>
      <c r="G61" s="4">
        <f t="shared" si="138"/>
        <v>189486</v>
      </c>
      <c r="H61" s="2">
        <f t="shared" si="167"/>
        <v>0</v>
      </c>
      <c r="I61" s="2">
        <f t="shared" si="167"/>
        <v>189486</v>
      </c>
      <c r="J61" s="10">
        <f t="shared" si="168"/>
        <v>0</v>
      </c>
      <c r="K61" s="9">
        <v>5500</v>
      </c>
      <c r="L61" s="183">
        <f>252991-100000</f>
        <v>152991</v>
      </c>
      <c r="M61" s="2"/>
      <c r="N61" s="183">
        <v>189486</v>
      </c>
      <c r="O61" s="184">
        <f t="shared" si="171"/>
        <v>0</v>
      </c>
      <c r="P61" s="183">
        <v>189486</v>
      </c>
      <c r="Q61" s="185"/>
      <c r="R61" s="9"/>
      <c r="S61" s="2"/>
      <c r="T61" s="2"/>
      <c r="U61" s="2"/>
      <c r="V61" s="53"/>
      <c r="W61" s="2"/>
      <c r="X61" s="10"/>
      <c r="Y61" s="9"/>
      <c r="Z61" s="2"/>
      <c r="AA61" s="2"/>
      <c r="AB61" s="2"/>
      <c r="AC61" s="53"/>
      <c r="AD61" s="2"/>
      <c r="AE61" s="10"/>
      <c r="AF61" s="9"/>
      <c r="AG61" s="2"/>
      <c r="AH61" s="2"/>
      <c r="AI61" s="2"/>
      <c r="AJ61" s="53"/>
      <c r="AK61" s="2"/>
      <c r="AL61" s="10"/>
      <c r="AM61" s="9"/>
      <c r="AN61" s="2"/>
      <c r="AO61" s="2"/>
      <c r="AP61" s="2"/>
      <c r="AQ61" s="53"/>
      <c r="AR61" s="2"/>
      <c r="AS61" s="10"/>
      <c r="AT61" s="29">
        <f t="shared" si="169"/>
        <v>0</v>
      </c>
      <c r="AU61" s="2">
        <f t="shared" si="169"/>
        <v>0</v>
      </c>
      <c r="AV61" s="2">
        <f t="shared" si="169"/>
        <v>0</v>
      </c>
      <c r="AW61" s="2">
        <f t="shared" si="169"/>
        <v>0</v>
      </c>
      <c r="AX61" s="2">
        <f t="shared" si="170"/>
        <v>0</v>
      </c>
      <c r="AY61" s="2">
        <f t="shared" si="170"/>
        <v>0</v>
      </c>
      <c r="AZ61" s="25">
        <f t="shared" si="170"/>
        <v>0</v>
      </c>
      <c r="BA61" s="9"/>
      <c r="BB61" s="2"/>
      <c r="BC61" s="2"/>
      <c r="BD61" s="2"/>
      <c r="BE61" s="53"/>
      <c r="BF61" s="2"/>
      <c r="BG61" s="10"/>
      <c r="BH61" s="9"/>
      <c r="BI61" s="2"/>
      <c r="BJ61" s="2"/>
      <c r="BK61" s="2"/>
      <c r="BL61" s="53"/>
      <c r="BM61" s="2"/>
      <c r="BN61" s="10"/>
      <c r="BO61" s="9"/>
      <c r="BP61" s="2"/>
      <c r="BQ61" s="2"/>
      <c r="BR61" s="2"/>
      <c r="BS61" s="53"/>
      <c r="BT61" s="2"/>
      <c r="BU61" s="10"/>
      <c r="BV61" s="29">
        <f>SUM(CC61,CJ61,CQ61,CX61,DE61,DL61,DS61,DZ61,EG61,EN61,EU61,FB61,FI61,FP61,FW61,GD61,GK61,GR61,GY61,HF61,HM61,HT61,IA61,IH61)</f>
        <v>0</v>
      </c>
      <c r="BW61" s="2"/>
      <c r="BX61" s="2">
        <f>SUM(CE61,CL61,CS61,CZ61,DG61,DN61,DU61,EB61,EI61,EP61,EW61,FD61,FK61,FR61,FY61,GF61,GM61,GT61,HA61,HH61,HO61,HV61,IC61,IJ61)</f>
        <v>0</v>
      </c>
      <c r="BY61" s="2"/>
      <c r="BZ61" s="2"/>
      <c r="CA61" s="2"/>
      <c r="CB61" s="25"/>
      <c r="CC61" s="9"/>
      <c r="CD61" s="2"/>
      <c r="CE61" s="2"/>
      <c r="CF61" s="2"/>
      <c r="CG61" s="53"/>
      <c r="CH61" s="2"/>
      <c r="CI61" s="10"/>
      <c r="CJ61" s="9"/>
      <c r="CK61" s="2"/>
      <c r="CL61" s="2"/>
      <c r="CM61" s="2"/>
      <c r="CN61" s="53"/>
      <c r="CO61" s="2"/>
      <c r="CP61" s="10"/>
      <c r="CQ61" s="9"/>
      <c r="CR61" s="2"/>
      <c r="CS61" s="2"/>
      <c r="CT61" s="2"/>
      <c r="CU61" s="53"/>
      <c r="CV61" s="2"/>
      <c r="CW61" s="10"/>
      <c r="CX61" s="9"/>
      <c r="CY61" s="2"/>
      <c r="CZ61" s="2"/>
      <c r="DA61" s="2"/>
      <c r="DB61" s="53"/>
      <c r="DC61" s="2"/>
      <c r="DD61" s="10"/>
      <c r="DE61" s="9"/>
      <c r="DF61" s="2"/>
      <c r="DG61" s="2"/>
      <c r="DH61" s="2"/>
      <c r="DI61" s="53"/>
      <c r="DJ61" s="2"/>
      <c r="DK61" s="10"/>
      <c r="DL61" s="9"/>
      <c r="DM61" s="2"/>
      <c r="DN61" s="2"/>
      <c r="DO61" s="2"/>
      <c r="DP61" s="53"/>
      <c r="DQ61" s="2"/>
      <c r="DR61" s="10"/>
      <c r="DS61" s="9"/>
      <c r="DT61" s="2"/>
      <c r="DU61" s="2"/>
      <c r="DV61" s="2"/>
      <c r="DW61" s="53"/>
      <c r="DX61" s="2"/>
      <c r="DY61" s="10"/>
      <c r="DZ61" s="9"/>
      <c r="EA61" s="2"/>
      <c r="EB61" s="2"/>
      <c r="EC61" s="2"/>
      <c r="ED61" s="53"/>
      <c r="EE61" s="2"/>
      <c r="EF61" s="10"/>
      <c r="EG61" s="9"/>
      <c r="EH61" s="2"/>
      <c r="EI61" s="2"/>
      <c r="EJ61" s="2"/>
      <c r="EK61" s="53"/>
      <c r="EL61" s="2"/>
      <c r="EM61" s="10"/>
      <c r="EN61" s="9"/>
      <c r="EO61" s="2"/>
      <c r="EP61" s="2"/>
      <c r="EQ61" s="2"/>
      <c r="ER61" s="53"/>
      <c r="ES61" s="2"/>
      <c r="ET61" s="10"/>
      <c r="EU61" s="9"/>
      <c r="EV61" s="2"/>
      <c r="EW61" s="2"/>
      <c r="EX61" s="2"/>
      <c r="EY61" s="53"/>
      <c r="EZ61" s="2"/>
      <c r="FA61" s="10"/>
      <c r="FB61" s="9"/>
      <c r="FC61" s="2"/>
      <c r="FD61" s="2"/>
      <c r="FE61" s="2"/>
      <c r="FF61" s="53"/>
      <c r="FG61" s="2"/>
      <c r="FH61" s="10"/>
      <c r="FI61" s="9"/>
      <c r="FJ61" s="2"/>
      <c r="FK61" s="2"/>
      <c r="FL61" s="2"/>
      <c r="FM61" s="53"/>
      <c r="FN61" s="2"/>
      <c r="FO61" s="10"/>
      <c r="FP61" s="9"/>
      <c r="FQ61" s="2"/>
      <c r="FR61" s="2"/>
      <c r="FS61" s="2"/>
      <c r="FT61" s="53"/>
      <c r="FU61" s="2"/>
      <c r="FV61" s="10"/>
      <c r="FW61" s="9"/>
      <c r="FX61" s="2"/>
      <c r="FY61" s="2"/>
      <c r="FZ61" s="2"/>
      <c r="GA61" s="53"/>
      <c r="GB61" s="2"/>
      <c r="GC61" s="10"/>
      <c r="GD61" s="9"/>
      <c r="GE61" s="2"/>
      <c r="GF61" s="2"/>
      <c r="GG61" s="2"/>
      <c r="GH61" s="53"/>
      <c r="GI61" s="2"/>
      <c r="GJ61" s="10"/>
      <c r="GK61" s="9"/>
      <c r="GL61" s="2"/>
      <c r="GM61" s="2"/>
      <c r="GN61" s="2"/>
      <c r="GO61" s="53"/>
      <c r="GP61" s="2"/>
      <c r="GQ61" s="10"/>
      <c r="GR61" s="9"/>
      <c r="GS61" s="2"/>
      <c r="GT61" s="2"/>
      <c r="GU61" s="2"/>
      <c r="GV61" s="53"/>
      <c r="GW61" s="2"/>
      <c r="GX61" s="10"/>
      <c r="GY61" s="9"/>
      <c r="GZ61" s="2"/>
      <c r="HA61" s="2"/>
      <c r="HB61" s="2"/>
      <c r="HC61" s="53"/>
      <c r="HD61" s="2"/>
      <c r="HE61" s="10"/>
      <c r="HF61" s="9"/>
      <c r="HG61" s="2"/>
      <c r="HH61" s="2"/>
      <c r="HI61" s="2"/>
      <c r="HJ61" s="53"/>
      <c r="HK61" s="2"/>
      <c r="HL61" s="10"/>
      <c r="HM61" s="9"/>
      <c r="HN61" s="2"/>
      <c r="HO61" s="2"/>
      <c r="HP61" s="2"/>
      <c r="HQ61" s="53"/>
      <c r="HR61" s="2"/>
      <c r="HS61" s="10"/>
      <c r="HT61" s="9"/>
      <c r="HU61" s="2"/>
      <c r="HV61" s="2"/>
      <c r="HW61" s="2"/>
      <c r="HX61" s="53"/>
      <c r="HY61" s="2"/>
      <c r="HZ61" s="10"/>
      <c r="IA61" s="9"/>
      <c r="IB61" s="2"/>
      <c r="IC61" s="2"/>
      <c r="ID61" s="2"/>
      <c r="IE61" s="53"/>
      <c r="IF61" s="2"/>
      <c r="IG61" s="10"/>
      <c r="IH61" s="9"/>
      <c r="II61" s="2"/>
      <c r="IJ61" s="2"/>
      <c r="IK61" s="2"/>
      <c r="IL61" s="53"/>
      <c r="IM61" s="2"/>
      <c r="IN61" s="10"/>
      <c r="IO61" s="38"/>
    </row>
    <row r="62" spans="1:249" s="93" customFormat="1" ht="10.35" customHeight="1" x14ac:dyDescent="0.2">
      <c r="A62" s="71"/>
      <c r="B62" s="1" t="s">
        <v>97</v>
      </c>
      <c r="C62" s="64" t="s">
        <v>156</v>
      </c>
      <c r="D62" s="30">
        <f t="shared" si="137"/>
        <v>45047</v>
      </c>
      <c r="E62" s="30">
        <f t="shared" si="130"/>
        <v>0</v>
      </c>
      <c r="F62" s="2">
        <f>SUM(M62,T62,AA62,AH62,AO62,BC62,BJ62,BQ62,CE62,CL62,CS62,CZ62,DG62,DN62,DU62,EB62)+SUM(EI62,EP62,EW62,FD62,FK62,FR62,FY62,GF62,GM62,GT62,HA62,HH62,HO62,HV62,IC62,IJ62)</f>
        <v>0</v>
      </c>
      <c r="G62" s="4">
        <f t="shared" si="138"/>
        <v>8000</v>
      </c>
      <c r="H62" s="2">
        <f t="shared" si="167"/>
        <v>0</v>
      </c>
      <c r="I62" s="2">
        <f t="shared" si="167"/>
        <v>8000</v>
      </c>
      <c r="J62" s="10">
        <f t="shared" si="168"/>
        <v>0</v>
      </c>
      <c r="K62" s="9">
        <v>45047</v>
      </c>
      <c r="L62" s="2"/>
      <c r="M62" s="2"/>
      <c r="N62" s="183">
        <v>8000</v>
      </c>
      <c r="O62" s="184">
        <f t="shared" si="171"/>
        <v>0</v>
      </c>
      <c r="P62" s="183">
        <v>8000</v>
      </c>
      <c r="Q62" s="185"/>
      <c r="R62" s="9"/>
      <c r="S62" s="2"/>
      <c r="T62" s="2"/>
      <c r="U62" s="2"/>
      <c r="V62" s="53"/>
      <c r="W62" s="2"/>
      <c r="X62" s="10"/>
      <c r="Y62" s="9"/>
      <c r="Z62" s="2"/>
      <c r="AA62" s="2"/>
      <c r="AB62" s="2"/>
      <c r="AC62" s="53"/>
      <c r="AD62" s="2"/>
      <c r="AE62" s="10"/>
      <c r="AF62" s="9"/>
      <c r="AG62" s="2"/>
      <c r="AH62" s="2"/>
      <c r="AI62" s="2"/>
      <c r="AJ62" s="53"/>
      <c r="AK62" s="2"/>
      <c r="AL62" s="10"/>
      <c r="AM62" s="9"/>
      <c r="AN62" s="2"/>
      <c r="AO62" s="2"/>
      <c r="AP62" s="2"/>
      <c r="AQ62" s="53"/>
      <c r="AR62" s="2"/>
      <c r="AS62" s="10"/>
      <c r="AT62" s="29">
        <f t="shared" si="169"/>
        <v>0</v>
      </c>
      <c r="AU62" s="2">
        <f t="shared" si="169"/>
        <v>0</v>
      </c>
      <c r="AV62" s="2">
        <f t="shared" si="169"/>
        <v>0</v>
      </c>
      <c r="AW62" s="2">
        <f t="shared" si="169"/>
        <v>0</v>
      </c>
      <c r="AX62" s="2">
        <f t="shared" si="170"/>
        <v>0</v>
      </c>
      <c r="AY62" s="2">
        <f t="shared" si="170"/>
        <v>0</v>
      </c>
      <c r="AZ62" s="25">
        <f t="shared" si="170"/>
        <v>0</v>
      </c>
      <c r="BA62" s="9"/>
      <c r="BB62" s="2"/>
      <c r="BC62" s="2"/>
      <c r="BD62" s="2"/>
      <c r="BE62" s="53"/>
      <c r="BF62" s="2"/>
      <c r="BG62" s="10"/>
      <c r="BH62" s="9"/>
      <c r="BI62" s="2"/>
      <c r="BJ62" s="2"/>
      <c r="BK62" s="2"/>
      <c r="BL62" s="53"/>
      <c r="BM62" s="2"/>
      <c r="BN62" s="10"/>
      <c r="BO62" s="9"/>
      <c r="BP62" s="2"/>
      <c r="BQ62" s="2"/>
      <c r="BR62" s="2"/>
      <c r="BS62" s="53"/>
      <c r="BT62" s="2"/>
      <c r="BU62" s="10"/>
      <c r="BV62" s="29">
        <f>SUM(CC62,CJ62,CQ62,CX62,DE62,DL62,DS62,DZ62,EG62,EN62,EU62,FB62,FI62,FP62,FW62,GD62,GK62,GR62,GY62,HF62,HM62,HT62,IA62,IH62)</f>
        <v>0</v>
      </c>
      <c r="BW62" s="2"/>
      <c r="BX62" s="2">
        <f>SUM(CE62,CL62,CS62,CZ62,DG62,DN62,DU62,EB62,EI62,EP62,EW62,FD62,FK62,FR62,FY62,GF62,GM62,GT62,HA62,HH62,HO62,HV62,IC62,IJ62)</f>
        <v>0</v>
      </c>
      <c r="BY62" s="2"/>
      <c r="BZ62" s="2"/>
      <c r="CA62" s="2"/>
      <c r="CB62" s="25"/>
      <c r="CC62" s="9"/>
      <c r="CD62" s="2"/>
      <c r="CE62" s="2"/>
      <c r="CF62" s="2"/>
      <c r="CG62" s="53"/>
      <c r="CH62" s="2"/>
      <c r="CI62" s="10"/>
      <c r="CJ62" s="9"/>
      <c r="CK62" s="2"/>
      <c r="CL62" s="2"/>
      <c r="CM62" s="2"/>
      <c r="CN62" s="53"/>
      <c r="CO62" s="2"/>
      <c r="CP62" s="10"/>
      <c r="CQ62" s="9"/>
      <c r="CR62" s="2"/>
      <c r="CS62" s="2"/>
      <c r="CT62" s="2"/>
      <c r="CU62" s="53"/>
      <c r="CV62" s="2"/>
      <c r="CW62" s="10"/>
      <c r="CX62" s="9"/>
      <c r="CY62" s="2"/>
      <c r="CZ62" s="2"/>
      <c r="DA62" s="2"/>
      <c r="DB62" s="53"/>
      <c r="DC62" s="2"/>
      <c r="DD62" s="10"/>
      <c r="DE62" s="9"/>
      <c r="DF62" s="2"/>
      <c r="DG62" s="2"/>
      <c r="DH62" s="2"/>
      <c r="DI62" s="53"/>
      <c r="DJ62" s="2"/>
      <c r="DK62" s="10"/>
      <c r="DL62" s="9"/>
      <c r="DM62" s="2"/>
      <c r="DN62" s="2"/>
      <c r="DO62" s="2"/>
      <c r="DP62" s="53"/>
      <c r="DQ62" s="2"/>
      <c r="DR62" s="10"/>
      <c r="DS62" s="9"/>
      <c r="DT62" s="2"/>
      <c r="DU62" s="2"/>
      <c r="DV62" s="2"/>
      <c r="DW62" s="53"/>
      <c r="DX62" s="2"/>
      <c r="DY62" s="10"/>
      <c r="DZ62" s="9"/>
      <c r="EA62" s="2"/>
      <c r="EB62" s="2"/>
      <c r="EC62" s="2"/>
      <c r="ED62" s="53"/>
      <c r="EE62" s="2"/>
      <c r="EF62" s="10"/>
      <c r="EG62" s="9"/>
      <c r="EH62" s="2"/>
      <c r="EI62" s="2"/>
      <c r="EJ62" s="2"/>
      <c r="EK62" s="53"/>
      <c r="EL62" s="2"/>
      <c r="EM62" s="10"/>
      <c r="EN62" s="9"/>
      <c r="EO62" s="2"/>
      <c r="EP62" s="2"/>
      <c r="EQ62" s="2"/>
      <c r="ER62" s="53"/>
      <c r="ES62" s="2"/>
      <c r="ET62" s="10"/>
      <c r="EU62" s="9"/>
      <c r="EV62" s="2"/>
      <c r="EW62" s="2"/>
      <c r="EX62" s="2"/>
      <c r="EY62" s="53"/>
      <c r="EZ62" s="2"/>
      <c r="FA62" s="10"/>
      <c r="FB62" s="9"/>
      <c r="FC62" s="2"/>
      <c r="FD62" s="2"/>
      <c r="FE62" s="2"/>
      <c r="FF62" s="53"/>
      <c r="FG62" s="2"/>
      <c r="FH62" s="10"/>
      <c r="FI62" s="9"/>
      <c r="FJ62" s="2"/>
      <c r="FK62" s="2"/>
      <c r="FL62" s="2"/>
      <c r="FM62" s="53"/>
      <c r="FN62" s="2"/>
      <c r="FO62" s="10"/>
      <c r="FP62" s="9"/>
      <c r="FQ62" s="2"/>
      <c r="FR62" s="2"/>
      <c r="FS62" s="2"/>
      <c r="FT62" s="53"/>
      <c r="FU62" s="2"/>
      <c r="FV62" s="10"/>
      <c r="FW62" s="9"/>
      <c r="FX62" s="2"/>
      <c r="FY62" s="2"/>
      <c r="FZ62" s="2"/>
      <c r="GA62" s="53"/>
      <c r="GB62" s="2"/>
      <c r="GC62" s="10"/>
      <c r="GD62" s="9"/>
      <c r="GE62" s="2"/>
      <c r="GF62" s="2"/>
      <c r="GG62" s="2"/>
      <c r="GH62" s="53"/>
      <c r="GI62" s="2"/>
      <c r="GJ62" s="10"/>
      <c r="GK62" s="9"/>
      <c r="GL62" s="2"/>
      <c r="GM62" s="2"/>
      <c r="GN62" s="2"/>
      <c r="GO62" s="53"/>
      <c r="GP62" s="2"/>
      <c r="GQ62" s="10"/>
      <c r="GR62" s="9"/>
      <c r="GS62" s="2"/>
      <c r="GT62" s="2"/>
      <c r="GU62" s="2"/>
      <c r="GV62" s="53"/>
      <c r="GW62" s="2"/>
      <c r="GX62" s="10"/>
      <c r="GY62" s="9"/>
      <c r="GZ62" s="2"/>
      <c r="HA62" s="2"/>
      <c r="HB62" s="2"/>
      <c r="HC62" s="53"/>
      <c r="HD62" s="2"/>
      <c r="HE62" s="10"/>
      <c r="HF62" s="9"/>
      <c r="HG62" s="2"/>
      <c r="HH62" s="2"/>
      <c r="HI62" s="2"/>
      <c r="HJ62" s="53"/>
      <c r="HK62" s="2"/>
      <c r="HL62" s="10"/>
      <c r="HM62" s="9"/>
      <c r="HN62" s="2"/>
      <c r="HO62" s="2"/>
      <c r="HP62" s="2"/>
      <c r="HQ62" s="53"/>
      <c r="HR62" s="2"/>
      <c r="HS62" s="10"/>
      <c r="HT62" s="9"/>
      <c r="HU62" s="2"/>
      <c r="HV62" s="2"/>
      <c r="HW62" s="2"/>
      <c r="HX62" s="53"/>
      <c r="HY62" s="2"/>
      <c r="HZ62" s="10"/>
      <c r="IA62" s="9"/>
      <c r="IB62" s="2"/>
      <c r="IC62" s="2"/>
      <c r="ID62" s="2"/>
      <c r="IE62" s="53"/>
      <c r="IF62" s="2"/>
      <c r="IG62" s="10"/>
      <c r="IH62" s="9"/>
      <c r="II62" s="2"/>
      <c r="IJ62" s="2"/>
      <c r="IK62" s="2"/>
      <c r="IL62" s="53"/>
      <c r="IM62" s="2"/>
      <c r="IN62" s="10"/>
      <c r="IO62" s="38"/>
    </row>
    <row r="63" spans="1:249" s="173" customFormat="1" ht="21.75" customHeight="1" x14ac:dyDescent="0.2">
      <c r="A63" s="165" t="s">
        <v>93</v>
      </c>
      <c r="B63" s="242" t="s">
        <v>104</v>
      </c>
      <c r="C63" s="243"/>
      <c r="D63" s="30">
        <f t="shared" si="137"/>
        <v>1895343</v>
      </c>
      <c r="E63" s="30">
        <f t="shared" si="130"/>
        <v>6110380</v>
      </c>
      <c r="F63" s="168">
        <f t="shared" ref="F63:BH63" si="172">F56+F57+F58</f>
        <v>0</v>
      </c>
      <c r="G63" s="4">
        <f t="shared" si="138"/>
        <v>5343762</v>
      </c>
      <c r="H63" s="168">
        <f>H56+H57+H58</f>
        <v>2155711</v>
      </c>
      <c r="I63" s="168">
        <f>I56+I57+I58</f>
        <v>3188051</v>
      </c>
      <c r="J63" s="166">
        <f>J56+J57+J58</f>
        <v>0</v>
      </c>
      <c r="K63" s="167">
        <f>K56+K57+K58</f>
        <v>1716244</v>
      </c>
      <c r="L63" s="168">
        <f t="shared" si="172"/>
        <v>5545142</v>
      </c>
      <c r="M63" s="168">
        <f t="shared" si="172"/>
        <v>0</v>
      </c>
      <c r="N63" s="168">
        <f t="shared" si="172"/>
        <v>4717863</v>
      </c>
      <c r="O63" s="169">
        <f t="shared" si="172"/>
        <v>1978812</v>
      </c>
      <c r="P63" s="168">
        <f t="shared" si="172"/>
        <v>2739051</v>
      </c>
      <c r="Q63" s="170">
        <f>Q56+Q57+Q58</f>
        <v>0</v>
      </c>
      <c r="R63" s="167">
        <f t="shared" si="172"/>
        <v>24503</v>
      </c>
      <c r="S63" s="168">
        <f t="shared" si="172"/>
        <v>165238</v>
      </c>
      <c r="T63" s="168">
        <f t="shared" si="172"/>
        <v>0</v>
      </c>
      <c r="U63" s="168">
        <f t="shared" si="172"/>
        <v>157899</v>
      </c>
      <c r="V63" s="169">
        <f>V56+V57+V58</f>
        <v>157899</v>
      </c>
      <c r="W63" s="168">
        <f>W56+W57+W58</f>
        <v>0</v>
      </c>
      <c r="X63" s="166">
        <f>X56+X57+X58</f>
        <v>0</v>
      </c>
      <c r="Y63" s="167">
        <f t="shared" si="172"/>
        <v>133624</v>
      </c>
      <c r="Z63" s="168">
        <f t="shared" si="172"/>
        <v>400000</v>
      </c>
      <c r="AA63" s="168">
        <f t="shared" si="172"/>
        <v>0</v>
      </c>
      <c r="AB63" s="168">
        <f t="shared" si="172"/>
        <v>468000</v>
      </c>
      <c r="AC63" s="169">
        <f t="shared" si="172"/>
        <v>19000</v>
      </c>
      <c r="AD63" s="168">
        <f>AD56+AD57+AD58</f>
        <v>449000</v>
      </c>
      <c r="AE63" s="166">
        <f t="shared" si="172"/>
        <v>0</v>
      </c>
      <c r="AF63" s="167">
        <f t="shared" si="172"/>
        <v>210</v>
      </c>
      <c r="AG63" s="168">
        <f t="shared" si="172"/>
        <v>0</v>
      </c>
      <c r="AH63" s="168">
        <f t="shared" si="172"/>
        <v>0</v>
      </c>
      <c r="AI63" s="168">
        <f t="shared" si="172"/>
        <v>0</v>
      </c>
      <c r="AJ63" s="169">
        <f t="shared" si="172"/>
        <v>0</v>
      </c>
      <c r="AK63" s="168">
        <f>AK56+AK57+AK58</f>
        <v>0</v>
      </c>
      <c r="AL63" s="166">
        <f t="shared" si="172"/>
        <v>0</v>
      </c>
      <c r="AM63" s="167">
        <f t="shared" si="172"/>
        <v>4524</v>
      </c>
      <c r="AN63" s="168">
        <f t="shared" si="172"/>
        <v>0</v>
      </c>
      <c r="AO63" s="168">
        <f t="shared" si="172"/>
        <v>0</v>
      </c>
      <c r="AP63" s="168">
        <f t="shared" si="172"/>
        <v>0</v>
      </c>
      <c r="AQ63" s="169">
        <f t="shared" si="172"/>
        <v>0</v>
      </c>
      <c r="AR63" s="168">
        <f>AR56+AR57+AR58</f>
        <v>0</v>
      </c>
      <c r="AS63" s="166">
        <f t="shared" si="172"/>
        <v>0</v>
      </c>
      <c r="AT63" s="171">
        <f t="shared" ref="AT63:AZ63" si="173">AT56+AT57+AT58</f>
        <v>16448</v>
      </c>
      <c r="AU63" s="168">
        <f t="shared" si="173"/>
        <v>0</v>
      </c>
      <c r="AV63" s="168">
        <f t="shared" si="173"/>
        <v>0</v>
      </c>
      <c r="AW63" s="168">
        <f t="shared" si="173"/>
        <v>0</v>
      </c>
      <c r="AX63" s="168">
        <f>AX56+AX57+AX58</f>
        <v>0</v>
      </c>
      <c r="AY63" s="168">
        <f>AY56+AY57+AY58</f>
        <v>0</v>
      </c>
      <c r="AZ63" s="170">
        <f t="shared" si="173"/>
        <v>0</v>
      </c>
      <c r="BA63" s="167">
        <f t="shared" si="172"/>
        <v>12552</v>
      </c>
      <c r="BB63" s="168">
        <f t="shared" si="172"/>
        <v>0</v>
      </c>
      <c r="BC63" s="168">
        <f t="shared" si="172"/>
        <v>0</v>
      </c>
      <c r="BD63" s="168">
        <f t="shared" si="172"/>
        <v>0</v>
      </c>
      <c r="BE63" s="169">
        <f t="shared" si="172"/>
        <v>0</v>
      </c>
      <c r="BF63" s="168">
        <f>BF56+BF57+BF58</f>
        <v>0</v>
      </c>
      <c r="BG63" s="166">
        <f t="shared" si="172"/>
        <v>0</v>
      </c>
      <c r="BH63" s="167">
        <f t="shared" si="172"/>
        <v>2629</v>
      </c>
      <c r="BI63" s="168">
        <f t="shared" ref="BI63:DT63" si="174">BI56+BI57+BI58</f>
        <v>0</v>
      </c>
      <c r="BJ63" s="168">
        <f t="shared" si="174"/>
        <v>0</v>
      </c>
      <c r="BK63" s="168">
        <f t="shared" si="174"/>
        <v>0</v>
      </c>
      <c r="BL63" s="169">
        <f t="shared" si="174"/>
        <v>0</v>
      </c>
      <c r="BM63" s="168">
        <f t="shared" si="174"/>
        <v>0</v>
      </c>
      <c r="BN63" s="166">
        <f t="shared" si="174"/>
        <v>0</v>
      </c>
      <c r="BO63" s="167">
        <f t="shared" si="174"/>
        <v>1267</v>
      </c>
      <c r="BP63" s="168">
        <f t="shared" si="174"/>
        <v>0</v>
      </c>
      <c r="BQ63" s="168">
        <f t="shared" si="174"/>
        <v>0</v>
      </c>
      <c r="BR63" s="168">
        <f t="shared" si="174"/>
        <v>0</v>
      </c>
      <c r="BS63" s="169">
        <f t="shared" si="174"/>
        <v>0</v>
      </c>
      <c r="BT63" s="168">
        <f t="shared" si="174"/>
        <v>0</v>
      </c>
      <c r="BU63" s="166">
        <f t="shared" si="174"/>
        <v>0</v>
      </c>
      <c r="BV63" s="167">
        <f t="shared" si="174"/>
        <v>0</v>
      </c>
      <c r="BW63" s="168">
        <f t="shared" si="174"/>
        <v>0</v>
      </c>
      <c r="BX63" s="168">
        <f t="shared" si="174"/>
        <v>0</v>
      </c>
      <c r="BY63" s="168">
        <f t="shared" si="174"/>
        <v>0</v>
      </c>
      <c r="BZ63" s="168">
        <f>BZ56+BZ57+BZ58</f>
        <v>0</v>
      </c>
      <c r="CA63" s="168">
        <f>CA56+CA57+CA58</f>
        <v>0</v>
      </c>
      <c r="CB63" s="166">
        <f t="shared" si="174"/>
        <v>0</v>
      </c>
      <c r="CC63" s="167">
        <f t="shared" si="174"/>
        <v>0</v>
      </c>
      <c r="CD63" s="168">
        <f t="shared" si="174"/>
        <v>0</v>
      </c>
      <c r="CE63" s="168">
        <f t="shared" si="174"/>
        <v>0</v>
      </c>
      <c r="CF63" s="168">
        <f t="shared" si="174"/>
        <v>0</v>
      </c>
      <c r="CG63" s="169">
        <f t="shared" si="174"/>
        <v>0</v>
      </c>
      <c r="CH63" s="168">
        <f t="shared" si="174"/>
        <v>0</v>
      </c>
      <c r="CI63" s="166">
        <f t="shared" si="174"/>
        <v>0</v>
      </c>
      <c r="CJ63" s="167">
        <f t="shared" si="174"/>
        <v>0</v>
      </c>
      <c r="CK63" s="168">
        <f t="shared" si="174"/>
        <v>0</v>
      </c>
      <c r="CL63" s="168">
        <f t="shared" si="174"/>
        <v>0</v>
      </c>
      <c r="CM63" s="168">
        <f t="shared" si="174"/>
        <v>0</v>
      </c>
      <c r="CN63" s="169">
        <f t="shared" si="174"/>
        <v>0</v>
      </c>
      <c r="CO63" s="168">
        <f t="shared" si="174"/>
        <v>0</v>
      </c>
      <c r="CP63" s="166">
        <f t="shared" si="174"/>
        <v>0</v>
      </c>
      <c r="CQ63" s="167">
        <f t="shared" si="174"/>
        <v>0</v>
      </c>
      <c r="CR63" s="168">
        <f t="shared" si="174"/>
        <v>0</v>
      </c>
      <c r="CS63" s="168">
        <f t="shared" si="174"/>
        <v>0</v>
      </c>
      <c r="CT63" s="168">
        <f t="shared" si="174"/>
        <v>0</v>
      </c>
      <c r="CU63" s="169">
        <f t="shared" si="174"/>
        <v>0</v>
      </c>
      <c r="CV63" s="168">
        <f t="shared" si="174"/>
        <v>0</v>
      </c>
      <c r="CW63" s="166">
        <f t="shared" si="174"/>
        <v>0</v>
      </c>
      <c r="CX63" s="167">
        <f t="shared" si="174"/>
        <v>0</v>
      </c>
      <c r="CY63" s="168">
        <f t="shared" si="174"/>
        <v>0</v>
      </c>
      <c r="CZ63" s="168">
        <f t="shared" si="174"/>
        <v>0</v>
      </c>
      <c r="DA63" s="168">
        <f t="shared" si="174"/>
        <v>0</v>
      </c>
      <c r="DB63" s="169">
        <f t="shared" si="174"/>
        <v>0</v>
      </c>
      <c r="DC63" s="168">
        <f t="shared" si="174"/>
        <v>0</v>
      </c>
      <c r="DD63" s="166">
        <f t="shared" si="174"/>
        <v>0</v>
      </c>
      <c r="DE63" s="167">
        <f t="shared" si="174"/>
        <v>0</v>
      </c>
      <c r="DF63" s="168">
        <f t="shared" si="174"/>
        <v>0</v>
      </c>
      <c r="DG63" s="168">
        <f t="shared" si="174"/>
        <v>0</v>
      </c>
      <c r="DH63" s="168">
        <f t="shared" si="174"/>
        <v>0</v>
      </c>
      <c r="DI63" s="169">
        <f t="shared" si="174"/>
        <v>0</v>
      </c>
      <c r="DJ63" s="168">
        <f t="shared" si="174"/>
        <v>0</v>
      </c>
      <c r="DK63" s="166">
        <f t="shared" si="174"/>
        <v>0</v>
      </c>
      <c r="DL63" s="167">
        <f t="shared" si="174"/>
        <v>0</v>
      </c>
      <c r="DM63" s="168">
        <f t="shared" si="174"/>
        <v>0</v>
      </c>
      <c r="DN63" s="168">
        <f t="shared" si="174"/>
        <v>0</v>
      </c>
      <c r="DO63" s="168">
        <f t="shared" si="174"/>
        <v>0</v>
      </c>
      <c r="DP63" s="169">
        <f t="shared" si="174"/>
        <v>0</v>
      </c>
      <c r="DQ63" s="168">
        <f t="shared" si="174"/>
        <v>0</v>
      </c>
      <c r="DR63" s="166">
        <f t="shared" si="174"/>
        <v>0</v>
      </c>
      <c r="DS63" s="167">
        <f t="shared" si="174"/>
        <v>0</v>
      </c>
      <c r="DT63" s="168">
        <f t="shared" si="174"/>
        <v>0</v>
      </c>
      <c r="DU63" s="168">
        <f t="shared" ref="DU63:GE63" si="175">DU56+DU57+DU58</f>
        <v>0</v>
      </c>
      <c r="DV63" s="168">
        <f t="shared" si="175"/>
        <v>0</v>
      </c>
      <c r="DW63" s="169">
        <f t="shared" si="175"/>
        <v>0</v>
      </c>
      <c r="DX63" s="168">
        <f t="shared" si="175"/>
        <v>0</v>
      </c>
      <c r="DY63" s="166">
        <f t="shared" si="175"/>
        <v>0</v>
      </c>
      <c r="DZ63" s="167">
        <f t="shared" si="175"/>
        <v>0</v>
      </c>
      <c r="EA63" s="168">
        <v>0</v>
      </c>
      <c r="EB63" s="168">
        <f t="shared" si="175"/>
        <v>0</v>
      </c>
      <c r="EC63" s="168">
        <f t="shared" si="175"/>
        <v>0</v>
      </c>
      <c r="ED63" s="169">
        <f t="shared" si="175"/>
        <v>0</v>
      </c>
      <c r="EE63" s="168">
        <f t="shared" si="175"/>
        <v>0</v>
      </c>
      <c r="EF63" s="166">
        <f t="shared" si="175"/>
        <v>0</v>
      </c>
      <c r="EG63" s="167">
        <f t="shared" si="175"/>
        <v>0</v>
      </c>
      <c r="EH63" s="168">
        <f t="shared" si="175"/>
        <v>0</v>
      </c>
      <c r="EI63" s="168">
        <f t="shared" si="175"/>
        <v>0</v>
      </c>
      <c r="EJ63" s="168">
        <f t="shared" si="175"/>
        <v>0</v>
      </c>
      <c r="EK63" s="169">
        <f t="shared" si="175"/>
        <v>0</v>
      </c>
      <c r="EL63" s="168">
        <f t="shared" si="175"/>
        <v>0</v>
      </c>
      <c r="EM63" s="166">
        <f t="shared" si="175"/>
        <v>0</v>
      </c>
      <c r="EN63" s="167">
        <f t="shared" si="175"/>
        <v>0</v>
      </c>
      <c r="EO63" s="168">
        <f t="shared" si="175"/>
        <v>0</v>
      </c>
      <c r="EP63" s="168">
        <f t="shared" si="175"/>
        <v>0</v>
      </c>
      <c r="EQ63" s="168">
        <f t="shared" si="175"/>
        <v>0</v>
      </c>
      <c r="ER63" s="169">
        <f t="shared" si="175"/>
        <v>0</v>
      </c>
      <c r="ES63" s="168">
        <f>ES56+ES57+ES58</f>
        <v>0</v>
      </c>
      <c r="ET63" s="166">
        <f t="shared" si="175"/>
        <v>0</v>
      </c>
      <c r="EU63" s="167">
        <f t="shared" si="175"/>
        <v>0</v>
      </c>
      <c r="EV63" s="168">
        <f t="shared" si="175"/>
        <v>0</v>
      </c>
      <c r="EW63" s="168">
        <f t="shared" si="175"/>
        <v>0</v>
      </c>
      <c r="EX63" s="168">
        <f t="shared" si="175"/>
        <v>0</v>
      </c>
      <c r="EY63" s="169">
        <f t="shared" si="175"/>
        <v>0</v>
      </c>
      <c r="EZ63" s="168">
        <f t="shared" si="175"/>
        <v>0</v>
      </c>
      <c r="FA63" s="166">
        <f t="shared" si="175"/>
        <v>0</v>
      </c>
      <c r="FB63" s="167">
        <f t="shared" si="175"/>
        <v>0</v>
      </c>
      <c r="FC63" s="168">
        <f t="shared" si="175"/>
        <v>0</v>
      </c>
      <c r="FD63" s="168">
        <f t="shared" si="175"/>
        <v>0</v>
      </c>
      <c r="FE63" s="168">
        <f t="shared" si="175"/>
        <v>0</v>
      </c>
      <c r="FF63" s="169">
        <f t="shared" si="175"/>
        <v>0</v>
      </c>
      <c r="FG63" s="168">
        <f t="shared" si="175"/>
        <v>0</v>
      </c>
      <c r="FH63" s="166">
        <f t="shared" si="175"/>
        <v>0</v>
      </c>
      <c r="FI63" s="167">
        <f t="shared" si="175"/>
        <v>0</v>
      </c>
      <c r="FJ63" s="168">
        <f t="shared" si="175"/>
        <v>0</v>
      </c>
      <c r="FK63" s="168">
        <f t="shared" si="175"/>
        <v>0</v>
      </c>
      <c r="FL63" s="168">
        <f t="shared" si="175"/>
        <v>0</v>
      </c>
      <c r="FM63" s="169">
        <f t="shared" si="175"/>
        <v>0</v>
      </c>
      <c r="FN63" s="168">
        <f>FN56+FN57+FN58</f>
        <v>0</v>
      </c>
      <c r="FO63" s="166">
        <f t="shared" si="175"/>
        <v>0</v>
      </c>
      <c r="FP63" s="167">
        <f t="shared" si="175"/>
        <v>0</v>
      </c>
      <c r="FQ63" s="168">
        <f t="shared" si="175"/>
        <v>0</v>
      </c>
      <c r="FR63" s="168">
        <f t="shared" si="175"/>
        <v>0</v>
      </c>
      <c r="FS63" s="168">
        <f t="shared" si="175"/>
        <v>0</v>
      </c>
      <c r="FT63" s="169">
        <f t="shared" si="175"/>
        <v>0</v>
      </c>
      <c r="FU63" s="168">
        <f t="shared" si="175"/>
        <v>0</v>
      </c>
      <c r="FV63" s="166">
        <f t="shared" si="175"/>
        <v>0</v>
      </c>
      <c r="FW63" s="167">
        <f t="shared" si="175"/>
        <v>0</v>
      </c>
      <c r="FX63" s="168">
        <f t="shared" si="175"/>
        <v>0</v>
      </c>
      <c r="FY63" s="168">
        <f t="shared" si="175"/>
        <v>0</v>
      </c>
      <c r="FZ63" s="168">
        <f t="shared" si="175"/>
        <v>0</v>
      </c>
      <c r="GA63" s="169">
        <f t="shared" si="175"/>
        <v>0</v>
      </c>
      <c r="GB63" s="168">
        <f t="shared" si="175"/>
        <v>0</v>
      </c>
      <c r="GC63" s="166">
        <f t="shared" si="175"/>
        <v>0</v>
      </c>
      <c r="GD63" s="167">
        <f t="shared" si="175"/>
        <v>0</v>
      </c>
      <c r="GE63" s="168">
        <f t="shared" si="175"/>
        <v>0</v>
      </c>
      <c r="GF63" s="168">
        <f t="shared" ref="GF63:IN63" si="176">GF56+GF57+GF58</f>
        <v>0</v>
      </c>
      <c r="GG63" s="168">
        <f t="shared" si="176"/>
        <v>0</v>
      </c>
      <c r="GH63" s="169">
        <f t="shared" si="176"/>
        <v>0</v>
      </c>
      <c r="GI63" s="168">
        <f t="shared" si="176"/>
        <v>0</v>
      </c>
      <c r="GJ63" s="166">
        <f t="shared" si="176"/>
        <v>0</v>
      </c>
      <c r="GK63" s="167">
        <f t="shared" si="176"/>
        <v>0</v>
      </c>
      <c r="GL63" s="168">
        <f t="shared" si="176"/>
        <v>0</v>
      </c>
      <c r="GM63" s="168">
        <f t="shared" si="176"/>
        <v>0</v>
      </c>
      <c r="GN63" s="168">
        <f t="shared" si="176"/>
        <v>0</v>
      </c>
      <c r="GO63" s="169">
        <f t="shared" si="176"/>
        <v>0</v>
      </c>
      <c r="GP63" s="168">
        <f>GP56+GP57+GP58</f>
        <v>0</v>
      </c>
      <c r="GQ63" s="166">
        <f t="shared" si="176"/>
        <v>0</v>
      </c>
      <c r="GR63" s="167">
        <f t="shared" si="176"/>
        <v>0</v>
      </c>
      <c r="GS63" s="168">
        <f t="shared" si="176"/>
        <v>0</v>
      </c>
      <c r="GT63" s="168">
        <f t="shared" si="176"/>
        <v>0</v>
      </c>
      <c r="GU63" s="168">
        <f t="shared" si="176"/>
        <v>0</v>
      </c>
      <c r="GV63" s="169">
        <f t="shared" si="176"/>
        <v>0</v>
      </c>
      <c r="GW63" s="168">
        <f>GW56+GW57+GW58</f>
        <v>0</v>
      </c>
      <c r="GX63" s="166">
        <f t="shared" si="176"/>
        <v>0</v>
      </c>
      <c r="GY63" s="167">
        <f t="shared" si="176"/>
        <v>0</v>
      </c>
      <c r="GZ63" s="168">
        <f t="shared" si="176"/>
        <v>0</v>
      </c>
      <c r="HA63" s="168">
        <f t="shared" si="176"/>
        <v>0</v>
      </c>
      <c r="HB63" s="168">
        <f t="shared" si="176"/>
        <v>0</v>
      </c>
      <c r="HC63" s="169">
        <f t="shared" si="176"/>
        <v>0</v>
      </c>
      <c r="HD63" s="168">
        <f>HD56+HD57+HD58</f>
        <v>0</v>
      </c>
      <c r="HE63" s="166">
        <f t="shared" si="176"/>
        <v>0</v>
      </c>
      <c r="HF63" s="167">
        <f t="shared" si="176"/>
        <v>0</v>
      </c>
      <c r="HG63" s="168">
        <f t="shared" si="176"/>
        <v>0</v>
      </c>
      <c r="HH63" s="168">
        <f t="shared" si="176"/>
        <v>0</v>
      </c>
      <c r="HI63" s="168">
        <f t="shared" si="176"/>
        <v>0</v>
      </c>
      <c r="HJ63" s="169">
        <f t="shared" si="176"/>
        <v>0</v>
      </c>
      <c r="HK63" s="168">
        <f>HK56+HK57+HK58</f>
        <v>0</v>
      </c>
      <c r="HL63" s="166">
        <f t="shared" si="176"/>
        <v>0</v>
      </c>
      <c r="HM63" s="167">
        <f t="shared" si="176"/>
        <v>0</v>
      </c>
      <c r="HN63" s="168">
        <f t="shared" si="176"/>
        <v>0</v>
      </c>
      <c r="HO63" s="168">
        <f t="shared" si="176"/>
        <v>0</v>
      </c>
      <c r="HP63" s="168">
        <f t="shared" si="176"/>
        <v>0</v>
      </c>
      <c r="HQ63" s="169">
        <f t="shared" si="176"/>
        <v>0</v>
      </c>
      <c r="HR63" s="168">
        <f>HR56+HR57+HR58</f>
        <v>0</v>
      </c>
      <c r="HS63" s="166">
        <f t="shared" si="176"/>
        <v>0</v>
      </c>
      <c r="HT63" s="167">
        <f t="shared" si="176"/>
        <v>0</v>
      </c>
      <c r="HU63" s="168">
        <f t="shared" si="176"/>
        <v>0</v>
      </c>
      <c r="HV63" s="168">
        <f t="shared" si="176"/>
        <v>0</v>
      </c>
      <c r="HW63" s="168">
        <f t="shared" si="176"/>
        <v>0</v>
      </c>
      <c r="HX63" s="169">
        <f t="shared" si="176"/>
        <v>0</v>
      </c>
      <c r="HY63" s="168">
        <f>HY56+HY57+HY58</f>
        <v>0</v>
      </c>
      <c r="HZ63" s="166">
        <f t="shared" si="176"/>
        <v>0</v>
      </c>
      <c r="IA63" s="167">
        <f t="shared" si="176"/>
        <v>0</v>
      </c>
      <c r="IB63" s="168">
        <f t="shared" si="176"/>
        <v>0</v>
      </c>
      <c r="IC63" s="168">
        <f t="shared" si="176"/>
        <v>0</v>
      </c>
      <c r="ID63" s="168">
        <f t="shared" si="176"/>
        <v>0</v>
      </c>
      <c r="IE63" s="169">
        <f t="shared" si="176"/>
        <v>0</v>
      </c>
      <c r="IF63" s="168">
        <f>IF56+IF57+IF58</f>
        <v>0</v>
      </c>
      <c r="IG63" s="166">
        <f t="shared" si="176"/>
        <v>0</v>
      </c>
      <c r="IH63" s="167">
        <f t="shared" si="176"/>
        <v>0</v>
      </c>
      <c r="II63" s="168">
        <f t="shared" si="176"/>
        <v>0</v>
      </c>
      <c r="IJ63" s="168">
        <f t="shared" si="176"/>
        <v>0</v>
      </c>
      <c r="IK63" s="168">
        <f t="shared" si="176"/>
        <v>0</v>
      </c>
      <c r="IL63" s="169">
        <f t="shared" si="176"/>
        <v>0</v>
      </c>
      <c r="IM63" s="168">
        <f>IM56+IM57+IM58</f>
        <v>0</v>
      </c>
      <c r="IN63" s="166">
        <f t="shared" si="176"/>
        <v>0</v>
      </c>
      <c r="IO63" s="172"/>
    </row>
    <row r="64" spans="1:249" s="98" customFormat="1" ht="20.25" customHeight="1" x14ac:dyDescent="0.2">
      <c r="A64" s="221" t="s">
        <v>27</v>
      </c>
      <c r="B64" s="222"/>
      <c r="C64" s="223"/>
      <c r="D64" s="30">
        <f>+K64+R64+Y64+AM64+AT64+BV64-6</f>
        <v>19159803</v>
      </c>
      <c r="E64" s="155">
        <f>+L64+S64+Z64+AN64+AU64+BW64</f>
        <v>52952455</v>
      </c>
      <c r="F64" s="155">
        <f>F55+F63</f>
        <v>0</v>
      </c>
      <c r="G64" s="161">
        <f t="shared" si="138"/>
        <v>53354644</v>
      </c>
      <c r="H64" s="161">
        <f>H55+H63</f>
        <v>38766024</v>
      </c>
      <c r="I64" s="161">
        <f>I55+I63</f>
        <v>14588620</v>
      </c>
      <c r="J64" s="19">
        <f>J55+J63</f>
        <v>0</v>
      </c>
      <c r="K64" s="18">
        <f t="shared" ref="K64:BH64" si="177">K55+K63</f>
        <v>10459478</v>
      </c>
      <c r="L64" s="13">
        <f t="shared" si="177"/>
        <v>27689337</v>
      </c>
      <c r="M64" s="13">
        <f t="shared" si="177"/>
        <v>0</v>
      </c>
      <c r="N64" s="13">
        <f t="shared" si="177"/>
        <v>26203624</v>
      </c>
      <c r="O64" s="62">
        <f t="shared" si="177"/>
        <v>19902954</v>
      </c>
      <c r="P64" s="13">
        <f t="shared" si="177"/>
        <v>6300670</v>
      </c>
      <c r="Q64" s="48">
        <f>Q55+Q63</f>
        <v>0</v>
      </c>
      <c r="R64" s="18">
        <f>R55+R63</f>
        <v>3268812</v>
      </c>
      <c r="S64" s="13">
        <f t="shared" si="177"/>
        <v>6731311</v>
      </c>
      <c r="T64" s="13">
        <f t="shared" si="177"/>
        <v>0</v>
      </c>
      <c r="U64" s="13">
        <f t="shared" si="177"/>
        <v>7440701</v>
      </c>
      <c r="V64" s="62">
        <f>V55+V63</f>
        <v>7045618</v>
      </c>
      <c r="W64" s="13">
        <f>W55+W63</f>
        <v>395083</v>
      </c>
      <c r="X64" s="19">
        <f>X55+X63</f>
        <v>0</v>
      </c>
      <c r="Y64" s="18">
        <f>Y55+Y63</f>
        <v>2506157</v>
      </c>
      <c r="Z64" s="13">
        <f t="shared" si="177"/>
        <v>6918989</v>
      </c>
      <c r="AA64" s="13">
        <f t="shared" si="177"/>
        <v>0</v>
      </c>
      <c r="AB64" s="13">
        <f t="shared" si="177"/>
        <v>7190902</v>
      </c>
      <c r="AC64" s="62">
        <f t="shared" si="177"/>
        <v>1293880</v>
      </c>
      <c r="AD64" s="13">
        <f>AD55+AD63</f>
        <v>5897022</v>
      </c>
      <c r="AE64" s="19">
        <f t="shared" si="177"/>
        <v>0</v>
      </c>
      <c r="AF64" s="18">
        <f t="shared" si="177"/>
        <v>508984</v>
      </c>
      <c r="AG64" s="13">
        <f t="shared" si="177"/>
        <v>0</v>
      </c>
      <c r="AH64" s="13">
        <f t="shared" si="177"/>
        <v>0</v>
      </c>
      <c r="AI64" s="13">
        <f t="shared" si="177"/>
        <v>0</v>
      </c>
      <c r="AJ64" s="62">
        <f t="shared" si="177"/>
        <v>0</v>
      </c>
      <c r="AK64" s="13">
        <f>AK55+AK63</f>
        <v>0</v>
      </c>
      <c r="AL64" s="19">
        <f t="shared" si="177"/>
        <v>0</v>
      </c>
      <c r="AM64" s="18">
        <f t="shared" si="177"/>
        <v>339237</v>
      </c>
      <c r="AN64" s="13">
        <f t="shared" si="177"/>
        <v>604301</v>
      </c>
      <c r="AO64" s="13">
        <f t="shared" si="177"/>
        <v>0</v>
      </c>
      <c r="AP64" s="13">
        <f t="shared" si="177"/>
        <v>833648</v>
      </c>
      <c r="AQ64" s="62">
        <f t="shared" si="177"/>
        <v>814935</v>
      </c>
      <c r="AR64" s="13">
        <f>AR55+AR63</f>
        <v>18713</v>
      </c>
      <c r="AS64" s="19">
        <f t="shared" si="177"/>
        <v>0</v>
      </c>
      <c r="AT64" s="45">
        <f t="shared" ref="AT64:AZ64" si="178">AT55+AT63</f>
        <v>2586125</v>
      </c>
      <c r="AU64" s="13">
        <f t="shared" si="178"/>
        <v>5364639</v>
      </c>
      <c r="AV64" s="13">
        <f t="shared" si="178"/>
        <v>0</v>
      </c>
      <c r="AW64" s="13">
        <f t="shared" si="178"/>
        <v>5502510</v>
      </c>
      <c r="AX64" s="13">
        <f>AX55+AX63</f>
        <v>4731225</v>
      </c>
      <c r="AY64" s="13">
        <f>AY55+AY63</f>
        <v>771285</v>
      </c>
      <c r="AZ64" s="48">
        <f t="shared" si="178"/>
        <v>0</v>
      </c>
      <c r="BA64" s="18">
        <f t="shared" si="177"/>
        <v>1561322</v>
      </c>
      <c r="BB64" s="13">
        <f t="shared" si="177"/>
        <v>3425368</v>
      </c>
      <c r="BC64" s="13">
        <f t="shared" si="177"/>
        <v>0</v>
      </c>
      <c r="BD64" s="13">
        <f t="shared" si="177"/>
        <v>3533776</v>
      </c>
      <c r="BE64" s="62">
        <f t="shared" si="177"/>
        <v>3160207</v>
      </c>
      <c r="BF64" s="13">
        <f>BF55+BF63</f>
        <v>373569</v>
      </c>
      <c r="BG64" s="19">
        <f t="shared" si="177"/>
        <v>0</v>
      </c>
      <c r="BH64" s="18">
        <f t="shared" si="177"/>
        <v>339903</v>
      </c>
      <c r="BI64" s="13">
        <f t="shared" ref="BI64:DT64" si="179">BI55+BI63</f>
        <v>658636</v>
      </c>
      <c r="BJ64" s="13">
        <f t="shared" si="179"/>
        <v>0</v>
      </c>
      <c r="BK64" s="13">
        <f t="shared" si="179"/>
        <v>690382</v>
      </c>
      <c r="BL64" s="62">
        <f t="shared" si="179"/>
        <v>559869</v>
      </c>
      <c r="BM64" s="13">
        <f t="shared" si="179"/>
        <v>130513</v>
      </c>
      <c r="BN64" s="19">
        <f t="shared" si="179"/>
        <v>0</v>
      </c>
      <c r="BO64" s="18">
        <f t="shared" si="179"/>
        <v>684900</v>
      </c>
      <c r="BP64" s="13">
        <f t="shared" si="179"/>
        <v>1280635</v>
      </c>
      <c r="BQ64" s="13">
        <f t="shared" si="179"/>
        <v>0</v>
      </c>
      <c r="BR64" s="13">
        <f t="shared" si="179"/>
        <v>1278352</v>
      </c>
      <c r="BS64" s="62">
        <f t="shared" si="179"/>
        <v>1011149</v>
      </c>
      <c r="BT64" s="13">
        <f t="shared" si="179"/>
        <v>267203</v>
      </c>
      <c r="BU64" s="19">
        <f t="shared" si="179"/>
        <v>0</v>
      </c>
      <c r="BV64" s="18">
        <f t="shared" si="179"/>
        <v>0</v>
      </c>
      <c r="BW64" s="13">
        <f t="shared" si="179"/>
        <v>5643878</v>
      </c>
      <c r="BX64" s="13">
        <f t="shared" si="179"/>
        <v>0</v>
      </c>
      <c r="BY64" s="13">
        <f t="shared" si="179"/>
        <v>6183259</v>
      </c>
      <c r="BZ64" s="13">
        <f>BZ55+BZ63</f>
        <v>4977412</v>
      </c>
      <c r="CA64" s="13">
        <f>CA55+CA63</f>
        <v>1205847</v>
      </c>
      <c r="CB64" s="19">
        <f t="shared" si="179"/>
        <v>0</v>
      </c>
      <c r="CC64" s="18">
        <f>CC55+CC63</f>
        <v>0</v>
      </c>
      <c r="CD64" s="13">
        <f t="shared" si="179"/>
        <v>0</v>
      </c>
      <c r="CE64" s="13">
        <f t="shared" si="179"/>
        <v>0</v>
      </c>
      <c r="CF64" s="13">
        <f t="shared" si="179"/>
        <v>0</v>
      </c>
      <c r="CG64" s="62">
        <f t="shared" si="179"/>
        <v>0</v>
      </c>
      <c r="CH64" s="13">
        <f t="shared" si="179"/>
        <v>0</v>
      </c>
      <c r="CI64" s="19">
        <f t="shared" si="179"/>
        <v>0</v>
      </c>
      <c r="CJ64" s="18">
        <f t="shared" si="179"/>
        <v>0</v>
      </c>
      <c r="CK64" s="13">
        <f t="shared" si="179"/>
        <v>0</v>
      </c>
      <c r="CL64" s="13">
        <f t="shared" si="179"/>
        <v>0</v>
      </c>
      <c r="CM64" s="13">
        <f t="shared" si="179"/>
        <v>0</v>
      </c>
      <c r="CN64" s="62">
        <f t="shared" si="179"/>
        <v>0</v>
      </c>
      <c r="CO64" s="13">
        <f t="shared" si="179"/>
        <v>0</v>
      </c>
      <c r="CP64" s="19">
        <f t="shared" si="179"/>
        <v>0</v>
      </c>
      <c r="CQ64" s="18">
        <f t="shared" si="179"/>
        <v>0</v>
      </c>
      <c r="CR64" s="13">
        <f t="shared" si="179"/>
        <v>0</v>
      </c>
      <c r="CS64" s="13">
        <f t="shared" si="179"/>
        <v>0</v>
      </c>
      <c r="CT64" s="13">
        <f t="shared" si="179"/>
        <v>0</v>
      </c>
      <c r="CU64" s="62">
        <f t="shared" si="179"/>
        <v>0</v>
      </c>
      <c r="CV64" s="13">
        <f t="shared" si="179"/>
        <v>0</v>
      </c>
      <c r="CW64" s="19">
        <f t="shared" si="179"/>
        <v>0</v>
      </c>
      <c r="CX64" s="18">
        <f t="shared" si="179"/>
        <v>0</v>
      </c>
      <c r="CY64" s="13">
        <f t="shared" si="179"/>
        <v>0</v>
      </c>
      <c r="CZ64" s="13">
        <f t="shared" si="179"/>
        <v>0</v>
      </c>
      <c r="DA64" s="13">
        <f t="shared" si="179"/>
        <v>0</v>
      </c>
      <c r="DB64" s="62">
        <f t="shared" si="179"/>
        <v>0</v>
      </c>
      <c r="DC64" s="13">
        <f t="shared" si="179"/>
        <v>0</v>
      </c>
      <c r="DD64" s="19">
        <f t="shared" si="179"/>
        <v>0</v>
      </c>
      <c r="DE64" s="18">
        <f t="shared" si="179"/>
        <v>0</v>
      </c>
      <c r="DF64" s="13">
        <f t="shared" si="179"/>
        <v>0</v>
      </c>
      <c r="DG64" s="13">
        <f t="shared" si="179"/>
        <v>0</v>
      </c>
      <c r="DH64" s="13">
        <f t="shared" si="179"/>
        <v>0</v>
      </c>
      <c r="DI64" s="62">
        <f t="shared" si="179"/>
        <v>0</v>
      </c>
      <c r="DJ64" s="13">
        <f t="shared" si="179"/>
        <v>0</v>
      </c>
      <c r="DK64" s="19">
        <f t="shared" si="179"/>
        <v>0</v>
      </c>
      <c r="DL64" s="18">
        <f t="shared" si="179"/>
        <v>0</v>
      </c>
      <c r="DM64" s="13">
        <f t="shared" si="179"/>
        <v>0</v>
      </c>
      <c r="DN64" s="13">
        <f t="shared" si="179"/>
        <v>0</v>
      </c>
      <c r="DO64" s="13">
        <f t="shared" si="179"/>
        <v>0</v>
      </c>
      <c r="DP64" s="62">
        <f t="shared" si="179"/>
        <v>0</v>
      </c>
      <c r="DQ64" s="13">
        <f t="shared" si="179"/>
        <v>0</v>
      </c>
      <c r="DR64" s="19">
        <f t="shared" si="179"/>
        <v>0</v>
      </c>
      <c r="DS64" s="18">
        <f t="shared" si="179"/>
        <v>0</v>
      </c>
      <c r="DT64" s="13">
        <f t="shared" si="179"/>
        <v>0</v>
      </c>
      <c r="DU64" s="13">
        <f t="shared" ref="DU64:GE64" si="180">DU55+DU63</f>
        <v>0</v>
      </c>
      <c r="DV64" s="13">
        <f t="shared" si="180"/>
        <v>0</v>
      </c>
      <c r="DW64" s="62">
        <f t="shared" si="180"/>
        <v>0</v>
      </c>
      <c r="DX64" s="13">
        <f t="shared" si="180"/>
        <v>0</v>
      </c>
      <c r="DY64" s="19">
        <f t="shared" si="180"/>
        <v>0</v>
      </c>
      <c r="DZ64" s="18">
        <f t="shared" si="180"/>
        <v>0</v>
      </c>
      <c r="EA64" s="13">
        <f t="shared" si="180"/>
        <v>0</v>
      </c>
      <c r="EB64" s="13">
        <f t="shared" si="180"/>
        <v>0</v>
      </c>
      <c r="EC64" s="13">
        <f t="shared" si="180"/>
        <v>0</v>
      </c>
      <c r="ED64" s="62">
        <f t="shared" si="180"/>
        <v>0</v>
      </c>
      <c r="EE64" s="13">
        <f t="shared" si="180"/>
        <v>0</v>
      </c>
      <c r="EF64" s="19">
        <f t="shared" si="180"/>
        <v>0</v>
      </c>
      <c r="EG64" s="18">
        <f>EG55+EG63</f>
        <v>0</v>
      </c>
      <c r="EH64" s="13">
        <f t="shared" si="180"/>
        <v>0</v>
      </c>
      <c r="EI64" s="13">
        <f t="shared" si="180"/>
        <v>0</v>
      </c>
      <c r="EJ64" s="13">
        <f t="shared" si="180"/>
        <v>0</v>
      </c>
      <c r="EK64" s="62">
        <f t="shared" si="180"/>
        <v>0</v>
      </c>
      <c r="EL64" s="13">
        <f t="shared" si="180"/>
        <v>0</v>
      </c>
      <c r="EM64" s="19">
        <f t="shared" si="180"/>
        <v>0</v>
      </c>
      <c r="EN64" s="18">
        <f t="shared" si="180"/>
        <v>0</v>
      </c>
      <c r="EO64" s="13">
        <f t="shared" si="180"/>
        <v>0</v>
      </c>
      <c r="EP64" s="13">
        <f t="shared" si="180"/>
        <v>0</v>
      </c>
      <c r="EQ64" s="13">
        <f t="shared" si="180"/>
        <v>0</v>
      </c>
      <c r="ER64" s="62">
        <f t="shared" si="180"/>
        <v>0</v>
      </c>
      <c r="ES64" s="13">
        <f>ES55+ES63</f>
        <v>0</v>
      </c>
      <c r="ET64" s="19">
        <f t="shared" si="180"/>
        <v>0</v>
      </c>
      <c r="EU64" s="18">
        <f t="shared" si="180"/>
        <v>0</v>
      </c>
      <c r="EV64" s="13">
        <f t="shared" si="180"/>
        <v>0</v>
      </c>
      <c r="EW64" s="13">
        <f t="shared" si="180"/>
        <v>0</v>
      </c>
      <c r="EX64" s="13">
        <f t="shared" si="180"/>
        <v>0</v>
      </c>
      <c r="EY64" s="62">
        <f t="shared" si="180"/>
        <v>0</v>
      </c>
      <c r="EZ64" s="13">
        <f t="shared" si="180"/>
        <v>0</v>
      </c>
      <c r="FA64" s="19">
        <f t="shared" si="180"/>
        <v>0</v>
      </c>
      <c r="FB64" s="18">
        <f t="shared" si="180"/>
        <v>0</v>
      </c>
      <c r="FC64" s="13">
        <f t="shared" si="180"/>
        <v>0</v>
      </c>
      <c r="FD64" s="13">
        <f t="shared" si="180"/>
        <v>0</v>
      </c>
      <c r="FE64" s="13">
        <f t="shared" si="180"/>
        <v>0</v>
      </c>
      <c r="FF64" s="62">
        <f t="shared" si="180"/>
        <v>0</v>
      </c>
      <c r="FG64" s="13">
        <f t="shared" si="180"/>
        <v>0</v>
      </c>
      <c r="FH64" s="19">
        <f t="shared" si="180"/>
        <v>0</v>
      </c>
      <c r="FI64" s="18">
        <f t="shared" si="180"/>
        <v>0</v>
      </c>
      <c r="FJ64" s="13">
        <f t="shared" si="180"/>
        <v>0</v>
      </c>
      <c r="FK64" s="13">
        <f t="shared" si="180"/>
        <v>0</v>
      </c>
      <c r="FL64" s="13">
        <f t="shared" si="180"/>
        <v>0</v>
      </c>
      <c r="FM64" s="62">
        <f t="shared" si="180"/>
        <v>0</v>
      </c>
      <c r="FN64" s="13">
        <f>FN55+FN63</f>
        <v>0</v>
      </c>
      <c r="FO64" s="19">
        <f t="shared" si="180"/>
        <v>0</v>
      </c>
      <c r="FP64" s="18">
        <f t="shared" si="180"/>
        <v>0</v>
      </c>
      <c r="FQ64" s="13">
        <f t="shared" si="180"/>
        <v>0</v>
      </c>
      <c r="FR64" s="13">
        <f t="shared" si="180"/>
        <v>0</v>
      </c>
      <c r="FS64" s="13">
        <f t="shared" si="180"/>
        <v>0</v>
      </c>
      <c r="FT64" s="62">
        <f t="shared" si="180"/>
        <v>0</v>
      </c>
      <c r="FU64" s="13">
        <f t="shared" si="180"/>
        <v>0</v>
      </c>
      <c r="FV64" s="19">
        <f t="shared" si="180"/>
        <v>0</v>
      </c>
      <c r="FW64" s="18">
        <f t="shared" si="180"/>
        <v>0</v>
      </c>
      <c r="FX64" s="13">
        <f t="shared" si="180"/>
        <v>0</v>
      </c>
      <c r="FY64" s="13">
        <f t="shared" si="180"/>
        <v>0</v>
      </c>
      <c r="FZ64" s="13">
        <f t="shared" si="180"/>
        <v>0</v>
      </c>
      <c r="GA64" s="62">
        <f t="shared" si="180"/>
        <v>0</v>
      </c>
      <c r="GB64" s="13">
        <f t="shared" si="180"/>
        <v>0</v>
      </c>
      <c r="GC64" s="19">
        <f t="shared" si="180"/>
        <v>0</v>
      </c>
      <c r="GD64" s="18">
        <f t="shared" si="180"/>
        <v>0</v>
      </c>
      <c r="GE64" s="13">
        <f t="shared" si="180"/>
        <v>0</v>
      </c>
      <c r="GF64" s="13">
        <f t="shared" ref="GF64:IN64" si="181">GF55+GF63</f>
        <v>0</v>
      </c>
      <c r="GG64" s="13">
        <f t="shared" si="181"/>
        <v>0</v>
      </c>
      <c r="GH64" s="62">
        <f t="shared" si="181"/>
        <v>0</v>
      </c>
      <c r="GI64" s="13">
        <f t="shared" si="181"/>
        <v>0</v>
      </c>
      <c r="GJ64" s="19">
        <f t="shared" si="181"/>
        <v>0</v>
      </c>
      <c r="GK64" s="18">
        <f t="shared" si="181"/>
        <v>0</v>
      </c>
      <c r="GL64" s="13">
        <f t="shared" si="181"/>
        <v>0</v>
      </c>
      <c r="GM64" s="13">
        <f t="shared" si="181"/>
        <v>0</v>
      </c>
      <c r="GN64" s="13">
        <f t="shared" si="181"/>
        <v>0</v>
      </c>
      <c r="GO64" s="62">
        <f t="shared" si="181"/>
        <v>0</v>
      </c>
      <c r="GP64" s="13">
        <f>GP55+GP63</f>
        <v>0</v>
      </c>
      <c r="GQ64" s="19">
        <f t="shared" si="181"/>
        <v>0</v>
      </c>
      <c r="GR64" s="18">
        <f t="shared" si="181"/>
        <v>0</v>
      </c>
      <c r="GS64" s="13">
        <f t="shared" si="181"/>
        <v>0</v>
      </c>
      <c r="GT64" s="13">
        <f t="shared" si="181"/>
        <v>0</v>
      </c>
      <c r="GU64" s="13">
        <f t="shared" si="181"/>
        <v>0</v>
      </c>
      <c r="GV64" s="62">
        <f t="shared" si="181"/>
        <v>0</v>
      </c>
      <c r="GW64" s="13">
        <f>GW55+GW63</f>
        <v>0</v>
      </c>
      <c r="GX64" s="19">
        <f t="shared" si="181"/>
        <v>0</v>
      </c>
      <c r="GY64" s="18">
        <f t="shared" si="181"/>
        <v>0</v>
      </c>
      <c r="GZ64" s="13">
        <f t="shared" si="181"/>
        <v>0</v>
      </c>
      <c r="HA64" s="13">
        <f t="shared" si="181"/>
        <v>0</v>
      </c>
      <c r="HB64" s="13">
        <f t="shared" si="181"/>
        <v>0</v>
      </c>
      <c r="HC64" s="62">
        <f t="shared" si="181"/>
        <v>0</v>
      </c>
      <c r="HD64" s="13">
        <f>HD55+HD63</f>
        <v>0</v>
      </c>
      <c r="HE64" s="19">
        <f t="shared" si="181"/>
        <v>0</v>
      </c>
      <c r="HF64" s="18">
        <f t="shared" si="181"/>
        <v>0</v>
      </c>
      <c r="HG64" s="13">
        <f t="shared" si="181"/>
        <v>0</v>
      </c>
      <c r="HH64" s="13">
        <f t="shared" si="181"/>
        <v>0</v>
      </c>
      <c r="HI64" s="13">
        <f t="shared" si="181"/>
        <v>0</v>
      </c>
      <c r="HJ64" s="62">
        <f t="shared" si="181"/>
        <v>0</v>
      </c>
      <c r="HK64" s="13">
        <f>HK55+HK63</f>
        <v>0</v>
      </c>
      <c r="HL64" s="19">
        <f t="shared" si="181"/>
        <v>0</v>
      </c>
      <c r="HM64" s="18">
        <f t="shared" si="181"/>
        <v>0</v>
      </c>
      <c r="HN64" s="13">
        <f t="shared" si="181"/>
        <v>0</v>
      </c>
      <c r="HO64" s="13">
        <f t="shared" si="181"/>
        <v>0</v>
      </c>
      <c r="HP64" s="13">
        <f t="shared" si="181"/>
        <v>0</v>
      </c>
      <c r="HQ64" s="62">
        <f t="shared" si="181"/>
        <v>0</v>
      </c>
      <c r="HR64" s="13">
        <f>HR55+HR63</f>
        <v>0</v>
      </c>
      <c r="HS64" s="19">
        <f t="shared" si="181"/>
        <v>0</v>
      </c>
      <c r="HT64" s="18">
        <f>HT55+HT63</f>
        <v>0</v>
      </c>
      <c r="HU64" s="13">
        <f t="shared" si="181"/>
        <v>0</v>
      </c>
      <c r="HV64" s="13">
        <f t="shared" si="181"/>
        <v>0</v>
      </c>
      <c r="HW64" s="13">
        <f t="shared" si="181"/>
        <v>0</v>
      </c>
      <c r="HX64" s="62">
        <f t="shared" si="181"/>
        <v>0</v>
      </c>
      <c r="HY64" s="13">
        <f>HY55+HY63</f>
        <v>0</v>
      </c>
      <c r="HZ64" s="19">
        <f t="shared" si="181"/>
        <v>0</v>
      </c>
      <c r="IA64" s="18">
        <f t="shared" si="181"/>
        <v>0</v>
      </c>
      <c r="IB64" s="13">
        <f t="shared" si="181"/>
        <v>0</v>
      </c>
      <c r="IC64" s="13">
        <f t="shared" si="181"/>
        <v>0</v>
      </c>
      <c r="ID64" s="13">
        <f t="shared" si="181"/>
        <v>0</v>
      </c>
      <c r="IE64" s="62">
        <f t="shared" si="181"/>
        <v>0</v>
      </c>
      <c r="IF64" s="13">
        <f>IF55+IF63</f>
        <v>0</v>
      </c>
      <c r="IG64" s="19">
        <f t="shared" si="181"/>
        <v>0</v>
      </c>
      <c r="IH64" s="18">
        <f t="shared" si="181"/>
        <v>0</v>
      </c>
      <c r="II64" s="13">
        <f t="shared" si="181"/>
        <v>0</v>
      </c>
      <c r="IJ64" s="13">
        <f t="shared" si="181"/>
        <v>0</v>
      </c>
      <c r="IK64" s="13">
        <f t="shared" si="181"/>
        <v>0</v>
      </c>
      <c r="IL64" s="62">
        <f t="shared" si="181"/>
        <v>0</v>
      </c>
      <c r="IM64" s="13">
        <f>IM55+IM63</f>
        <v>0</v>
      </c>
      <c r="IN64" s="19">
        <f t="shared" si="181"/>
        <v>0</v>
      </c>
      <c r="IO64" s="41"/>
    </row>
    <row r="65" spans="1:249" s="89" customFormat="1" ht="19.5" customHeight="1" x14ac:dyDescent="0.15">
      <c r="A65" s="70" t="s">
        <v>92</v>
      </c>
      <c r="B65" s="20" t="s">
        <v>13</v>
      </c>
      <c r="C65" s="68"/>
      <c r="D65" s="30">
        <f t="shared" si="137"/>
        <v>0</v>
      </c>
      <c r="E65" s="30"/>
      <c r="F65" s="22"/>
      <c r="G65" s="4"/>
      <c r="H65" s="22"/>
      <c r="I65" s="22"/>
      <c r="J65" s="23"/>
      <c r="K65" s="21"/>
      <c r="L65" s="22"/>
      <c r="M65" s="22"/>
      <c r="N65" s="22"/>
      <c r="O65" s="52"/>
      <c r="P65" s="22"/>
      <c r="Q65" s="28"/>
      <c r="R65" s="21"/>
      <c r="S65" s="22"/>
      <c r="T65" s="22"/>
      <c r="U65" s="22"/>
      <c r="V65" s="52"/>
      <c r="W65" s="22"/>
      <c r="X65" s="23"/>
      <c r="Y65" s="21"/>
      <c r="Z65" s="22"/>
      <c r="AA65" s="22"/>
      <c r="AB65" s="22"/>
      <c r="AC65" s="52"/>
      <c r="AD65" s="22"/>
      <c r="AE65" s="23"/>
      <c r="AF65" s="21"/>
      <c r="AG65" s="22"/>
      <c r="AH65" s="22"/>
      <c r="AI65" s="22"/>
      <c r="AJ65" s="52"/>
      <c r="AK65" s="22"/>
      <c r="AL65" s="23"/>
      <c r="AM65" s="21"/>
      <c r="AN65" s="22"/>
      <c r="AO65" s="22"/>
      <c r="AP65" s="22"/>
      <c r="AQ65" s="52"/>
      <c r="AR65" s="22"/>
      <c r="AS65" s="23"/>
      <c r="AT65" s="43"/>
      <c r="AU65" s="22"/>
      <c r="AV65" s="22"/>
      <c r="AW65" s="22"/>
      <c r="AX65" s="22"/>
      <c r="AY65" s="22"/>
      <c r="AZ65" s="28"/>
      <c r="BA65" s="21"/>
      <c r="BB65" s="22"/>
      <c r="BC65" s="22"/>
      <c r="BD65" s="22"/>
      <c r="BE65" s="52"/>
      <c r="BF65" s="22"/>
      <c r="BG65" s="23"/>
      <c r="BH65" s="21"/>
      <c r="BI65" s="22"/>
      <c r="BJ65" s="22"/>
      <c r="BK65" s="22"/>
      <c r="BL65" s="52"/>
      <c r="BM65" s="22"/>
      <c r="BN65" s="23"/>
      <c r="BO65" s="21"/>
      <c r="BP65" s="22"/>
      <c r="BQ65" s="22"/>
      <c r="BR65" s="22"/>
      <c r="BS65" s="52"/>
      <c r="BT65" s="22"/>
      <c r="BU65" s="23"/>
      <c r="BV65" s="21"/>
      <c r="BW65" s="22"/>
      <c r="BX65" s="22"/>
      <c r="BY65" s="22"/>
      <c r="BZ65" s="22"/>
      <c r="CA65" s="22"/>
      <c r="CB65" s="23"/>
      <c r="CC65" s="21"/>
      <c r="CD65" s="22"/>
      <c r="CE65" s="22"/>
      <c r="CF65" s="22"/>
      <c r="CG65" s="52"/>
      <c r="CH65" s="22"/>
      <c r="CI65" s="23"/>
      <c r="CJ65" s="21"/>
      <c r="CK65" s="22"/>
      <c r="CL65" s="22"/>
      <c r="CM65" s="22"/>
      <c r="CN65" s="52"/>
      <c r="CO65" s="22"/>
      <c r="CP65" s="23"/>
      <c r="CQ65" s="21"/>
      <c r="CR65" s="22"/>
      <c r="CS65" s="22"/>
      <c r="CT65" s="22"/>
      <c r="CU65" s="52"/>
      <c r="CV65" s="22"/>
      <c r="CW65" s="23"/>
      <c r="CX65" s="21"/>
      <c r="CY65" s="22"/>
      <c r="CZ65" s="22"/>
      <c r="DA65" s="22"/>
      <c r="DB65" s="52"/>
      <c r="DC65" s="22"/>
      <c r="DD65" s="23"/>
      <c r="DE65" s="21"/>
      <c r="DF65" s="22"/>
      <c r="DG65" s="22"/>
      <c r="DH65" s="22"/>
      <c r="DI65" s="52"/>
      <c r="DJ65" s="22"/>
      <c r="DK65" s="23"/>
      <c r="DL65" s="21"/>
      <c r="DM65" s="22"/>
      <c r="DN65" s="22"/>
      <c r="DO65" s="22"/>
      <c r="DP65" s="52"/>
      <c r="DQ65" s="22"/>
      <c r="DR65" s="23"/>
      <c r="DS65" s="21"/>
      <c r="DT65" s="22"/>
      <c r="DU65" s="22"/>
      <c r="DV65" s="22"/>
      <c r="DW65" s="52"/>
      <c r="DX65" s="22"/>
      <c r="DY65" s="23"/>
      <c r="DZ65" s="21"/>
      <c r="EA65" s="22"/>
      <c r="EB65" s="22"/>
      <c r="EC65" s="22"/>
      <c r="ED65" s="52"/>
      <c r="EE65" s="22"/>
      <c r="EF65" s="23"/>
      <c r="EG65" s="21"/>
      <c r="EH65" s="22"/>
      <c r="EI65" s="22"/>
      <c r="EJ65" s="22"/>
      <c r="EK65" s="52"/>
      <c r="EL65" s="22"/>
      <c r="EM65" s="23"/>
      <c r="EN65" s="21"/>
      <c r="EO65" s="22"/>
      <c r="EP65" s="22"/>
      <c r="EQ65" s="22"/>
      <c r="ER65" s="52"/>
      <c r="ES65" s="22"/>
      <c r="ET65" s="23"/>
      <c r="EU65" s="21"/>
      <c r="EV65" s="22"/>
      <c r="EW65" s="22"/>
      <c r="EX65" s="22"/>
      <c r="EY65" s="52"/>
      <c r="EZ65" s="22"/>
      <c r="FA65" s="23"/>
      <c r="FB65" s="21"/>
      <c r="FC65" s="22"/>
      <c r="FD65" s="22"/>
      <c r="FE65" s="22"/>
      <c r="FF65" s="52"/>
      <c r="FG65" s="22"/>
      <c r="FH65" s="23"/>
      <c r="FI65" s="21"/>
      <c r="FJ65" s="22"/>
      <c r="FK65" s="22"/>
      <c r="FL65" s="22"/>
      <c r="FM65" s="52"/>
      <c r="FN65" s="22"/>
      <c r="FO65" s="23"/>
      <c r="FP65" s="21"/>
      <c r="FQ65" s="22"/>
      <c r="FR65" s="22"/>
      <c r="FS65" s="22"/>
      <c r="FT65" s="52"/>
      <c r="FU65" s="22"/>
      <c r="FV65" s="23"/>
      <c r="FW65" s="21"/>
      <c r="FX65" s="22"/>
      <c r="FY65" s="22"/>
      <c r="FZ65" s="22"/>
      <c r="GA65" s="52"/>
      <c r="GB65" s="22"/>
      <c r="GC65" s="23"/>
      <c r="GD65" s="21"/>
      <c r="GE65" s="22"/>
      <c r="GF65" s="22"/>
      <c r="GG65" s="22"/>
      <c r="GH65" s="52"/>
      <c r="GI65" s="22"/>
      <c r="GJ65" s="23"/>
      <c r="GK65" s="21"/>
      <c r="GL65" s="22"/>
      <c r="GM65" s="22"/>
      <c r="GN65" s="22"/>
      <c r="GO65" s="52"/>
      <c r="GP65" s="22"/>
      <c r="GQ65" s="23"/>
      <c r="GR65" s="21"/>
      <c r="GS65" s="22"/>
      <c r="GT65" s="22"/>
      <c r="GU65" s="22"/>
      <c r="GV65" s="52"/>
      <c r="GW65" s="22"/>
      <c r="GX65" s="23"/>
      <c r="GY65" s="21"/>
      <c r="GZ65" s="22"/>
      <c r="HA65" s="22"/>
      <c r="HB65" s="22"/>
      <c r="HC65" s="52"/>
      <c r="HD65" s="22"/>
      <c r="HE65" s="23"/>
      <c r="HF65" s="21"/>
      <c r="HG65" s="22"/>
      <c r="HH65" s="22"/>
      <c r="HI65" s="22"/>
      <c r="HJ65" s="52"/>
      <c r="HK65" s="22"/>
      <c r="HL65" s="23"/>
      <c r="HM65" s="21"/>
      <c r="HN65" s="22"/>
      <c r="HO65" s="22"/>
      <c r="HP65" s="22"/>
      <c r="HQ65" s="52"/>
      <c r="HR65" s="22"/>
      <c r="HS65" s="23"/>
      <c r="HT65" s="21"/>
      <c r="HU65" s="22"/>
      <c r="HV65" s="22"/>
      <c r="HW65" s="22"/>
      <c r="HX65" s="52"/>
      <c r="HY65" s="22"/>
      <c r="HZ65" s="23"/>
      <c r="IA65" s="21"/>
      <c r="IB65" s="22"/>
      <c r="IC65" s="22"/>
      <c r="ID65" s="22"/>
      <c r="IE65" s="52"/>
      <c r="IF65" s="22"/>
      <c r="IG65" s="23"/>
      <c r="IH65" s="21"/>
      <c r="II65" s="22"/>
      <c r="IJ65" s="22"/>
      <c r="IK65" s="22"/>
      <c r="IL65" s="52"/>
      <c r="IM65" s="22"/>
      <c r="IN65" s="23"/>
      <c r="IO65" s="37"/>
    </row>
    <row r="66" spans="1:249" s="93" customFormat="1" ht="10.35" customHeight="1" x14ac:dyDescent="0.2">
      <c r="A66" s="71"/>
      <c r="B66" s="1" t="s">
        <v>94</v>
      </c>
      <c r="C66" s="64" t="s">
        <v>22</v>
      </c>
      <c r="D66" s="30">
        <f t="shared" si="137"/>
        <v>1260322</v>
      </c>
      <c r="E66" s="30">
        <f t="shared" si="130"/>
        <v>2000000</v>
      </c>
      <c r="F66" s="2">
        <f>SUM(M66,T66,AA66,AH66,AO66,BC66,BJ66,BQ66,CE66,CL66,CS66,CZ66,DG66,DN66,DU66,EB66)+SUM(EI66,EP66,EW66,FD66,FK66,FR66,FY66,GF66,GM66,GT66,HA66,HH66,HO66,HV66,IC66,IJ66)</f>
        <v>0</v>
      </c>
      <c r="G66" s="4">
        <f t="shared" ref="G66:I70" si="182">SUM(N66,U66,AB66,AI66,AP66,BD66,BK66,BR66,CF66,CM66,CT66,DA66,DH66,DO66,DV66,EC66)+SUM(EJ66,EQ66,EX66,FE66,FL66,FS66,FZ66,GG66,GN66,GU66,HB66,HI66,HP66,HW66,ID66,IK66)+BY66</f>
        <v>2000000</v>
      </c>
      <c r="H66" s="2">
        <f t="shared" si="182"/>
        <v>0</v>
      </c>
      <c r="I66" s="2">
        <f t="shared" si="182"/>
        <v>2000000</v>
      </c>
      <c r="J66" s="10">
        <f t="shared" ref="J66:J69" si="183">SUM(Q66,X66,AE66,AL66,AS66,BG66,BN66,BU66,CI66,CP66,CW66,DD66,DK66,DR66,DY66,EF66)+SUM(EM66,ET66,FA66,FH66,FO66,FV66,GC66,GJ66,GQ66,GX66,HE66,HL66,HS66,HZ66,IG66,IN66)</f>
        <v>0</v>
      </c>
      <c r="K66" s="9">
        <v>1260322</v>
      </c>
      <c r="L66" s="2">
        <v>2000000</v>
      </c>
      <c r="M66" s="2"/>
      <c r="N66" s="2">
        <v>2000000</v>
      </c>
      <c r="O66" s="53">
        <f t="shared" ref="O66:O70" si="184">N66-P66-Q66</f>
        <v>0</v>
      </c>
      <c r="P66" s="2">
        <v>2000000</v>
      </c>
      <c r="Q66" s="25"/>
      <c r="R66" s="9"/>
      <c r="S66" s="2"/>
      <c r="T66" s="2"/>
      <c r="U66" s="2"/>
      <c r="V66" s="53"/>
      <c r="W66" s="2"/>
      <c r="X66" s="10"/>
      <c r="Y66" s="9"/>
      <c r="Z66" s="2"/>
      <c r="AA66" s="2"/>
      <c r="AB66" s="2"/>
      <c r="AC66" s="53"/>
      <c r="AD66" s="2"/>
      <c r="AE66" s="10"/>
      <c r="AF66" s="9"/>
      <c r="AG66" s="2"/>
      <c r="AH66" s="2"/>
      <c r="AI66" s="2"/>
      <c r="AJ66" s="53"/>
      <c r="AK66" s="2"/>
      <c r="AL66" s="10"/>
      <c r="AM66" s="9"/>
      <c r="AN66" s="2"/>
      <c r="AO66" s="2"/>
      <c r="AP66" s="2"/>
      <c r="AQ66" s="53"/>
      <c r="AR66" s="2"/>
      <c r="AS66" s="10"/>
      <c r="AT66" s="29">
        <f t="shared" ref="AT66:AW70" si="185">SUM(BH66,BO66,BA66)</f>
        <v>0</v>
      </c>
      <c r="AU66" s="2">
        <f t="shared" si="185"/>
        <v>0</v>
      </c>
      <c r="AV66" s="2">
        <f t="shared" si="185"/>
        <v>0</v>
      </c>
      <c r="AW66" s="2">
        <f t="shared" si="185"/>
        <v>0</v>
      </c>
      <c r="AX66" s="2">
        <f t="shared" ref="AX66:AZ70" si="186">SUM(BL66,BS66,BE66)</f>
        <v>0</v>
      </c>
      <c r="AY66" s="2">
        <f t="shared" si="186"/>
        <v>0</v>
      </c>
      <c r="AZ66" s="25">
        <f t="shared" si="186"/>
        <v>0</v>
      </c>
      <c r="BA66" s="9"/>
      <c r="BB66" s="2"/>
      <c r="BC66" s="2"/>
      <c r="BD66" s="2"/>
      <c r="BE66" s="53"/>
      <c r="BF66" s="2"/>
      <c r="BG66" s="10"/>
      <c r="BH66" s="9"/>
      <c r="BI66" s="2"/>
      <c r="BJ66" s="2"/>
      <c r="BK66" s="2"/>
      <c r="BL66" s="53"/>
      <c r="BM66" s="2"/>
      <c r="BN66" s="10"/>
      <c r="BO66" s="9"/>
      <c r="BP66" s="2"/>
      <c r="BQ66" s="2"/>
      <c r="BR66" s="2"/>
      <c r="BS66" s="53"/>
      <c r="BT66" s="2"/>
      <c r="BU66" s="10"/>
      <c r="BV66" s="29">
        <f>SUM(CC66,CJ66,CQ66,CX66,DE66,DL66,DS66,DZ66,EG66,EN66,EU66,FB66,FI66,FP66,FW66,GD66,GK66,GR66,GY66,HF66,HM66,HT66,IA66,IH66)</f>
        <v>0</v>
      </c>
      <c r="BW66" s="2"/>
      <c r="BX66" s="2">
        <f>SUM(CE66,CL66,CS66,CZ66,DG66,DN66,DU66,EB66,EI66,EP66,EW66,FD66,FK66,FR66,FY66,GF66,GM66,GT66,HA66,HH66,HO66,HV66,IC66,IJ66)</f>
        <v>0</v>
      </c>
      <c r="BY66" s="2"/>
      <c r="BZ66" s="2"/>
      <c r="CA66" s="2"/>
      <c r="CB66" s="25"/>
      <c r="CC66" s="9"/>
      <c r="CD66" s="2"/>
      <c r="CE66" s="2"/>
      <c r="CF66" s="2"/>
      <c r="CG66" s="53"/>
      <c r="CH66" s="2"/>
      <c r="CI66" s="10"/>
      <c r="CJ66" s="9"/>
      <c r="CK66" s="2"/>
      <c r="CL66" s="2"/>
      <c r="CM66" s="2"/>
      <c r="CN66" s="53"/>
      <c r="CO66" s="2"/>
      <c r="CP66" s="10"/>
      <c r="CQ66" s="9"/>
      <c r="CR66" s="2"/>
      <c r="CS66" s="2"/>
      <c r="CT66" s="2"/>
      <c r="CU66" s="53"/>
      <c r="CV66" s="2"/>
      <c r="CW66" s="10"/>
      <c r="CX66" s="9"/>
      <c r="CY66" s="2"/>
      <c r="CZ66" s="2"/>
      <c r="DA66" s="2"/>
      <c r="DB66" s="53"/>
      <c r="DC66" s="2"/>
      <c r="DD66" s="10"/>
      <c r="DE66" s="9"/>
      <c r="DF66" s="2"/>
      <c r="DG66" s="2"/>
      <c r="DH66" s="2"/>
      <c r="DI66" s="53"/>
      <c r="DJ66" s="2"/>
      <c r="DK66" s="10"/>
      <c r="DL66" s="9"/>
      <c r="DM66" s="2"/>
      <c r="DN66" s="2"/>
      <c r="DO66" s="2"/>
      <c r="DP66" s="53"/>
      <c r="DQ66" s="2"/>
      <c r="DR66" s="10"/>
      <c r="DS66" s="9"/>
      <c r="DT66" s="2"/>
      <c r="DU66" s="2"/>
      <c r="DV66" s="2"/>
      <c r="DW66" s="53"/>
      <c r="DX66" s="2"/>
      <c r="DY66" s="10"/>
      <c r="DZ66" s="9"/>
      <c r="EA66" s="2"/>
      <c r="EB66" s="2"/>
      <c r="EC66" s="2"/>
      <c r="ED66" s="53"/>
      <c r="EE66" s="2"/>
      <c r="EF66" s="10"/>
      <c r="EG66" s="9"/>
      <c r="EH66" s="2"/>
      <c r="EI66" s="2"/>
      <c r="EJ66" s="2"/>
      <c r="EK66" s="53"/>
      <c r="EL66" s="2"/>
      <c r="EM66" s="10"/>
      <c r="EN66" s="9"/>
      <c r="EO66" s="2"/>
      <c r="EP66" s="2"/>
      <c r="EQ66" s="2"/>
      <c r="ER66" s="53"/>
      <c r="ES66" s="2"/>
      <c r="ET66" s="10"/>
      <c r="EU66" s="9"/>
      <c r="EV66" s="2"/>
      <c r="EW66" s="2"/>
      <c r="EX66" s="2"/>
      <c r="EY66" s="53"/>
      <c r="EZ66" s="2"/>
      <c r="FA66" s="10"/>
      <c r="FB66" s="9"/>
      <c r="FC66" s="2"/>
      <c r="FD66" s="2"/>
      <c r="FE66" s="2"/>
      <c r="FF66" s="53"/>
      <c r="FG66" s="2"/>
      <c r="FH66" s="10"/>
      <c r="FI66" s="9"/>
      <c r="FJ66" s="2"/>
      <c r="FK66" s="2"/>
      <c r="FL66" s="2"/>
      <c r="FM66" s="53"/>
      <c r="FN66" s="2"/>
      <c r="FO66" s="10"/>
      <c r="FP66" s="9"/>
      <c r="FQ66" s="2"/>
      <c r="FR66" s="2"/>
      <c r="FS66" s="2"/>
      <c r="FT66" s="53"/>
      <c r="FU66" s="2"/>
      <c r="FV66" s="10"/>
      <c r="FW66" s="9"/>
      <c r="FX66" s="2"/>
      <c r="FY66" s="2"/>
      <c r="FZ66" s="2"/>
      <c r="GA66" s="53"/>
      <c r="GB66" s="2"/>
      <c r="GC66" s="10"/>
      <c r="GD66" s="9"/>
      <c r="GE66" s="2"/>
      <c r="GF66" s="2"/>
      <c r="GG66" s="2"/>
      <c r="GH66" s="53"/>
      <c r="GI66" s="2"/>
      <c r="GJ66" s="10"/>
      <c r="GK66" s="9"/>
      <c r="GL66" s="2"/>
      <c r="GM66" s="2"/>
      <c r="GN66" s="2"/>
      <c r="GO66" s="53"/>
      <c r="GP66" s="2"/>
      <c r="GQ66" s="10"/>
      <c r="GR66" s="9"/>
      <c r="GS66" s="2"/>
      <c r="GT66" s="2"/>
      <c r="GU66" s="2"/>
      <c r="GV66" s="53"/>
      <c r="GW66" s="2"/>
      <c r="GX66" s="10"/>
      <c r="GY66" s="9"/>
      <c r="GZ66" s="2"/>
      <c r="HA66" s="2"/>
      <c r="HB66" s="2"/>
      <c r="HC66" s="53"/>
      <c r="HD66" s="2"/>
      <c r="HE66" s="10"/>
      <c r="HF66" s="9"/>
      <c r="HG66" s="2"/>
      <c r="HH66" s="2"/>
      <c r="HI66" s="2"/>
      <c r="HJ66" s="53"/>
      <c r="HK66" s="2"/>
      <c r="HL66" s="10"/>
      <c r="HM66" s="9"/>
      <c r="HN66" s="2"/>
      <c r="HO66" s="2"/>
      <c r="HP66" s="2"/>
      <c r="HQ66" s="53"/>
      <c r="HR66" s="2"/>
      <c r="HS66" s="10"/>
      <c r="HT66" s="9"/>
      <c r="HU66" s="2"/>
      <c r="HV66" s="2"/>
      <c r="HW66" s="2"/>
      <c r="HX66" s="53"/>
      <c r="HY66" s="2"/>
      <c r="HZ66" s="10"/>
      <c r="IA66" s="9"/>
      <c r="IB66" s="2"/>
      <c r="IC66" s="2"/>
      <c r="ID66" s="2"/>
      <c r="IE66" s="53"/>
      <c r="IF66" s="2"/>
      <c r="IG66" s="10"/>
      <c r="IH66" s="9"/>
      <c r="II66" s="2"/>
      <c r="IJ66" s="2"/>
      <c r="IK66" s="2"/>
      <c r="IL66" s="53"/>
      <c r="IM66" s="2"/>
      <c r="IN66" s="10"/>
      <c r="IO66" s="38"/>
    </row>
    <row r="67" spans="1:249" s="93" customFormat="1" ht="10.35" customHeight="1" x14ac:dyDescent="0.2">
      <c r="A67" s="71"/>
      <c r="B67" s="1" t="s">
        <v>95</v>
      </c>
      <c r="C67" s="64" t="s">
        <v>23</v>
      </c>
      <c r="D67" s="30">
        <f t="shared" si="137"/>
        <v>0</v>
      </c>
      <c r="E67" s="30">
        <f t="shared" si="130"/>
        <v>0</v>
      </c>
      <c r="F67" s="2">
        <f>SUM(M67,T67,AA67,AH67,AO67,BC67,BJ67,BQ67,CE67,CL67,CS67,CZ67,DG67,DN67,DU67,EB67)+SUM(EI67,EP67,EW67,FD67,FK67,FR67,FY67,GF67,GM67,GT67,HA67,HH67,HO67,HV67,IC67,IJ67)</f>
        <v>0</v>
      </c>
      <c r="G67" s="4">
        <f t="shared" si="182"/>
        <v>0</v>
      </c>
      <c r="H67" s="2">
        <f t="shared" si="182"/>
        <v>0</v>
      </c>
      <c r="I67" s="2">
        <f t="shared" si="182"/>
        <v>0</v>
      </c>
      <c r="J67" s="10">
        <f t="shared" si="183"/>
        <v>0</v>
      </c>
      <c r="K67" s="9"/>
      <c r="L67" s="2"/>
      <c r="M67" s="2"/>
      <c r="N67" s="2"/>
      <c r="O67" s="53"/>
      <c r="P67" s="2"/>
      <c r="Q67" s="25"/>
      <c r="R67" s="9"/>
      <c r="S67" s="2"/>
      <c r="T67" s="2"/>
      <c r="U67" s="2"/>
      <c r="V67" s="53"/>
      <c r="W67" s="2"/>
      <c r="X67" s="10"/>
      <c r="Y67" s="9"/>
      <c r="Z67" s="2"/>
      <c r="AA67" s="2"/>
      <c r="AB67" s="2"/>
      <c r="AC67" s="53"/>
      <c r="AD67" s="2"/>
      <c r="AE67" s="10"/>
      <c r="AF67" s="9"/>
      <c r="AG67" s="2"/>
      <c r="AH67" s="2"/>
      <c r="AI67" s="2"/>
      <c r="AJ67" s="53"/>
      <c r="AK67" s="2"/>
      <c r="AL67" s="10"/>
      <c r="AM67" s="9"/>
      <c r="AN67" s="2"/>
      <c r="AO67" s="2"/>
      <c r="AP67" s="2"/>
      <c r="AQ67" s="53"/>
      <c r="AR67" s="2"/>
      <c r="AS67" s="10"/>
      <c r="AT67" s="29">
        <f t="shared" si="185"/>
        <v>0</v>
      </c>
      <c r="AU67" s="2">
        <f t="shared" si="185"/>
        <v>0</v>
      </c>
      <c r="AV67" s="2">
        <f t="shared" si="185"/>
        <v>0</v>
      </c>
      <c r="AW67" s="2">
        <f t="shared" si="185"/>
        <v>0</v>
      </c>
      <c r="AX67" s="2">
        <f t="shared" si="186"/>
        <v>0</v>
      </c>
      <c r="AY67" s="2">
        <f t="shared" si="186"/>
        <v>0</v>
      </c>
      <c r="AZ67" s="25">
        <f t="shared" si="186"/>
        <v>0</v>
      </c>
      <c r="BA67" s="9"/>
      <c r="BB67" s="2"/>
      <c r="BC67" s="2"/>
      <c r="BD67" s="2"/>
      <c r="BE67" s="53"/>
      <c r="BF67" s="2"/>
      <c r="BG67" s="10"/>
      <c r="BH67" s="9"/>
      <c r="BI67" s="2"/>
      <c r="BJ67" s="2"/>
      <c r="BK67" s="2"/>
      <c r="BL67" s="53"/>
      <c r="BM67" s="2"/>
      <c r="BN67" s="10"/>
      <c r="BO67" s="9"/>
      <c r="BP67" s="2"/>
      <c r="BQ67" s="2"/>
      <c r="BR67" s="2"/>
      <c r="BS67" s="53"/>
      <c r="BT67" s="2"/>
      <c r="BU67" s="10"/>
      <c r="BV67" s="29">
        <f>SUM(CC67,CJ67,CQ67,CX67,DE67,DL67,DS67,DZ67,EG67,EN67,EU67,FB67,FI67,FP67,FW67,GD67,GK67,GR67,GY67,HF67,HM67,HT67,IA67,IH67)</f>
        <v>0</v>
      </c>
      <c r="BW67" s="2"/>
      <c r="BX67" s="2">
        <f>SUM(CE67,CL67,CS67,CZ67,DG67,DN67,DU67,EB67,EI67,EP67,EW67,FD67,FK67,FR67,FY67,GF67,GM67,GT67,HA67,HH67,HO67,HV67,IC67,IJ67)</f>
        <v>0</v>
      </c>
      <c r="BY67" s="2"/>
      <c r="BZ67" s="2"/>
      <c r="CA67" s="2"/>
      <c r="CB67" s="25"/>
      <c r="CC67" s="9"/>
      <c r="CD67" s="2"/>
      <c r="CE67" s="2"/>
      <c r="CF67" s="2"/>
      <c r="CG67" s="53"/>
      <c r="CH67" s="2"/>
      <c r="CI67" s="10"/>
      <c r="CJ67" s="9"/>
      <c r="CK67" s="2"/>
      <c r="CL67" s="2"/>
      <c r="CM67" s="2"/>
      <c r="CN67" s="53"/>
      <c r="CO67" s="2"/>
      <c r="CP67" s="10"/>
      <c r="CQ67" s="9"/>
      <c r="CR67" s="2"/>
      <c r="CS67" s="2"/>
      <c r="CT67" s="2"/>
      <c r="CU67" s="53"/>
      <c r="CV67" s="2"/>
      <c r="CW67" s="10"/>
      <c r="CX67" s="9"/>
      <c r="CY67" s="2"/>
      <c r="CZ67" s="2"/>
      <c r="DA67" s="2"/>
      <c r="DB67" s="53"/>
      <c r="DC67" s="2"/>
      <c r="DD67" s="10"/>
      <c r="DE67" s="9"/>
      <c r="DF67" s="2"/>
      <c r="DG67" s="2"/>
      <c r="DH67" s="2"/>
      <c r="DI67" s="53"/>
      <c r="DJ67" s="2"/>
      <c r="DK67" s="10"/>
      <c r="DL67" s="9"/>
      <c r="DM67" s="2"/>
      <c r="DN67" s="2"/>
      <c r="DO67" s="2"/>
      <c r="DP67" s="53"/>
      <c r="DQ67" s="2"/>
      <c r="DR67" s="10"/>
      <c r="DS67" s="9"/>
      <c r="DT67" s="2"/>
      <c r="DU67" s="2"/>
      <c r="DV67" s="2"/>
      <c r="DW67" s="53"/>
      <c r="DX67" s="2"/>
      <c r="DY67" s="10"/>
      <c r="DZ67" s="9"/>
      <c r="EA67" s="2"/>
      <c r="EB67" s="2"/>
      <c r="EC67" s="2"/>
      <c r="ED67" s="53"/>
      <c r="EE67" s="2"/>
      <c r="EF67" s="10"/>
      <c r="EG67" s="9"/>
      <c r="EH67" s="2"/>
      <c r="EI67" s="2"/>
      <c r="EJ67" s="2"/>
      <c r="EK67" s="53"/>
      <c r="EL67" s="2"/>
      <c r="EM67" s="10"/>
      <c r="EN67" s="9"/>
      <c r="EO67" s="2"/>
      <c r="EP67" s="2"/>
      <c r="EQ67" s="2"/>
      <c r="ER67" s="53"/>
      <c r="ES67" s="2"/>
      <c r="ET67" s="10"/>
      <c r="EU67" s="9"/>
      <c r="EV67" s="2"/>
      <c r="EW67" s="2"/>
      <c r="EX67" s="2"/>
      <c r="EY67" s="53"/>
      <c r="EZ67" s="2"/>
      <c r="FA67" s="10"/>
      <c r="FB67" s="9"/>
      <c r="FC67" s="2"/>
      <c r="FD67" s="2"/>
      <c r="FE67" s="2"/>
      <c r="FF67" s="53"/>
      <c r="FG67" s="2"/>
      <c r="FH67" s="10"/>
      <c r="FI67" s="9"/>
      <c r="FJ67" s="2"/>
      <c r="FK67" s="2"/>
      <c r="FL67" s="2"/>
      <c r="FM67" s="53"/>
      <c r="FN67" s="2"/>
      <c r="FO67" s="10"/>
      <c r="FP67" s="9"/>
      <c r="FQ67" s="2"/>
      <c r="FR67" s="2"/>
      <c r="FS67" s="2"/>
      <c r="FT67" s="53"/>
      <c r="FU67" s="2"/>
      <c r="FV67" s="10"/>
      <c r="FW67" s="9"/>
      <c r="FX67" s="2"/>
      <c r="FY67" s="2"/>
      <c r="FZ67" s="2"/>
      <c r="GA67" s="53"/>
      <c r="GB67" s="2"/>
      <c r="GC67" s="10"/>
      <c r="GD67" s="9"/>
      <c r="GE67" s="2"/>
      <c r="GF67" s="2"/>
      <c r="GG67" s="2"/>
      <c r="GH67" s="53"/>
      <c r="GI67" s="2"/>
      <c r="GJ67" s="10"/>
      <c r="GK67" s="9"/>
      <c r="GL67" s="2"/>
      <c r="GM67" s="2"/>
      <c r="GN67" s="2"/>
      <c r="GO67" s="53"/>
      <c r="GP67" s="2"/>
      <c r="GQ67" s="10"/>
      <c r="GR67" s="9"/>
      <c r="GS67" s="2"/>
      <c r="GT67" s="2"/>
      <c r="GU67" s="2"/>
      <c r="GV67" s="53"/>
      <c r="GW67" s="2"/>
      <c r="GX67" s="10"/>
      <c r="GY67" s="9"/>
      <c r="GZ67" s="2"/>
      <c r="HA67" s="2"/>
      <c r="HB67" s="2"/>
      <c r="HC67" s="53"/>
      <c r="HD67" s="2"/>
      <c r="HE67" s="10"/>
      <c r="HF67" s="9"/>
      <c r="HG67" s="2"/>
      <c r="HH67" s="2"/>
      <c r="HI67" s="2"/>
      <c r="HJ67" s="53"/>
      <c r="HK67" s="2"/>
      <c r="HL67" s="10"/>
      <c r="HM67" s="9"/>
      <c r="HN67" s="2"/>
      <c r="HO67" s="2"/>
      <c r="HP67" s="2"/>
      <c r="HQ67" s="53"/>
      <c r="HR67" s="2"/>
      <c r="HS67" s="10"/>
      <c r="HT67" s="9"/>
      <c r="HU67" s="2"/>
      <c r="HV67" s="2"/>
      <c r="HW67" s="2"/>
      <c r="HX67" s="53"/>
      <c r="HY67" s="2"/>
      <c r="HZ67" s="10"/>
      <c r="IA67" s="9"/>
      <c r="IB67" s="2"/>
      <c r="IC67" s="2"/>
      <c r="ID67" s="2"/>
      <c r="IE67" s="53"/>
      <c r="IF67" s="2"/>
      <c r="IG67" s="10"/>
      <c r="IH67" s="9"/>
      <c r="II67" s="2"/>
      <c r="IJ67" s="2"/>
      <c r="IK67" s="2"/>
      <c r="IL67" s="53"/>
      <c r="IM67" s="2"/>
      <c r="IN67" s="10"/>
      <c r="IO67" s="38"/>
    </row>
    <row r="68" spans="1:249" s="93" customFormat="1" ht="10.35" customHeight="1" x14ac:dyDescent="0.2">
      <c r="A68" s="71"/>
      <c r="B68" s="1" t="s">
        <v>96</v>
      </c>
      <c r="C68" s="64" t="s">
        <v>33</v>
      </c>
      <c r="D68" s="30">
        <f t="shared" si="137"/>
        <v>102236</v>
      </c>
      <c r="E68" s="30">
        <f t="shared" si="130"/>
        <v>0</v>
      </c>
      <c r="F68" s="2">
        <f>SUM(M68,T68,AA68,AH68,AO68,BC68,BJ68,BQ68,CE68,CL68,CS68,CZ68,DG68,DN68,DU68,EB68)+SUM(EI68,EP68,EW68,FD68,FK68,FR68,FY68,GF68,GM68,GT68,HA68,HH68,HO68,HV68,IC68,IJ68)</f>
        <v>0</v>
      </c>
      <c r="G68" s="4">
        <f t="shared" si="182"/>
        <v>0</v>
      </c>
      <c r="H68" s="2">
        <f t="shared" si="182"/>
        <v>0</v>
      </c>
      <c r="I68" s="2">
        <f t="shared" si="182"/>
        <v>0</v>
      </c>
      <c r="J68" s="10">
        <f t="shared" si="183"/>
        <v>0</v>
      </c>
      <c r="K68" s="9">
        <v>102236</v>
      </c>
      <c r="L68" s="2"/>
      <c r="M68" s="2"/>
      <c r="N68" s="2"/>
      <c r="O68" s="53">
        <f t="shared" si="184"/>
        <v>0</v>
      </c>
      <c r="P68" s="2"/>
      <c r="Q68" s="25"/>
      <c r="R68" s="9"/>
      <c r="S68" s="2"/>
      <c r="T68" s="2"/>
      <c r="U68" s="2"/>
      <c r="V68" s="53"/>
      <c r="W68" s="2"/>
      <c r="X68" s="10"/>
      <c r="Y68" s="9"/>
      <c r="Z68" s="2"/>
      <c r="AA68" s="2"/>
      <c r="AB68" s="2"/>
      <c r="AC68" s="53"/>
      <c r="AD68" s="2"/>
      <c r="AE68" s="10"/>
      <c r="AF68" s="9"/>
      <c r="AG68" s="2"/>
      <c r="AH68" s="2"/>
      <c r="AI68" s="2"/>
      <c r="AJ68" s="53"/>
      <c r="AK68" s="2"/>
      <c r="AL68" s="10"/>
      <c r="AM68" s="9"/>
      <c r="AN68" s="2"/>
      <c r="AO68" s="2"/>
      <c r="AP68" s="2"/>
      <c r="AQ68" s="53"/>
      <c r="AR68" s="2"/>
      <c r="AS68" s="10"/>
      <c r="AT68" s="29">
        <f t="shared" si="185"/>
        <v>0</v>
      </c>
      <c r="AU68" s="2">
        <f t="shared" si="185"/>
        <v>0</v>
      </c>
      <c r="AV68" s="2">
        <f t="shared" si="185"/>
        <v>0</v>
      </c>
      <c r="AW68" s="2">
        <f t="shared" si="185"/>
        <v>0</v>
      </c>
      <c r="AX68" s="2">
        <f t="shared" si="186"/>
        <v>0</v>
      </c>
      <c r="AY68" s="2">
        <f t="shared" si="186"/>
        <v>0</v>
      </c>
      <c r="AZ68" s="25">
        <f t="shared" si="186"/>
        <v>0</v>
      </c>
      <c r="BA68" s="9"/>
      <c r="BB68" s="2"/>
      <c r="BC68" s="2"/>
      <c r="BD68" s="2"/>
      <c r="BE68" s="53"/>
      <c r="BF68" s="2"/>
      <c r="BG68" s="10"/>
      <c r="BH68" s="9"/>
      <c r="BI68" s="2"/>
      <c r="BJ68" s="2"/>
      <c r="BK68" s="2"/>
      <c r="BL68" s="53"/>
      <c r="BM68" s="2"/>
      <c r="BN68" s="10"/>
      <c r="BO68" s="9"/>
      <c r="BP68" s="2"/>
      <c r="BQ68" s="2"/>
      <c r="BR68" s="2"/>
      <c r="BS68" s="53"/>
      <c r="BT68" s="2"/>
      <c r="BU68" s="10"/>
      <c r="BV68" s="29">
        <f>SUM(CC68,CJ68,CQ68,CX68,DE68,DL68,DS68,DZ68,EG68,EN68,EU68,FB68,FI68,FP68,FW68,GD68,GK68,GR68,GY68,HF68,HM68,HT68,IA68,IH68)</f>
        <v>0</v>
      </c>
      <c r="BW68" s="2"/>
      <c r="BX68" s="2">
        <f>SUM(CE68,CL68,CS68,CZ68,DG68,DN68,DU68,EB68,EI68,EP68,EW68,FD68,FK68,FR68,FY68,GF68,GM68,GT68,HA68,HH68,HO68,HV68,IC68,IJ68)</f>
        <v>0</v>
      </c>
      <c r="BY68" s="2"/>
      <c r="BZ68" s="2"/>
      <c r="CA68" s="2"/>
      <c r="CB68" s="25"/>
      <c r="CC68" s="9"/>
      <c r="CD68" s="2"/>
      <c r="CE68" s="2"/>
      <c r="CF68" s="2"/>
      <c r="CG68" s="53"/>
      <c r="CH68" s="2"/>
      <c r="CI68" s="10"/>
      <c r="CJ68" s="9"/>
      <c r="CK68" s="2"/>
      <c r="CL68" s="2"/>
      <c r="CM68" s="2"/>
      <c r="CN68" s="53"/>
      <c r="CO68" s="2"/>
      <c r="CP68" s="10"/>
      <c r="CQ68" s="9"/>
      <c r="CR68" s="2"/>
      <c r="CS68" s="2"/>
      <c r="CT68" s="2"/>
      <c r="CU68" s="53"/>
      <c r="CV68" s="2"/>
      <c r="CW68" s="10"/>
      <c r="CX68" s="9"/>
      <c r="CY68" s="2"/>
      <c r="CZ68" s="2"/>
      <c r="DA68" s="2"/>
      <c r="DB68" s="53"/>
      <c r="DC68" s="2"/>
      <c r="DD68" s="10"/>
      <c r="DE68" s="9"/>
      <c r="DF68" s="2"/>
      <c r="DG68" s="2"/>
      <c r="DH68" s="2"/>
      <c r="DI68" s="53"/>
      <c r="DJ68" s="2"/>
      <c r="DK68" s="10"/>
      <c r="DL68" s="9"/>
      <c r="DM68" s="2"/>
      <c r="DN68" s="2"/>
      <c r="DO68" s="2"/>
      <c r="DP68" s="53"/>
      <c r="DQ68" s="2"/>
      <c r="DR68" s="10"/>
      <c r="DS68" s="9"/>
      <c r="DT68" s="2"/>
      <c r="DU68" s="2"/>
      <c r="DV68" s="2"/>
      <c r="DW68" s="53"/>
      <c r="DX68" s="2"/>
      <c r="DY68" s="10"/>
      <c r="DZ68" s="9"/>
      <c r="EA68" s="2"/>
      <c r="EB68" s="2"/>
      <c r="EC68" s="2"/>
      <c r="ED68" s="53"/>
      <c r="EE68" s="2"/>
      <c r="EF68" s="10"/>
      <c r="EG68" s="9"/>
      <c r="EH68" s="2"/>
      <c r="EI68" s="2"/>
      <c r="EJ68" s="2"/>
      <c r="EK68" s="53"/>
      <c r="EL68" s="2"/>
      <c r="EM68" s="10"/>
      <c r="EN68" s="9"/>
      <c r="EO68" s="2"/>
      <c r="EP68" s="2"/>
      <c r="EQ68" s="2"/>
      <c r="ER68" s="53"/>
      <c r="ES68" s="2"/>
      <c r="ET68" s="10"/>
      <c r="EU68" s="9"/>
      <c r="EV68" s="2"/>
      <c r="EW68" s="2"/>
      <c r="EX68" s="2"/>
      <c r="EY68" s="53"/>
      <c r="EZ68" s="2"/>
      <c r="FA68" s="10"/>
      <c r="FB68" s="9"/>
      <c r="FC68" s="2"/>
      <c r="FD68" s="2"/>
      <c r="FE68" s="2"/>
      <c r="FF68" s="53"/>
      <c r="FG68" s="2"/>
      <c r="FH68" s="10"/>
      <c r="FI68" s="9"/>
      <c r="FJ68" s="2"/>
      <c r="FK68" s="2"/>
      <c r="FL68" s="2"/>
      <c r="FM68" s="53"/>
      <c r="FN68" s="2"/>
      <c r="FO68" s="10"/>
      <c r="FP68" s="9"/>
      <c r="FQ68" s="2"/>
      <c r="FR68" s="2"/>
      <c r="FS68" s="2"/>
      <c r="FT68" s="53"/>
      <c r="FU68" s="2"/>
      <c r="FV68" s="10"/>
      <c r="FW68" s="9"/>
      <c r="FX68" s="2"/>
      <c r="FY68" s="2"/>
      <c r="FZ68" s="2"/>
      <c r="GA68" s="53"/>
      <c r="GB68" s="2"/>
      <c r="GC68" s="10"/>
      <c r="GD68" s="9"/>
      <c r="GE68" s="2"/>
      <c r="GF68" s="2"/>
      <c r="GG68" s="2"/>
      <c r="GH68" s="53"/>
      <c r="GI68" s="2"/>
      <c r="GJ68" s="10"/>
      <c r="GK68" s="9"/>
      <c r="GL68" s="2"/>
      <c r="GM68" s="2"/>
      <c r="GN68" s="2"/>
      <c r="GO68" s="53"/>
      <c r="GP68" s="2"/>
      <c r="GQ68" s="10"/>
      <c r="GR68" s="9"/>
      <c r="GS68" s="2"/>
      <c r="GT68" s="2"/>
      <c r="GU68" s="2"/>
      <c r="GV68" s="53"/>
      <c r="GW68" s="2"/>
      <c r="GX68" s="10"/>
      <c r="GY68" s="9"/>
      <c r="GZ68" s="2"/>
      <c r="HA68" s="2"/>
      <c r="HB68" s="2"/>
      <c r="HC68" s="53"/>
      <c r="HD68" s="2"/>
      <c r="HE68" s="10"/>
      <c r="HF68" s="9"/>
      <c r="HG68" s="2"/>
      <c r="HH68" s="2"/>
      <c r="HI68" s="2"/>
      <c r="HJ68" s="53"/>
      <c r="HK68" s="2"/>
      <c r="HL68" s="10"/>
      <c r="HM68" s="9"/>
      <c r="HN68" s="2"/>
      <c r="HO68" s="2"/>
      <c r="HP68" s="2"/>
      <c r="HQ68" s="53"/>
      <c r="HR68" s="2"/>
      <c r="HS68" s="10"/>
      <c r="HT68" s="9"/>
      <c r="HU68" s="2"/>
      <c r="HV68" s="2"/>
      <c r="HW68" s="2"/>
      <c r="HX68" s="53"/>
      <c r="HY68" s="2"/>
      <c r="HZ68" s="10"/>
      <c r="IA68" s="9"/>
      <c r="IB68" s="2"/>
      <c r="IC68" s="2"/>
      <c r="ID68" s="2"/>
      <c r="IE68" s="53"/>
      <c r="IF68" s="2"/>
      <c r="IG68" s="10"/>
      <c r="IH68" s="9"/>
      <c r="II68" s="2"/>
      <c r="IJ68" s="2"/>
      <c r="IK68" s="2"/>
      <c r="IL68" s="53"/>
      <c r="IM68" s="2"/>
      <c r="IN68" s="10"/>
      <c r="IO68" s="38"/>
    </row>
    <row r="69" spans="1:249" s="93" customFormat="1" ht="10.35" customHeight="1" x14ac:dyDescent="0.2">
      <c r="A69" s="71"/>
      <c r="B69" s="1" t="s">
        <v>97</v>
      </c>
      <c r="C69" s="64" t="s">
        <v>24</v>
      </c>
      <c r="D69" s="30">
        <f t="shared" si="137"/>
        <v>0</v>
      </c>
      <c r="E69" s="30">
        <f t="shared" si="130"/>
        <v>0</v>
      </c>
      <c r="F69" s="2">
        <f>SUM(M69,T69,AA69,AH69,AO69,BC69,BJ69,BQ69,CE69,CL69,CS69,CZ69,DG69,DN69,DU69,EB69)+SUM(EI69,EP69,EW69,FD69,FK69,FR69,FY69,GF69,GM69,GT69,HA69,HH69,HO69,HV69,IC69,IJ69)</f>
        <v>0</v>
      </c>
      <c r="G69" s="4">
        <f t="shared" si="182"/>
        <v>0</v>
      </c>
      <c r="H69" s="2">
        <f t="shared" si="182"/>
        <v>0</v>
      </c>
      <c r="I69" s="2">
        <f t="shared" si="182"/>
        <v>0</v>
      </c>
      <c r="J69" s="10">
        <f t="shared" si="183"/>
        <v>0</v>
      </c>
      <c r="K69" s="9"/>
      <c r="L69" s="2"/>
      <c r="M69" s="2"/>
      <c r="N69" s="2"/>
      <c r="O69" s="53"/>
      <c r="P69" s="2"/>
      <c r="Q69" s="25"/>
      <c r="R69" s="9"/>
      <c r="S69" s="2"/>
      <c r="T69" s="2"/>
      <c r="U69" s="2"/>
      <c r="V69" s="53"/>
      <c r="W69" s="2"/>
      <c r="X69" s="10"/>
      <c r="Y69" s="9"/>
      <c r="Z69" s="2"/>
      <c r="AA69" s="2"/>
      <c r="AB69" s="2"/>
      <c r="AC69" s="53"/>
      <c r="AD69" s="2"/>
      <c r="AE69" s="10"/>
      <c r="AF69" s="9"/>
      <c r="AG69" s="2"/>
      <c r="AH69" s="2"/>
      <c r="AI69" s="2"/>
      <c r="AJ69" s="53"/>
      <c r="AK69" s="2"/>
      <c r="AL69" s="10"/>
      <c r="AM69" s="9"/>
      <c r="AN69" s="2"/>
      <c r="AO69" s="2"/>
      <c r="AP69" s="2"/>
      <c r="AQ69" s="53"/>
      <c r="AR69" s="2"/>
      <c r="AS69" s="10"/>
      <c r="AT69" s="29">
        <f t="shared" si="185"/>
        <v>0</v>
      </c>
      <c r="AU69" s="2">
        <f t="shared" si="185"/>
        <v>0</v>
      </c>
      <c r="AV69" s="2">
        <f t="shared" si="185"/>
        <v>0</v>
      </c>
      <c r="AW69" s="2">
        <f t="shared" si="185"/>
        <v>0</v>
      </c>
      <c r="AX69" s="2">
        <f t="shared" si="186"/>
        <v>0</v>
      </c>
      <c r="AY69" s="2">
        <f t="shared" si="186"/>
        <v>0</v>
      </c>
      <c r="AZ69" s="25">
        <f t="shared" si="186"/>
        <v>0</v>
      </c>
      <c r="BA69" s="9"/>
      <c r="BB69" s="2"/>
      <c r="BC69" s="2"/>
      <c r="BD69" s="2"/>
      <c r="BE69" s="53"/>
      <c r="BF69" s="2"/>
      <c r="BG69" s="10"/>
      <c r="BH69" s="9"/>
      <c r="BI69" s="2"/>
      <c r="BJ69" s="2"/>
      <c r="BK69" s="2"/>
      <c r="BL69" s="53"/>
      <c r="BM69" s="2"/>
      <c r="BN69" s="10"/>
      <c r="BO69" s="9"/>
      <c r="BP69" s="2"/>
      <c r="BQ69" s="2"/>
      <c r="BR69" s="2"/>
      <c r="BS69" s="53"/>
      <c r="BT69" s="2"/>
      <c r="BU69" s="10"/>
      <c r="BV69" s="29">
        <f>SUM(CC69,CJ69,CQ69,CX69,DE69,DL69,DS69,DZ69,EG69,EN69,EU69,FB69,FI69,FP69,FW69,GD69,GK69,GR69,GY69,HF69,HM69,HT69,IA69,IH69)</f>
        <v>0</v>
      </c>
      <c r="BW69" s="2"/>
      <c r="BX69" s="2">
        <f>SUM(CE69,CL69,CS69,CZ69,DG69,DN69,DU69,EB69,EI69,EP69,EW69,FD69,FK69,FR69,FY69,GF69,GM69,GT69,HA69,HH69,HO69,HV69,IC69,IJ69)</f>
        <v>0</v>
      </c>
      <c r="BY69" s="2"/>
      <c r="BZ69" s="2"/>
      <c r="CA69" s="2"/>
      <c r="CB69" s="25"/>
      <c r="CC69" s="9"/>
      <c r="CD69" s="2"/>
      <c r="CE69" s="2"/>
      <c r="CF69" s="2"/>
      <c r="CG69" s="53"/>
      <c r="CH69" s="2"/>
      <c r="CI69" s="10"/>
      <c r="CJ69" s="9"/>
      <c r="CK69" s="2"/>
      <c r="CL69" s="2"/>
      <c r="CM69" s="2"/>
      <c r="CN69" s="53"/>
      <c r="CO69" s="2"/>
      <c r="CP69" s="10"/>
      <c r="CQ69" s="9"/>
      <c r="CR69" s="2"/>
      <c r="CS69" s="2"/>
      <c r="CT69" s="2"/>
      <c r="CU69" s="53"/>
      <c r="CV69" s="2"/>
      <c r="CW69" s="10"/>
      <c r="CX69" s="9"/>
      <c r="CY69" s="2"/>
      <c r="CZ69" s="2"/>
      <c r="DA69" s="2"/>
      <c r="DB69" s="53"/>
      <c r="DC69" s="2"/>
      <c r="DD69" s="10"/>
      <c r="DE69" s="9"/>
      <c r="DF69" s="2"/>
      <c r="DG69" s="2"/>
      <c r="DH69" s="2"/>
      <c r="DI69" s="53"/>
      <c r="DJ69" s="2"/>
      <c r="DK69" s="10"/>
      <c r="DL69" s="9"/>
      <c r="DM69" s="2"/>
      <c r="DN69" s="2"/>
      <c r="DO69" s="2"/>
      <c r="DP69" s="53"/>
      <c r="DQ69" s="2"/>
      <c r="DR69" s="10"/>
      <c r="DS69" s="9"/>
      <c r="DT69" s="2"/>
      <c r="DU69" s="2"/>
      <c r="DV69" s="2"/>
      <c r="DW69" s="53"/>
      <c r="DX69" s="2"/>
      <c r="DY69" s="10"/>
      <c r="DZ69" s="9"/>
      <c r="EA69" s="2"/>
      <c r="EB69" s="2"/>
      <c r="EC69" s="2"/>
      <c r="ED69" s="53"/>
      <c r="EE69" s="2"/>
      <c r="EF69" s="10"/>
      <c r="EG69" s="9"/>
      <c r="EH69" s="2"/>
      <c r="EI69" s="2"/>
      <c r="EJ69" s="2"/>
      <c r="EK69" s="53"/>
      <c r="EL69" s="2"/>
      <c r="EM69" s="10"/>
      <c r="EN69" s="9"/>
      <c r="EO69" s="2"/>
      <c r="EP69" s="2"/>
      <c r="EQ69" s="2"/>
      <c r="ER69" s="53"/>
      <c r="ES69" s="2"/>
      <c r="ET69" s="10"/>
      <c r="EU69" s="9"/>
      <c r="EV69" s="2"/>
      <c r="EW69" s="2"/>
      <c r="EX69" s="2"/>
      <c r="EY69" s="53"/>
      <c r="EZ69" s="2"/>
      <c r="FA69" s="10"/>
      <c r="FB69" s="9"/>
      <c r="FC69" s="2"/>
      <c r="FD69" s="2"/>
      <c r="FE69" s="2"/>
      <c r="FF69" s="53"/>
      <c r="FG69" s="2"/>
      <c r="FH69" s="10"/>
      <c r="FI69" s="9"/>
      <c r="FJ69" s="2"/>
      <c r="FK69" s="2"/>
      <c r="FL69" s="2"/>
      <c r="FM69" s="53"/>
      <c r="FN69" s="2"/>
      <c r="FO69" s="10"/>
      <c r="FP69" s="9"/>
      <c r="FQ69" s="2"/>
      <c r="FR69" s="2"/>
      <c r="FS69" s="2"/>
      <c r="FT69" s="53"/>
      <c r="FU69" s="2"/>
      <c r="FV69" s="10"/>
      <c r="FW69" s="9"/>
      <c r="FX69" s="2"/>
      <c r="FY69" s="2"/>
      <c r="FZ69" s="2"/>
      <c r="GA69" s="53"/>
      <c r="GB69" s="2"/>
      <c r="GC69" s="10"/>
      <c r="GD69" s="9"/>
      <c r="GE69" s="2"/>
      <c r="GF69" s="2"/>
      <c r="GG69" s="2"/>
      <c r="GH69" s="53"/>
      <c r="GI69" s="2"/>
      <c r="GJ69" s="10"/>
      <c r="GK69" s="9"/>
      <c r="GL69" s="2"/>
      <c r="GM69" s="2"/>
      <c r="GN69" s="2"/>
      <c r="GO69" s="53"/>
      <c r="GP69" s="2"/>
      <c r="GQ69" s="10"/>
      <c r="GR69" s="9"/>
      <c r="GS69" s="2"/>
      <c r="GT69" s="2"/>
      <c r="GU69" s="2"/>
      <c r="GV69" s="53"/>
      <c r="GW69" s="2"/>
      <c r="GX69" s="10"/>
      <c r="GY69" s="9"/>
      <c r="GZ69" s="2"/>
      <c r="HA69" s="2"/>
      <c r="HB69" s="2"/>
      <c r="HC69" s="53"/>
      <c r="HD69" s="2"/>
      <c r="HE69" s="10"/>
      <c r="HF69" s="9"/>
      <c r="HG69" s="2"/>
      <c r="HH69" s="2"/>
      <c r="HI69" s="2"/>
      <c r="HJ69" s="53"/>
      <c r="HK69" s="2"/>
      <c r="HL69" s="10"/>
      <c r="HM69" s="9"/>
      <c r="HN69" s="2"/>
      <c r="HO69" s="2"/>
      <c r="HP69" s="2"/>
      <c r="HQ69" s="53"/>
      <c r="HR69" s="2"/>
      <c r="HS69" s="10"/>
      <c r="HT69" s="9"/>
      <c r="HU69" s="2"/>
      <c r="HV69" s="2"/>
      <c r="HW69" s="2"/>
      <c r="HX69" s="53"/>
      <c r="HY69" s="2"/>
      <c r="HZ69" s="10"/>
      <c r="IA69" s="9"/>
      <c r="IB69" s="2"/>
      <c r="IC69" s="2"/>
      <c r="ID69" s="2"/>
      <c r="IE69" s="53"/>
      <c r="IF69" s="2"/>
      <c r="IG69" s="10"/>
      <c r="IH69" s="9"/>
      <c r="II69" s="2"/>
      <c r="IJ69" s="2"/>
      <c r="IK69" s="2"/>
      <c r="IL69" s="53"/>
      <c r="IM69" s="2"/>
      <c r="IN69" s="10"/>
      <c r="IO69" s="38"/>
    </row>
    <row r="70" spans="1:249" s="93" customFormat="1" ht="11.25" customHeight="1" x14ac:dyDescent="0.2">
      <c r="A70" s="71"/>
      <c r="B70" s="1" t="s">
        <v>98</v>
      </c>
      <c r="C70" s="64" t="s">
        <v>38</v>
      </c>
      <c r="D70" s="30"/>
      <c r="E70" s="30"/>
      <c r="F70" s="2"/>
      <c r="G70" s="4">
        <f t="shared" si="182"/>
        <v>20641257</v>
      </c>
      <c r="H70" s="2"/>
      <c r="I70" s="2"/>
      <c r="J70" s="10"/>
      <c r="K70" s="9">
        <v>9216931</v>
      </c>
      <c r="L70" s="2">
        <v>18819850</v>
      </c>
      <c r="M70" s="2"/>
      <c r="N70" s="2">
        <v>20641257</v>
      </c>
      <c r="O70" s="53">
        <f t="shared" si="184"/>
        <v>20641257</v>
      </c>
      <c r="P70" s="2"/>
      <c r="Q70" s="25"/>
      <c r="R70" s="9"/>
      <c r="S70" s="2"/>
      <c r="T70" s="2"/>
      <c r="U70" s="2"/>
      <c r="V70" s="53"/>
      <c r="W70" s="2"/>
      <c r="X70" s="10"/>
      <c r="Y70" s="9"/>
      <c r="Z70" s="2"/>
      <c r="AA70" s="2"/>
      <c r="AB70" s="2"/>
      <c r="AC70" s="53"/>
      <c r="AD70" s="2"/>
      <c r="AE70" s="10"/>
      <c r="AF70" s="9"/>
      <c r="AG70" s="2"/>
      <c r="AH70" s="2"/>
      <c r="AI70" s="2"/>
      <c r="AJ70" s="53"/>
      <c r="AK70" s="2"/>
      <c r="AL70" s="10"/>
      <c r="AM70" s="9"/>
      <c r="AN70" s="2"/>
      <c r="AO70" s="2"/>
      <c r="AP70" s="2"/>
      <c r="AQ70" s="53"/>
      <c r="AR70" s="2"/>
      <c r="AS70" s="10"/>
      <c r="AT70" s="29">
        <f t="shared" si="185"/>
        <v>0</v>
      </c>
      <c r="AU70" s="2">
        <f t="shared" si="185"/>
        <v>0</v>
      </c>
      <c r="AV70" s="2">
        <f t="shared" si="185"/>
        <v>0</v>
      </c>
      <c r="AW70" s="2">
        <f t="shared" si="185"/>
        <v>0</v>
      </c>
      <c r="AX70" s="2">
        <f t="shared" si="186"/>
        <v>0</v>
      </c>
      <c r="AY70" s="2">
        <f t="shared" si="186"/>
        <v>0</v>
      </c>
      <c r="AZ70" s="25">
        <f t="shared" si="186"/>
        <v>0</v>
      </c>
      <c r="BA70" s="9"/>
      <c r="BB70" s="2"/>
      <c r="BC70" s="2"/>
      <c r="BD70" s="2"/>
      <c r="BE70" s="53"/>
      <c r="BF70" s="2"/>
      <c r="BG70" s="10"/>
      <c r="BH70" s="9"/>
      <c r="BI70" s="2"/>
      <c r="BJ70" s="2"/>
      <c r="BK70" s="2"/>
      <c r="BL70" s="53"/>
      <c r="BM70" s="2"/>
      <c r="BN70" s="10"/>
      <c r="BO70" s="9"/>
      <c r="BP70" s="2"/>
      <c r="BQ70" s="2"/>
      <c r="BR70" s="2"/>
      <c r="BS70" s="53"/>
      <c r="BT70" s="2"/>
      <c r="BU70" s="10"/>
      <c r="BV70" s="29">
        <f>SUM(CC70,CJ70,CQ70,CX70,DE70,DL70,DS70,DZ70,EG70,EN70,EU70,FB70,FI70,FP70,FW70,GD70,GK70,GR70,GY70,HF70,HM70,HT70,IA70,IH70)</f>
        <v>0</v>
      </c>
      <c r="BW70" s="2"/>
      <c r="BX70" s="2">
        <f>SUM(CE70,CL70,CS70,CZ70,DG70,DN70,DU70,EB70,EI70,EP70,EW70,FD70,FK70,FR70,FY70,GF70,GM70,GT70,HA70,HH70,HO70,HV70,IC70,IJ70)</f>
        <v>0</v>
      </c>
      <c r="BY70" s="2"/>
      <c r="BZ70" s="2"/>
      <c r="CA70" s="2"/>
      <c r="CB70" s="25"/>
      <c r="CC70" s="9"/>
      <c r="CD70" s="2"/>
      <c r="CE70" s="2"/>
      <c r="CF70" s="2"/>
      <c r="CG70" s="53"/>
      <c r="CH70" s="2"/>
      <c r="CI70" s="10"/>
      <c r="CJ70" s="9"/>
      <c r="CK70" s="2"/>
      <c r="CL70" s="2"/>
      <c r="CM70" s="2"/>
      <c r="CN70" s="53"/>
      <c r="CO70" s="2"/>
      <c r="CP70" s="10"/>
      <c r="CQ70" s="9"/>
      <c r="CR70" s="2"/>
      <c r="CS70" s="2"/>
      <c r="CT70" s="2"/>
      <c r="CU70" s="53"/>
      <c r="CV70" s="2"/>
      <c r="CW70" s="10"/>
      <c r="CX70" s="9"/>
      <c r="CY70" s="2"/>
      <c r="CZ70" s="2"/>
      <c r="DA70" s="2"/>
      <c r="DB70" s="53"/>
      <c r="DC70" s="2"/>
      <c r="DD70" s="10"/>
      <c r="DE70" s="9"/>
      <c r="DF70" s="2"/>
      <c r="DG70" s="2"/>
      <c r="DH70" s="2"/>
      <c r="DI70" s="53"/>
      <c r="DJ70" s="2"/>
      <c r="DK70" s="10"/>
      <c r="DL70" s="9"/>
      <c r="DM70" s="2"/>
      <c r="DN70" s="2"/>
      <c r="DO70" s="2"/>
      <c r="DP70" s="53"/>
      <c r="DQ70" s="2"/>
      <c r="DR70" s="10"/>
      <c r="DS70" s="9"/>
      <c r="DT70" s="2"/>
      <c r="DU70" s="2"/>
      <c r="DV70" s="2"/>
      <c r="DW70" s="53"/>
      <c r="DX70" s="2"/>
      <c r="DY70" s="10"/>
      <c r="DZ70" s="9"/>
      <c r="EA70" s="2"/>
      <c r="EB70" s="2"/>
      <c r="EC70" s="2"/>
      <c r="ED70" s="53"/>
      <c r="EE70" s="2"/>
      <c r="EF70" s="10"/>
      <c r="EG70" s="9"/>
      <c r="EH70" s="2"/>
      <c r="EI70" s="2"/>
      <c r="EJ70" s="2"/>
      <c r="EK70" s="53"/>
      <c r="EL70" s="2"/>
      <c r="EM70" s="10"/>
      <c r="EN70" s="9"/>
      <c r="EO70" s="2"/>
      <c r="EP70" s="2"/>
      <c r="EQ70" s="2"/>
      <c r="ER70" s="53"/>
      <c r="ES70" s="2"/>
      <c r="ET70" s="10"/>
      <c r="EU70" s="9"/>
      <c r="EV70" s="2"/>
      <c r="EW70" s="2"/>
      <c r="EX70" s="2"/>
      <c r="EY70" s="53"/>
      <c r="EZ70" s="2"/>
      <c r="FA70" s="10"/>
      <c r="FB70" s="9"/>
      <c r="FC70" s="2"/>
      <c r="FD70" s="2"/>
      <c r="FE70" s="2"/>
      <c r="FF70" s="53"/>
      <c r="FG70" s="2"/>
      <c r="FH70" s="10"/>
      <c r="FI70" s="9"/>
      <c r="FJ70" s="2"/>
      <c r="FK70" s="2"/>
      <c r="FL70" s="2"/>
      <c r="FM70" s="53"/>
      <c r="FN70" s="2"/>
      <c r="FO70" s="10"/>
      <c r="FP70" s="9"/>
      <c r="FQ70" s="2"/>
      <c r="FR70" s="2"/>
      <c r="FS70" s="2"/>
      <c r="FT70" s="53"/>
      <c r="FU70" s="2"/>
      <c r="FV70" s="10"/>
      <c r="FW70" s="9"/>
      <c r="FX70" s="2"/>
      <c r="FY70" s="2"/>
      <c r="FZ70" s="2"/>
      <c r="GA70" s="53"/>
      <c r="GB70" s="2"/>
      <c r="GC70" s="10"/>
      <c r="GD70" s="9"/>
      <c r="GE70" s="2"/>
      <c r="GF70" s="2"/>
      <c r="GG70" s="2"/>
      <c r="GH70" s="53"/>
      <c r="GI70" s="2"/>
      <c r="GJ70" s="10"/>
      <c r="GK70" s="9"/>
      <c r="GL70" s="2"/>
      <c r="GM70" s="2"/>
      <c r="GN70" s="2"/>
      <c r="GO70" s="53"/>
      <c r="GP70" s="2"/>
      <c r="GQ70" s="10"/>
      <c r="GR70" s="9"/>
      <c r="GS70" s="2"/>
      <c r="GT70" s="2"/>
      <c r="GU70" s="2"/>
      <c r="GV70" s="53"/>
      <c r="GW70" s="2"/>
      <c r="GX70" s="10"/>
      <c r="GY70" s="9"/>
      <c r="GZ70" s="2"/>
      <c r="HA70" s="2"/>
      <c r="HB70" s="2"/>
      <c r="HC70" s="53"/>
      <c r="HD70" s="2"/>
      <c r="HE70" s="10"/>
      <c r="HF70" s="9"/>
      <c r="HG70" s="2"/>
      <c r="HH70" s="2"/>
      <c r="HI70" s="2"/>
      <c r="HJ70" s="53"/>
      <c r="HK70" s="2"/>
      <c r="HL70" s="10"/>
      <c r="HM70" s="9"/>
      <c r="HN70" s="2"/>
      <c r="HO70" s="2"/>
      <c r="HP70" s="2"/>
      <c r="HQ70" s="53"/>
      <c r="HR70" s="2"/>
      <c r="HS70" s="10"/>
      <c r="HT70" s="9"/>
      <c r="HU70" s="2"/>
      <c r="HV70" s="2"/>
      <c r="HW70" s="2"/>
      <c r="HX70" s="53"/>
      <c r="HY70" s="2"/>
      <c r="HZ70" s="10"/>
      <c r="IA70" s="9"/>
      <c r="IB70" s="2"/>
      <c r="IC70" s="2"/>
      <c r="ID70" s="2"/>
      <c r="IE70" s="53"/>
      <c r="IF70" s="2"/>
      <c r="IG70" s="10"/>
      <c r="IH70" s="9"/>
      <c r="II70" s="2"/>
      <c r="IJ70" s="2"/>
      <c r="IK70" s="2"/>
      <c r="IL70" s="53"/>
      <c r="IM70" s="2"/>
      <c r="IN70" s="10"/>
      <c r="IO70" s="38"/>
    </row>
    <row r="71" spans="1:249" s="98" customFormat="1" ht="20.25" customHeight="1" x14ac:dyDescent="0.2">
      <c r="A71" s="77" t="s">
        <v>28</v>
      </c>
      <c r="B71" s="79"/>
      <c r="C71" s="67"/>
      <c r="D71" s="30">
        <f>+D68+D66</f>
        <v>1362558</v>
      </c>
      <c r="E71" s="155">
        <f>+E68+E66</f>
        <v>2000000</v>
      </c>
      <c r="F71" s="13">
        <f>SUM(F66:F70)</f>
        <v>0</v>
      </c>
      <c r="G71" s="161">
        <f>+G68+G66</f>
        <v>2000000</v>
      </c>
      <c r="H71" s="161">
        <f>+H68</f>
        <v>0</v>
      </c>
      <c r="I71" s="161">
        <f>SUM(I66:I70)</f>
        <v>2000000</v>
      </c>
      <c r="J71" s="162">
        <f>SUM(J66:J70)</f>
        <v>0</v>
      </c>
      <c r="K71" s="18">
        <f t="shared" ref="K71:P71" si="187">SUM(K66:K70)</f>
        <v>10579489</v>
      </c>
      <c r="L71" s="13">
        <f t="shared" si="187"/>
        <v>20819850</v>
      </c>
      <c r="M71" s="13">
        <f t="shared" si="187"/>
        <v>0</v>
      </c>
      <c r="N71" s="13">
        <f t="shared" si="187"/>
        <v>22641257</v>
      </c>
      <c r="O71" s="62">
        <f t="shared" si="187"/>
        <v>20641257</v>
      </c>
      <c r="P71" s="13">
        <f t="shared" si="187"/>
        <v>2000000</v>
      </c>
      <c r="Q71" s="48">
        <f>SUM(Q66:Q70)</f>
        <v>0</v>
      </c>
      <c r="R71" s="18">
        <f t="shared" ref="R71:Y71" si="188">SUM(R66:R70)</f>
        <v>0</v>
      </c>
      <c r="S71" s="13">
        <f t="shared" si="188"/>
        <v>0</v>
      </c>
      <c r="T71" s="13">
        <f t="shared" si="188"/>
        <v>0</v>
      </c>
      <c r="U71" s="13">
        <f t="shared" si="188"/>
        <v>0</v>
      </c>
      <c r="V71" s="62">
        <f t="shared" si="188"/>
        <v>0</v>
      </c>
      <c r="W71" s="13">
        <f t="shared" si="188"/>
        <v>0</v>
      </c>
      <c r="X71" s="19">
        <f t="shared" si="188"/>
        <v>0</v>
      </c>
      <c r="Y71" s="18">
        <f t="shared" si="188"/>
        <v>0</v>
      </c>
      <c r="Z71" s="13">
        <f t="shared" ref="Z71:DF71" si="189">SUM(Z66:Z70)</f>
        <v>0</v>
      </c>
      <c r="AA71" s="13">
        <f t="shared" si="189"/>
        <v>0</v>
      </c>
      <c r="AB71" s="13">
        <f t="shared" si="189"/>
        <v>0</v>
      </c>
      <c r="AC71" s="62">
        <f t="shared" si="189"/>
        <v>0</v>
      </c>
      <c r="AD71" s="13">
        <f t="shared" si="189"/>
        <v>0</v>
      </c>
      <c r="AE71" s="19">
        <f t="shared" si="189"/>
        <v>0</v>
      </c>
      <c r="AF71" s="18">
        <f t="shared" si="189"/>
        <v>0</v>
      </c>
      <c r="AG71" s="13">
        <f t="shared" si="189"/>
        <v>0</v>
      </c>
      <c r="AH71" s="13">
        <f t="shared" si="189"/>
        <v>0</v>
      </c>
      <c r="AI71" s="13">
        <f t="shared" si="189"/>
        <v>0</v>
      </c>
      <c r="AJ71" s="62">
        <f t="shared" si="189"/>
        <v>0</v>
      </c>
      <c r="AK71" s="13">
        <f t="shared" si="189"/>
        <v>0</v>
      </c>
      <c r="AL71" s="19">
        <f t="shared" si="189"/>
        <v>0</v>
      </c>
      <c r="AM71" s="18">
        <f t="shared" si="189"/>
        <v>0</v>
      </c>
      <c r="AN71" s="13">
        <f t="shared" si="189"/>
        <v>0</v>
      </c>
      <c r="AO71" s="13">
        <f t="shared" si="189"/>
        <v>0</v>
      </c>
      <c r="AP71" s="13">
        <f t="shared" si="189"/>
        <v>0</v>
      </c>
      <c r="AQ71" s="62">
        <f t="shared" si="189"/>
        <v>0</v>
      </c>
      <c r="AR71" s="13">
        <f t="shared" si="189"/>
        <v>0</v>
      </c>
      <c r="AS71" s="19">
        <f t="shared" si="189"/>
        <v>0</v>
      </c>
      <c r="AT71" s="45">
        <f t="shared" ref="AT71:AZ71" si="190">SUM(AT66:AT70)</f>
        <v>0</v>
      </c>
      <c r="AU71" s="13">
        <f t="shared" si="190"/>
        <v>0</v>
      </c>
      <c r="AV71" s="13">
        <f t="shared" si="190"/>
        <v>0</v>
      </c>
      <c r="AW71" s="13">
        <f t="shared" si="190"/>
        <v>0</v>
      </c>
      <c r="AX71" s="13">
        <f>SUM(AX66:AX70)</f>
        <v>0</v>
      </c>
      <c r="AY71" s="13">
        <f>SUM(AY66:AY70)</f>
        <v>0</v>
      </c>
      <c r="AZ71" s="48">
        <f t="shared" si="190"/>
        <v>0</v>
      </c>
      <c r="BA71" s="18">
        <f t="shared" si="189"/>
        <v>0</v>
      </c>
      <c r="BB71" s="13">
        <f t="shared" si="189"/>
        <v>0</v>
      </c>
      <c r="BC71" s="13">
        <f t="shared" si="189"/>
        <v>0</v>
      </c>
      <c r="BD71" s="13">
        <f t="shared" si="189"/>
        <v>0</v>
      </c>
      <c r="BE71" s="62">
        <f t="shared" si="189"/>
        <v>0</v>
      </c>
      <c r="BF71" s="13">
        <f t="shared" si="189"/>
        <v>0</v>
      </c>
      <c r="BG71" s="19">
        <f t="shared" si="189"/>
        <v>0</v>
      </c>
      <c r="BH71" s="18">
        <f t="shared" si="189"/>
        <v>0</v>
      </c>
      <c r="BI71" s="13">
        <f t="shared" si="189"/>
        <v>0</v>
      </c>
      <c r="BJ71" s="13">
        <f t="shared" si="189"/>
        <v>0</v>
      </c>
      <c r="BK71" s="13">
        <f t="shared" si="189"/>
        <v>0</v>
      </c>
      <c r="BL71" s="62">
        <f t="shared" si="189"/>
        <v>0</v>
      </c>
      <c r="BM71" s="13">
        <f t="shared" si="189"/>
        <v>0</v>
      </c>
      <c r="BN71" s="19">
        <f t="shared" si="189"/>
        <v>0</v>
      </c>
      <c r="BO71" s="18">
        <f t="shared" si="189"/>
        <v>0</v>
      </c>
      <c r="BP71" s="13">
        <f t="shared" si="189"/>
        <v>0</v>
      </c>
      <c r="BQ71" s="13">
        <f t="shared" si="189"/>
        <v>0</v>
      </c>
      <c r="BR71" s="13">
        <f t="shared" si="189"/>
        <v>0</v>
      </c>
      <c r="BS71" s="62">
        <f t="shared" si="189"/>
        <v>0</v>
      </c>
      <c r="BT71" s="13">
        <f t="shared" si="189"/>
        <v>0</v>
      </c>
      <c r="BU71" s="19">
        <f t="shared" si="189"/>
        <v>0</v>
      </c>
      <c r="BV71" s="18">
        <f t="shared" ref="BV71:CI71" si="191">SUM(BV66:BV70)</f>
        <v>0</v>
      </c>
      <c r="BW71" s="13">
        <f t="shared" si="191"/>
        <v>0</v>
      </c>
      <c r="BX71" s="13">
        <f t="shared" si="191"/>
        <v>0</v>
      </c>
      <c r="BY71" s="13">
        <f t="shared" si="191"/>
        <v>0</v>
      </c>
      <c r="BZ71" s="13">
        <f>SUM(BZ66:BZ70)</f>
        <v>0</v>
      </c>
      <c r="CA71" s="13">
        <f>SUM(CA66:CA70)</f>
        <v>0</v>
      </c>
      <c r="CB71" s="19">
        <f t="shared" si="191"/>
        <v>0</v>
      </c>
      <c r="CC71" s="18">
        <f t="shared" si="191"/>
        <v>0</v>
      </c>
      <c r="CD71" s="13">
        <f t="shared" si="191"/>
        <v>0</v>
      </c>
      <c r="CE71" s="13">
        <f t="shared" si="191"/>
        <v>0</v>
      </c>
      <c r="CF71" s="13">
        <f t="shared" si="191"/>
        <v>0</v>
      </c>
      <c r="CG71" s="62">
        <f t="shared" si="191"/>
        <v>0</v>
      </c>
      <c r="CH71" s="13">
        <f t="shared" si="191"/>
        <v>0</v>
      </c>
      <c r="CI71" s="19">
        <f t="shared" si="191"/>
        <v>0</v>
      </c>
      <c r="CJ71" s="18">
        <f t="shared" si="189"/>
        <v>0</v>
      </c>
      <c r="CK71" s="13">
        <f t="shared" si="189"/>
        <v>0</v>
      </c>
      <c r="CL71" s="13">
        <f t="shared" si="189"/>
        <v>0</v>
      </c>
      <c r="CM71" s="13">
        <f t="shared" si="189"/>
        <v>0</v>
      </c>
      <c r="CN71" s="62">
        <f t="shared" si="189"/>
        <v>0</v>
      </c>
      <c r="CO71" s="13">
        <f t="shared" si="189"/>
        <v>0</v>
      </c>
      <c r="CP71" s="19">
        <f t="shared" si="189"/>
        <v>0</v>
      </c>
      <c r="CQ71" s="18">
        <f t="shared" si="189"/>
        <v>0</v>
      </c>
      <c r="CR71" s="13">
        <f t="shared" si="189"/>
        <v>0</v>
      </c>
      <c r="CS71" s="13">
        <f t="shared" si="189"/>
        <v>0</v>
      </c>
      <c r="CT71" s="13">
        <f t="shared" si="189"/>
        <v>0</v>
      </c>
      <c r="CU71" s="62">
        <f t="shared" si="189"/>
        <v>0</v>
      </c>
      <c r="CV71" s="13">
        <f t="shared" si="189"/>
        <v>0</v>
      </c>
      <c r="CW71" s="19">
        <f t="shared" si="189"/>
        <v>0</v>
      </c>
      <c r="CX71" s="18">
        <f t="shared" si="189"/>
        <v>0</v>
      </c>
      <c r="CY71" s="13">
        <f t="shared" si="189"/>
        <v>0</v>
      </c>
      <c r="CZ71" s="13">
        <f t="shared" si="189"/>
        <v>0</v>
      </c>
      <c r="DA71" s="13">
        <f t="shared" si="189"/>
        <v>0</v>
      </c>
      <c r="DB71" s="62">
        <f t="shared" si="189"/>
        <v>0</v>
      </c>
      <c r="DC71" s="13">
        <f t="shared" si="189"/>
        <v>0</v>
      </c>
      <c r="DD71" s="19">
        <f t="shared" si="189"/>
        <v>0</v>
      </c>
      <c r="DE71" s="18">
        <f t="shared" si="189"/>
        <v>0</v>
      </c>
      <c r="DF71" s="13">
        <f t="shared" si="189"/>
        <v>0</v>
      </c>
      <c r="DG71" s="13">
        <f t="shared" ref="DG71:FW71" si="192">SUM(DG66:DG70)</f>
        <v>0</v>
      </c>
      <c r="DH71" s="13">
        <f t="shared" si="192"/>
        <v>0</v>
      </c>
      <c r="DI71" s="62">
        <f t="shared" si="192"/>
        <v>0</v>
      </c>
      <c r="DJ71" s="13">
        <f t="shared" si="192"/>
        <v>0</v>
      </c>
      <c r="DK71" s="19">
        <f t="shared" si="192"/>
        <v>0</v>
      </c>
      <c r="DL71" s="18">
        <f t="shared" si="192"/>
        <v>0</v>
      </c>
      <c r="DM71" s="13">
        <f t="shared" si="192"/>
        <v>0</v>
      </c>
      <c r="DN71" s="13">
        <f t="shared" si="192"/>
        <v>0</v>
      </c>
      <c r="DO71" s="13">
        <f t="shared" si="192"/>
        <v>0</v>
      </c>
      <c r="DP71" s="62">
        <f t="shared" si="192"/>
        <v>0</v>
      </c>
      <c r="DQ71" s="13">
        <f t="shared" si="192"/>
        <v>0</v>
      </c>
      <c r="DR71" s="19">
        <f t="shared" si="192"/>
        <v>0</v>
      </c>
      <c r="DS71" s="18">
        <f t="shared" si="192"/>
        <v>0</v>
      </c>
      <c r="DT71" s="13">
        <f t="shared" si="192"/>
        <v>0</v>
      </c>
      <c r="DU71" s="13">
        <f t="shared" si="192"/>
        <v>0</v>
      </c>
      <c r="DV71" s="13">
        <f t="shared" si="192"/>
        <v>0</v>
      </c>
      <c r="DW71" s="62">
        <f t="shared" si="192"/>
        <v>0</v>
      </c>
      <c r="DX71" s="13">
        <f t="shared" si="192"/>
        <v>0</v>
      </c>
      <c r="DY71" s="19">
        <f t="shared" si="192"/>
        <v>0</v>
      </c>
      <c r="DZ71" s="18">
        <f t="shared" si="192"/>
        <v>0</v>
      </c>
      <c r="EA71" s="13">
        <f t="shared" si="192"/>
        <v>0</v>
      </c>
      <c r="EB71" s="13">
        <f t="shared" si="192"/>
        <v>0</v>
      </c>
      <c r="EC71" s="13">
        <f t="shared" si="192"/>
        <v>0</v>
      </c>
      <c r="ED71" s="62">
        <f t="shared" si="192"/>
        <v>0</v>
      </c>
      <c r="EE71" s="13">
        <f t="shared" si="192"/>
        <v>0</v>
      </c>
      <c r="EF71" s="19">
        <f t="shared" si="192"/>
        <v>0</v>
      </c>
      <c r="EG71" s="18">
        <f t="shared" si="192"/>
        <v>0</v>
      </c>
      <c r="EH71" s="13">
        <f t="shared" si="192"/>
        <v>0</v>
      </c>
      <c r="EI71" s="13">
        <f t="shared" si="192"/>
        <v>0</v>
      </c>
      <c r="EJ71" s="13">
        <f t="shared" si="192"/>
        <v>0</v>
      </c>
      <c r="EK71" s="62">
        <f t="shared" si="192"/>
        <v>0</v>
      </c>
      <c r="EL71" s="13">
        <f t="shared" si="192"/>
        <v>0</v>
      </c>
      <c r="EM71" s="19">
        <f t="shared" si="192"/>
        <v>0</v>
      </c>
      <c r="EN71" s="18">
        <f t="shared" si="192"/>
        <v>0</v>
      </c>
      <c r="EO71" s="13">
        <f t="shared" si="192"/>
        <v>0</v>
      </c>
      <c r="EP71" s="13">
        <f t="shared" si="192"/>
        <v>0</v>
      </c>
      <c r="EQ71" s="13">
        <f t="shared" si="192"/>
        <v>0</v>
      </c>
      <c r="ER71" s="62">
        <f t="shared" si="192"/>
        <v>0</v>
      </c>
      <c r="ES71" s="13">
        <f>SUM(ES66:ES70)</f>
        <v>0</v>
      </c>
      <c r="ET71" s="19">
        <f t="shared" si="192"/>
        <v>0</v>
      </c>
      <c r="EU71" s="18">
        <f t="shared" si="192"/>
        <v>0</v>
      </c>
      <c r="EV71" s="13">
        <f t="shared" si="192"/>
        <v>0</v>
      </c>
      <c r="EW71" s="13">
        <f t="shared" si="192"/>
        <v>0</v>
      </c>
      <c r="EX71" s="13">
        <f t="shared" si="192"/>
        <v>0</v>
      </c>
      <c r="EY71" s="62">
        <f t="shared" si="192"/>
        <v>0</v>
      </c>
      <c r="EZ71" s="13">
        <f t="shared" si="192"/>
        <v>0</v>
      </c>
      <c r="FA71" s="19">
        <f t="shared" si="192"/>
        <v>0</v>
      </c>
      <c r="FB71" s="18">
        <f t="shared" si="192"/>
        <v>0</v>
      </c>
      <c r="FC71" s="13">
        <f t="shared" si="192"/>
        <v>0</v>
      </c>
      <c r="FD71" s="13">
        <f t="shared" si="192"/>
        <v>0</v>
      </c>
      <c r="FE71" s="13">
        <f t="shared" si="192"/>
        <v>0</v>
      </c>
      <c r="FF71" s="62">
        <f t="shared" si="192"/>
        <v>0</v>
      </c>
      <c r="FG71" s="13">
        <f t="shared" si="192"/>
        <v>0</v>
      </c>
      <c r="FH71" s="19">
        <f t="shared" si="192"/>
        <v>0</v>
      </c>
      <c r="FI71" s="18">
        <f t="shared" si="192"/>
        <v>0</v>
      </c>
      <c r="FJ71" s="13">
        <f t="shared" si="192"/>
        <v>0</v>
      </c>
      <c r="FK71" s="13">
        <f t="shared" si="192"/>
        <v>0</v>
      </c>
      <c r="FL71" s="13">
        <f t="shared" si="192"/>
        <v>0</v>
      </c>
      <c r="FM71" s="62">
        <f t="shared" si="192"/>
        <v>0</v>
      </c>
      <c r="FN71" s="13">
        <f>SUM(FN66:FN70)</f>
        <v>0</v>
      </c>
      <c r="FO71" s="19">
        <f t="shared" si="192"/>
        <v>0</v>
      </c>
      <c r="FP71" s="18">
        <f t="shared" si="192"/>
        <v>0</v>
      </c>
      <c r="FQ71" s="13">
        <f t="shared" si="192"/>
        <v>0</v>
      </c>
      <c r="FR71" s="13">
        <f t="shared" si="192"/>
        <v>0</v>
      </c>
      <c r="FS71" s="13">
        <f t="shared" si="192"/>
        <v>0</v>
      </c>
      <c r="FT71" s="62">
        <f t="shared" si="192"/>
        <v>0</v>
      </c>
      <c r="FU71" s="13">
        <f t="shared" si="192"/>
        <v>0</v>
      </c>
      <c r="FV71" s="19">
        <f t="shared" si="192"/>
        <v>0</v>
      </c>
      <c r="FW71" s="18">
        <f t="shared" si="192"/>
        <v>0</v>
      </c>
      <c r="FX71" s="13">
        <f t="shared" ref="FX71:IN71" si="193">SUM(FX66:FX70)</f>
        <v>0</v>
      </c>
      <c r="FY71" s="13">
        <f t="shared" si="193"/>
        <v>0</v>
      </c>
      <c r="FZ71" s="13">
        <f t="shared" si="193"/>
        <v>0</v>
      </c>
      <c r="GA71" s="62">
        <f t="shared" si="193"/>
        <v>0</v>
      </c>
      <c r="GB71" s="13">
        <f t="shared" si="193"/>
        <v>0</v>
      </c>
      <c r="GC71" s="19">
        <f t="shared" si="193"/>
        <v>0</v>
      </c>
      <c r="GD71" s="18">
        <f t="shared" si="193"/>
        <v>0</v>
      </c>
      <c r="GE71" s="13">
        <f t="shared" si="193"/>
        <v>0</v>
      </c>
      <c r="GF71" s="13">
        <f t="shared" si="193"/>
        <v>0</v>
      </c>
      <c r="GG71" s="13">
        <f t="shared" si="193"/>
        <v>0</v>
      </c>
      <c r="GH71" s="62">
        <f t="shared" si="193"/>
        <v>0</v>
      </c>
      <c r="GI71" s="13">
        <f t="shared" si="193"/>
        <v>0</v>
      </c>
      <c r="GJ71" s="19">
        <f t="shared" si="193"/>
        <v>0</v>
      </c>
      <c r="GK71" s="18">
        <f t="shared" si="193"/>
        <v>0</v>
      </c>
      <c r="GL71" s="13">
        <f t="shared" si="193"/>
        <v>0</v>
      </c>
      <c r="GM71" s="13">
        <f t="shared" si="193"/>
        <v>0</v>
      </c>
      <c r="GN71" s="13">
        <f t="shared" si="193"/>
        <v>0</v>
      </c>
      <c r="GO71" s="62">
        <f t="shared" si="193"/>
        <v>0</v>
      </c>
      <c r="GP71" s="13">
        <f>SUM(GP66:GP70)</f>
        <v>0</v>
      </c>
      <c r="GQ71" s="19">
        <f t="shared" si="193"/>
        <v>0</v>
      </c>
      <c r="GR71" s="18">
        <f t="shared" si="193"/>
        <v>0</v>
      </c>
      <c r="GS71" s="13">
        <f t="shared" si="193"/>
        <v>0</v>
      </c>
      <c r="GT71" s="13">
        <f t="shared" si="193"/>
        <v>0</v>
      </c>
      <c r="GU71" s="13">
        <f t="shared" si="193"/>
        <v>0</v>
      </c>
      <c r="GV71" s="62">
        <f t="shared" si="193"/>
        <v>0</v>
      </c>
      <c r="GW71" s="13">
        <f>SUM(GW66:GW70)</f>
        <v>0</v>
      </c>
      <c r="GX71" s="19">
        <f t="shared" si="193"/>
        <v>0</v>
      </c>
      <c r="GY71" s="18">
        <f t="shared" si="193"/>
        <v>0</v>
      </c>
      <c r="GZ71" s="13">
        <f t="shared" si="193"/>
        <v>0</v>
      </c>
      <c r="HA71" s="13">
        <f t="shared" si="193"/>
        <v>0</v>
      </c>
      <c r="HB71" s="13">
        <f t="shared" si="193"/>
        <v>0</v>
      </c>
      <c r="HC71" s="62">
        <f t="shared" si="193"/>
        <v>0</v>
      </c>
      <c r="HD71" s="13">
        <f>SUM(HD66:HD70)</f>
        <v>0</v>
      </c>
      <c r="HE71" s="19">
        <f t="shared" si="193"/>
        <v>0</v>
      </c>
      <c r="HF71" s="18">
        <f t="shared" si="193"/>
        <v>0</v>
      </c>
      <c r="HG71" s="13">
        <f t="shared" si="193"/>
        <v>0</v>
      </c>
      <c r="HH71" s="13">
        <f t="shared" si="193"/>
        <v>0</v>
      </c>
      <c r="HI71" s="13">
        <f t="shared" si="193"/>
        <v>0</v>
      </c>
      <c r="HJ71" s="62">
        <f t="shared" si="193"/>
        <v>0</v>
      </c>
      <c r="HK71" s="13">
        <f>SUM(HK66:HK70)</f>
        <v>0</v>
      </c>
      <c r="HL71" s="19">
        <f t="shared" si="193"/>
        <v>0</v>
      </c>
      <c r="HM71" s="18">
        <f t="shared" si="193"/>
        <v>0</v>
      </c>
      <c r="HN71" s="13">
        <f t="shared" si="193"/>
        <v>0</v>
      </c>
      <c r="HO71" s="13">
        <f t="shared" si="193"/>
        <v>0</v>
      </c>
      <c r="HP71" s="13">
        <f t="shared" si="193"/>
        <v>0</v>
      </c>
      <c r="HQ71" s="62">
        <f t="shared" si="193"/>
        <v>0</v>
      </c>
      <c r="HR71" s="13">
        <f>SUM(HR66:HR70)</f>
        <v>0</v>
      </c>
      <c r="HS71" s="19">
        <f t="shared" si="193"/>
        <v>0</v>
      </c>
      <c r="HT71" s="18">
        <f t="shared" si="193"/>
        <v>0</v>
      </c>
      <c r="HU71" s="13">
        <f t="shared" si="193"/>
        <v>0</v>
      </c>
      <c r="HV71" s="13">
        <f t="shared" si="193"/>
        <v>0</v>
      </c>
      <c r="HW71" s="13">
        <f t="shared" si="193"/>
        <v>0</v>
      </c>
      <c r="HX71" s="62">
        <f t="shared" si="193"/>
        <v>0</v>
      </c>
      <c r="HY71" s="13">
        <f>SUM(HY66:HY70)</f>
        <v>0</v>
      </c>
      <c r="HZ71" s="19">
        <f t="shared" si="193"/>
        <v>0</v>
      </c>
      <c r="IA71" s="18">
        <f t="shared" si="193"/>
        <v>0</v>
      </c>
      <c r="IB71" s="13">
        <f t="shared" si="193"/>
        <v>0</v>
      </c>
      <c r="IC71" s="13">
        <f t="shared" si="193"/>
        <v>0</v>
      </c>
      <c r="ID71" s="13">
        <f t="shared" si="193"/>
        <v>0</v>
      </c>
      <c r="IE71" s="62">
        <f t="shared" si="193"/>
        <v>0</v>
      </c>
      <c r="IF71" s="13">
        <f>SUM(IF66:IF70)</f>
        <v>0</v>
      </c>
      <c r="IG71" s="19">
        <f t="shared" si="193"/>
        <v>0</v>
      </c>
      <c r="IH71" s="18">
        <f t="shared" si="193"/>
        <v>0</v>
      </c>
      <c r="II71" s="13">
        <f t="shared" si="193"/>
        <v>0</v>
      </c>
      <c r="IJ71" s="13">
        <f t="shared" si="193"/>
        <v>0</v>
      </c>
      <c r="IK71" s="13">
        <f t="shared" si="193"/>
        <v>0</v>
      </c>
      <c r="IL71" s="62">
        <f t="shared" si="193"/>
        <v>0</v>
      </c>
      <c r="IM71" s="13">
        <f>SUM(IM66:IM70)</f>
        <v>0</v>
      </c>
      <c r="IN71" s="19">
        <f t="shared" si="193"/>
        <v>0</v>
      </c>
      <c r="IO71" s="41"/>
    </row>
    <row r="72" spans="1:249" s="100" customFormat="1" ht="37.5" customHeight="1" thickBot="1" x14ac:dyDescent="0.25">
      <c r="A72" s="78" t="s">
        <v>6</v>
      </c>
      <c r="B72" s="81"/>
      <c r="C72" s="82"/>
      <c r="D72" s="154">
        <f>+D71+D64</f>
        <v>20522361</v>
      </c>
      <c r="E72" s="32">
        <f>+E71+E64</f>
        <v>54952455</v>
      </c>
      <c r="F72" s="32">
        <f t="shared" ref="F72:K72" si="194">F64+F71</f>
        <v>0</v>
      </c>
      <c r="G72" s="32">
        <f>+G71+G64</f>
        <v>55354644</v>
      </c>
      <c r="H72" s="32">
        <f t="shared" si="194"/>
        <v>38766024</v>
      </c>
      <c r="I72" s="32">
        <f t="shared" si="194"/>
        <v>16588620</v>
      </c>
      <c r="J72" s="33">
        <f t="shared" si="194"/>
        <v>0</v>
      </c>
      <c r="K72" s="31">
        <f t="shared" si="194"/>
        <v>21038967</v>
      </c>
      <c r="L72" s="32">
        <f t="shared" ref="L72:Q72" si="195">L64+L71</f>
        <v>48509187</v>
      </c>
      <c r="M72" s="32">
        <f t="shared" si="195"/>
        <v>0</v>
      </c>
      <c r="N72" s="32">
        <f t="shared" si="195"/>
        <v>48844881</v>
      </c>
      <c r="O72" s="54">
        <f t="shared" si="195"/>
        <v>40544211</v>
      </c>
      <c r="P72" s="32">
        <f t="shared" si="195"/>
        <v>8300670</v>
      </c>
      <c r="Q72" s="50">
        <f t="shared" si="195"/>
        <v>0</v>
      </c>
      <c r="R72" s="31">
        <f t="shared" ref="R72:Y72" si="196">R64+R71</f>
        <v>3268812</v>
      </c>
      <c r="S72" s="32">
        <f t="shared" si="196"/>
        <v>6731311</v>
      </c>
      <c r="T72" s="32">
        <f t="shared" si="196"/>
        <v>0</v>
      </c>
      <c r="U72" s="32">
        <f t="shared" si="196"/>
        <v>7440701</v>
      </c>
      <c r="V72" s="54">
        <f t="shared" si="196"/>
        <v>7045618</v>
      </c>
      <c r="W72" s="32">
        <f>W64+W71</f>
        <v>395083</v>
      </c>
      <c r="X72" s="33">
        <f t="shared" si="196"/>
        <v>0</v>
      </c>
      <c r="Y72" s="31">
        <f t="shared" si="196"/>
        <v>2506157</v>
      </c>
      <c r="Z72" s="32">
        <f t="shared" ref="Z72:DF72" si="197">Z64+Z71</f>
        <v>6918989</v>
      </c>
      <c r="AA72" s="32">
        <f t="shared" si="197"/>
        <v>0</v>
      </c>
      <c r="AB72" s="32">
        <f t="shared" si="197"/>
        <v>7190902</v>
      </c>
      <c r="AC72" s="54">
        <f t="shared" si="197"/>
        <v>1293880</v>
      </c>
      <c r="AD72" s="32">
        <f>AD64+AD71</f>
        <v>5897022</v>
      </c>
      <c r="AE72" s="33">
        <f t="shared" si="197"/>
        <v>0</v>
      </c>
      <c r="AF72" s="31">
        <f t="shared" si="197"/>
        <v>508984</v>
      </c>
      <c r="AG72" s="32">
        <f t="shared" si="197"/>
        <v>0</v>
      </c>
      <c r="AH72" s="32">
        <f t="shared" si="197"/>
        <v>0</v>
      </c>
      <c r="AI72" s="32">
        <f t="shared" si="197"/>
        <v>0</v>
      </c>
      <c r="AJ72" s="54">
        <f t="shared" si="197"/>
        <v>0</v>
      </c>
      <c r="AK72" s="32">
        <f>AK64+AK71</f>
        <v>0</v>
      </c>
      <c r="AL72" s="33">
        <f t="shared" si="197"/>
        <v>0</v>
      </c>
      <c r="AM72" s="31">
        <f t="shared" si="197"/>
        <v>339237</v>
      </c>
      <c r="AN72" s="32">
        <f t="shared" si="197"/>
        <v>604301</v>
      </c>
      <c r="AO72" s="32">
        <f t="shared" si="197"/>
        <v>0</v>
      </c>
      <c r="AP72" s="32">
        <f t="shared" si="197"/>
        <v>833648</v>
      </c>
      <c r="AQ72" s="54">
        <f t="shared" si="197"/>
        <v>814935</v>
      </c>
      <c r="AR72" s="32">
        <f>AR64+AR71</f>
        <v>18713</v>
      </c>
      <c r="AS72" s="33">
        <f t="shared" si="197"/>
        <v>0</v>
      </c>
      <c r="AT72" s="47">
        <f t="shared" ref="AT72:AZ72" si="198">AT64+AT71</f>
        <v>2586125</v>
      </c>
      <c r="AU72" s="32">
        <f t="shared" si="198"/>
        <v>5364639</v>
      </c>
      <c r="AV72" s="32">
        <f t="shared" si="198"/>
        <v>0</v>
      </c>
      <c r="AW72" s="32">
        <f t="shared" si="198"/>
        <v>5502510</v>
      </c>
      <c r="AX72" s="32">
        <f>AX64+AX71</f>
        <v>4731225</v>
      </c>
      <c r="AY72" s="32">
        <f>AY64+AY71</f>
        <v>771285</v>
      </c>
      <c r="AZ72" s="50">
        <f t="shared" si="198"/>
        <v>0</v>
      </c>
      <c r="BA72" s="31">
        <f t="shared" si="197"/>
        <v>1561322</v>
      </c>
      <c r="BB72" s="32">
        <f t="shared" si="197"/>
        <v>3425368</v>
      </c>
      <c r="BC72" s="32">
        <f t="shared" si="197"/>
        <v>0</v>
      </c>
      <c r="BD72" s="32">
        <f t="shared" si="197"/>
        <v>3533776</v>
      </c>
      <c r="BE72" s="54">
        <f t="shared" si="197"/>
        <v>3160207</v>
      </c>
      <c r="BF72" s="32">
        <f>BF64+BF71</f>
        <v>373569</v>
      </c>
      <c r="BG72" s="33">
        <f t="shared" si="197"/>
        <v>0</v>
      </c>
      <c r="BH72" s="31">
        <f t="shared" si="197"/>
        <v>339903</v>
      </c>
      <c r="BI72" s="32">
        <f t="shared" si="197"/>
        <v>658636</v>
      </c>
      <c r="BJ72" s="32">
        <f t="shared" si="197"/>
        <v>0</v>
      </c>
      <c r="BK72" s="32">
        <f t="shared" si="197"/>
        <v>690382</v>
      </c>
      <c r="BL72" s="54">
        <f t="shared" si="197"/>
        <v>559869</v>
      </c>
      <c r="BM72" s="32">
        <f>BM64+BM71</f>
        <v>130513</v>
      </c>
      <c r="BN72" s="33">
        <f t="shared" si="197"/>
        <v>0</v>
      </c>
      <c r="BO72" s="31">
        <f t="shared" si="197"/>
        <v>684900</v>
      </c>
      <c r="BP72" s="32">
        <f t="shared" si="197"/>
        <v>1280635</v>
      </c>
      <c r="BQ72" s="32">
        <f t="shared" si="197"/>
        <v>0</v>
      </c>
      <c r="BR72" s="32">
        <f t="shared" si="197"/>
        <v>1278352</v>
      </c>
      <c r="BS72" s="54">
        <f t="shared" si="197"/>
        <v>1011149</v>
      </c>
      <c r="BT72" s="32">
        <f>BT64+BT71</f>
        <v>267203</v>
      </c>
      <c r="BU72" s="33">
        <f t="shared" si="197"/>
        <v>0</v>
      </c>
      <c r="BV72" s="31">
        <f t="shared" ref="BV72:CI72" si="199">BV64+BV71</f>
        <v>0</v>
      </c>
      <c r="BW72" s="32">
        <f t="shared" si="199"/>
        <v>5643878</v>
      </c>
      <c r="BX72" s="32">
        <f t="shared" si="199"/>
        <v>0</v>
      </c>
      <c r="BY72" s="32">
        <f t="shared" si="199"/>
        <v>6183259</v>
      </c>
      <c r="BZ72" s="32">
        <f>BZ64+BZ71</f>
        <v>4977412</v>
      </c>
      <c r="CA72" s="32">
        <f>CA64+CA71</f>
        <v>1205847</v>
      </c>
      <c r="CB72" s="33">
        <f t="shared" si="199"/>
        <v>0</v>
      </c>
      <c r="CC72" s="31">
        <f t="shared" si="199"/>
        <v>0</v>
      </c>
      <c r="CD72" s="32">
        <f t="shared" si="199"/>
        <v>0</v>
      </c>
      <c r="CE72" s="32">
        <f t="shared" si="199"/>
        <v>0</v>
      </c>
      <c r="CF72" s="32">
        <f t="shared" si="199"/>
        <v>0</v>
      </c>
      <c r="CG72" s="54">
        <f t="shared" si="199"/>
        <v>0</v>
      </c>
      <c r="CH72" s="32">
        <f>CH64+CH71</f>
        <v>0</v>
      </c>
      <c r="CI72" s="33">
        <f t="shared" si="199"/>
        <v>0</v>
      </c>
      <c r="CJ72" s="31">
        <f t="shared" si="197"/>
        <v>0</v>
      </c>
      <c r="CK72" s="32">
        <f t="shared" si="197"/>
        <v>0</v>
      </c>
      <c r="CL72" s="32">
        <f t="shared" si="197"/>
        <v>0</v>
      </c>
      <c r="CM72" s="32">
        <f t="shared" si="197"/>
        <v>0</v>
      </c>
      <c r="CN72" s="54">
        <f t="shared" si="197"/>
        <v>0</v>
      </c>
      <c r="CO72" s="32">
        <f>CO64+CO71</f>
        <v>0</v>
      </c>
      <c r="CP72" s="33">
        <f t="shared" si="197"/>
        <v>0</v>
      </c>
      <c r="CQ72" s="31">
        <f t="shared" si="197"/>
        <v>0</v>
      </c>
      <c r="CR72" s="32">
        <f t="shared" si="197"/>
        <v>0</v>
      </c>
      <c r="CS72" s="32">
        <f t="shared" si="197"/>
        <v>0</v>
      </c>
      <c r="CT72" s="32">
        <f t="shared" si="197"/>
        <v>0</v>
      </c>
      <c r="CU72" s="54">
        <f t="shared" si="197"/>
        <v>0</v>
      </c>
      <c r="CV72" s="32">
        <f>CV64+CV71</f>
        <v>0</v>
      </c>
      <c r="CW72" s="33">
        <f t="shared" si="197"/>
        <v>0</v>
      </c>
      <c r="CX72" s="31">
        <f t="shared" si="197"/>
        <v>0</v>
      </c>
      <c r="CY72" s="32">
        <f t="shared" si="197"/>
        <v>0</v>
      </c>
      <c r="CZ72" s="32">
        <f t="shared" si="197"/>
        <v>0</v>
      </c>
      <c r="DA72" s="32">
        <f t="shared" si="197"/>
        <v>0</v>
      </c>
      <c r="DB72" s="54">
        <f t="shared" si="197"/>
        <v>0</v>
      </c>
      <c r="DC72" s="32">
        <f>DC64+DC71</f>
        <v>0</v>
      </c>
      <c r="DD72" s="33">
        <f t="shared" si="197"/>
        <v>0</v>
      </c>
      <c r="DE72" s="31">
        <f t="shared" si="197"/>
        <v>0</v>
      </c>
      <c r="DF72" s="32">
        <f t="shared" si="197"/>
        <v>0</v>
      </c>
      <c r="DG72" s="32">
        <f t="shared" ref="DG72:FW72" si="200">DG64+DG71</f>
        <v>0</v>
      </c>
      <c r="DH72" s="32">
        <f t="shared" si="200"/>
        <v>0</v>
      </c>
      <c r="DI72" s="54">
        <f t="shared" si="200"/>
        <v>0</v>
      </c>
      <c r="DJ72" s="32">
        <f>DJ64+DJ71</f>
        <v>0</v>
      </c>
      <c r="DK72" s="33">
        <f t="shared" si="200"/>
        <v>0</v>
      </c>
      <c r="DL72" s="31">
        <f t="shared" si="200"/>
        <v>0</v>
      </c>
      <c r="DM72" s="32">
        <f t="shared" si="200"/>
        <v>0</v>
      </c>
      <c r="DN72" s="32">
        <f t="shared" si="200"/>
        <v>0</v>
      </c>
      <c r="DO72" s="32">
        <f t="shared" si="200"/>
        <v>0</v>
      </c>
      <c r="DP72" s="54">
        <f t="shared" si="200"/>
        <v>0</v>
      </c>
      <c r="DQ72" s="32">
        <f>DQ64+DQ71</f>
        <v>0</v>
      </c>
      <c r="DR72" s="33">
        <f t="shared" si="200"/>
        <v>0</v>
      </c>
      <c r="DS72" s="31">
        <f t="shared" si="200"/>
        <v>0</v>
      </c>
      <c r="DT72" s="32">
        <f t="shared" si="200"/>
        <v>0</v>
      </c>
      <c r="DU72" s="32">
        <f t="shared" si="200"/>
        <v>0</v>
      </c>
      <c r="DV72" s="32">
        <f t="shared" si="200"/>
        <v>0</v>
      </c>
      <c r="DW72" s="54">
        <f t="shared" si="200"/>
        <v>0</v>
      </c>
      <c r="DX72" s="32">
        <f>DX64+DX71</f>
        <v>0</v>
      </c>
      <c r="DY72" s="33">
        <f t="shared" si="200"/>
        <v>0</v>
      </c>
      <c r="DZ72" s="31">
        <f t="shared" si="200"/>
        <v>0</v>
      </c>
      <c r="EA72" s="32">
        <f t="shared" si="200"/>
        <v>0</v>
      </c>
      <c r="EB72" s="32">
        <f t="shared" si="200"/>
        <v>0</v>
      </c>
      <c r="EC72" s="32">
        <f t="shared" si="200"/>
        <v>0</v>
      </c>
      <c r="ED72" s="54">
        <f t="shared" si="200"/>
        <v>0</v>
      </c>
      <c r="EE72" s="32">
        <f>EE64+EE71</f>
        <v>0</v>
      </c>
      <c r="EF72" s="33">
        <f t="shared" si="200"/>
        <v>0</v>
      </c>
      <c r="EG72" s="31">
        <f t="shared" si="200"/>
        <v>0</v>
      </c>
      <c r="EH72" s="32">
        <f t="shared" si="200"/>
        <v>0</v>
      </c>
      <c r="EI72" s="32">
        <f t="shared" si="200"/>
        <v>0</v>
      </c>
      <c r="EJ72" s="32">
        <f t="shared" si="200"/>
        <v>0</v>
      </c>
      <c r="EK72" s="54">
        <f t="shared" si="200"/>
        <v>0</v>
      </c>
      <c r="EL72" s="32">
        <f>EL64+EL71</f>
        <v>0</v>
      </c>
      <c r="EM72" s="33">
        <f t="shared" si="200"/>
        <v>0</v>
      </c>
      <c r="EN72" s="31">
        <f t="shared" si="200"/>
        <v>0</v>
      </c>
      <c r="EO72" s="32">
        <f t="shared" si="200"/>
        <v>0</v>
      </c>
      <c r="EP72" s="32">
        <f t="shared" si="200"/>
        <v>0</v>
      </c>
      <c r="EQ72" s="32">
        <f t="shared" si="200"/>
        <v>0</v>
      </c>
      <c r="ER72" s="54">
        <f t="shared" si="200"/>
        <v>0</v>
      </c>
      <c r="ES72" s="32">
        <f>ES64+ES71</f>
        <v>0</v>
      </c>
      <c r="ET72" s="33">
        <f t="shared" si="200"/>
        <v>0</v>
      </c>
      <c r="EU72" s="31">
        <f t="shared" si="200"/>
        <v>0</v>
      </c>
      <c r="EV72" s="32">
        <f t="shared" si="200"/>
        <v>0</v>
      </c>
      <c r="EW72" s="32">
        <f t="shared" si="200"/>
        <v>0</v>
      </c>
      <c r="EX72" s="32">
        <f t="shared" si="200"/>
        <v>0</v>
      </c>
      <c r="EY72" s="54">
        <f t="shared" si="200"/>
        <v>0</v>
      </c>
      <c r="EZ72" s="32">
        <f>EZ64+EZ71</f>
        <v>0</v>
      </c>
      <c r="FA72" s="33">
        <f t="shared" si="200"/>
        <v>0</v>
      </c>
      <c r="FB72" s="31">
        <f t="shared" si="200"/>
        <v>0</v>
      </c>
      <c r="FC72" s="32">
        <f t="shared" si="200"/>
        <v>0</v>
      </c>
      <c r="FD72" s="32">
        <f t="shared" si="200"/>
        <v>0</v>
      </c>
      <c r="FE72" s="32">
        <f t="shared" si="200"/>
        <v>0</v>
      </c>
      <c r="FF72" s="54">
        <f t="shared" si="200"/>
        <v>0</v>
      </c>
      <c r="FG72" s="32">
        <f>FG64+FG71</f>
        <v>0</v>
      </c>
      <c r="FH72" s="33">
        <f t="shared" si="200"/>
        <v>0</v>
      </c>
      <c r="FI72" s="31">
        <f t="shared" si="200"/>
        <v>0</v>
      </c>
      <c r="FJ72" s="32">
        <f t="shared" si="200"/>
        <v>0</v>
      </c>
      <c r="FK72" s="32">
        <f t="shared" si="200"/>
        <v>0</v>
      </c>
      <c r="FL72" s="32">
        <f t="shared" si="200"/>
        <v>0</v>
      </c>
      <c r="FM72" s="54">
        <f t="shared" si="200"/>
        <v>0</v>
      </c>
      <c r="FN72" s="32">
        <f>FN64+FN71</f>
        <v>0</v>
      </c>
      <c r="FO72" s="33">
        <f t="shared" si="200"/>
        <v>0</v>
      </c>
      <c r="FP72" s="31">
        <f t="shared" si="200"/>
        <v>0</v>
      </c>
      <c r="FQ72" s="32">
        <f t="shared" si="200"/>
        <v>0</v>
      </c>
      <c r="FR72" s="32">
        <f t="shared" si="200"/>
        <v>0</v>
      </c>
      <c r="FS72" s="32">
        <f t="shared" si="200"/>
        <v>0</v>
      </c>
      <c r="FT72" s="54">
        <f t="shared" si="200"/>
        <v>0</v>
      </c>
      <c r="FU72" s="32">
        <f>FU64+FU71</f>
        <v>0</v>
      </c>
      <c r="FV72" s="33">
        <f t="shared" si="200"/>
        <v>0</v>
      </c>
      <c r="FW72" s="31">
        <f t="shared" si="200"/>
        <v>0</v>
      </c>
      <c r="FX72" s="32">
        <f t="shared" ref="FX72:IN72" si="201">FX64+FX71</f>
        <v>0</v>
      </c>
      <c r="FY72" s="32">
        <f t="shared" si="201"/>
        <v>0</v>
      </c>
      <c r="FZ72" s="32">
        <f t="shared" si="201"/>
        <v>0</v>
      </c>
      <c r="GA72" s="54">
        <f t="shared" si="201"/>
        <v>0</v>
      </c>
      <c r="GB72" s="32">
        <f>GB64+GB71</f>
        <v>0</v>
      </c>
      <c r="GC72" s="33">
        <f t="shared" si="201"/>
        <v>0</v>
      </c>
      <c r="GD72" s="31">
        <f t="shared" si="201"/>
        <v>0</v>
      </c>
      <c r="GE72" s="32">
        <f t="shared" si="201"/>
        <v>0</v>
      </c>
      <c r="GF72" s="32">
        <f t="shared" si="201"/>
        <v>0</v>
      </c>
      <c r="GG72" s="32">
        <f t="shared" si="201"/>
        <v>0</v>
      </c>
      <c r="GH72" s="54">
        <f t="shared" si="201"/>
        <v>0</v>
      </c>
      <c r="GI72" s="32">
        <f>GI64+GI71</f>
        <v>0</v>
      </c>
      <c r="GJ72" s="33">
        <f t="shared" si="201"/>
        <v>0</v>
      </c>
      <c r="GK72" s="31">
        <f t="shared" si="201"/>
        <v>0</v>
      </c>
      <c r="GL72" s="32">
        <f t="shared" si="201"/>
        <v>0</v>
      </c>
      <c r="GM72" s="32">
        <f t="shared" si="201"/>
        <v>0</v>
      </c>
      <c r="GN72" s="32">
        <f t="shared" si="201"/>
        <v>0</v>
      </c>
      <c r="GO72" s="54">
        <f t="shared" si="201"/>
        <v>0</v>
      </c>
      <c r="GP72" s="32">
        <f>GP64+GP71</f>
        <v>0</v>
      </c>
      <c r="GQ72" s="33">
        <f t="shared" si="201"/>
        <v>0</v>
      </c>
      <c r="GR72" s="31">
        <f t="shared" si="201"/>
        <v>0</v>
      </c>
      <c r="GS72" s="32">
        <f t="shared" si="201"/>
        <v>0</v>
      </c>
      <c r="GT72" s="32">
        <f t="shared" si="201"/>
        <v>0</v>
      </c>
      <c r="GU72" s="32">
        <f t="shared" si="201"/>
        <v>0</v>
      </c>
      <c r="GV72" s="54">
        <f t="shared" si="201"/>
        <v>0</v>
      </c>
      <c r="GW72" s="32">
        <f>GW64+GW71</f>
        <v>0</v>
      </c>
      <c r="GX72" s="33">
        <f t="shared" si="201"/>
        <v>0</v>
      </c>
      <c r="GY72" s="31">
        <f t="shared" si="201"/>
        <v>0</v>
      </c>
      <c r="GZ72" s="32">
        <f t="shared" si="201"/>
        <v>0</v>
      </c>
      <c r="HA72" s="32">
        <f t="shared" si="201"/>
        <v>0</v>
      </c>
      <c r="HB72" s="32">
        <f t="shared" si="201"/>
        <v>0</v>
      </c>
      <c r="HC72" s="54">
        <f t="shared" si="201"/>
        <v>0</v>
      </c>
      <c r="HD72" s="32">
        <f>HD64+HD71</f>
        <v>0</v>
      </c>
      <c r="HE72" s="33">
        <f t="shared" si="201"/>
        <v>0</v>
      </c>
      <c r="HF72" s="31">
        <f t="shared" si="201"/>
        <v>0</v>
      </c>
      <c r="HG72" s="32">
        <f t="shared" si="201"/>
        <v>0</v>
      </c>
      <c r="HH72" s="32">
        <f t="shared" si="201"/>
        <v>0</v>
      </c>
      <c r="HI72" s="32">
        <f t="shared" si="201"/>
        <v>0</v>
      </c>
      <c r="HJ72" s="54">
        <f t="shared" si="201"/>
        <v>0</v>
      </c>
      <c r="HK72" s="32">
        <f>HK64+HK71</f>
        <v>0</v>
      </c>
      <c r="HL72" s="33">
        <f t="shared" si="201"/>
        <v>0</v>
      </c>
      <c r="HM72" s="31">
        <f t="shared" si="201"/>
        <v>0</v>
      </c>
      <c r="HN72" s="32">
        <f t="shared" si="201"/>
        <v>0</v>
      </c>
      <c r="HO72" s="32">
        <f t="shared" si="201"/>
        <v>0</v>
      </c>
      <c r="HP72" s="32">
        <f t="shared" si="201"/>
        <v>0</v>
      </c>
      <c r="HQ72" s="54">
        <f t="shared" si="201"/>
        <v>0</v>
      </c>
      <c r="HR72" s="32">
        <f>HR64+HR71</f>
        <v>0</v>
      </c>
      <c r="HS72" s="33">
        <f t="shared" si="201"/>
        <v>0</v>
      </c>
      <c r="HT72" s="31">
        <f t="shared" si="201"/>
        <v>0</v>
      </c>
      <c r="HU72" s="32">
        <f t="shared" si="201"/>
        <v>0</v>
      </c>
      <c r="HV72" s="32">
        <f t="shared" si="201"/>
        <v>0</v>
      </c>
      <c r="HW72" s="32">
        <f t="shared" si="201"/>
        <v>0</v>
      </c>
      <c r="HX72" s="54">
        <f t="shared" si="201"/>
        <v>0</v>
      </c>
      <c r="HY72" s="32">
        <f>HY64+HY71</f>
        <v>0</v>
      </c>
      <c r="HZ72" s="33">
        <f t="shared" si="201"/>
        <v>0</v>
      </c>
      <c r="IA72" s="31">
        <f t="shared" si="201"/>
        <v>0</v>
      </c>
      <c r="IB72" s="32">
        <f t="shared" si="201"/>
        <v>0</v>
      </c>
      <c r="IC72" s="32">
        <f t="shared" si="201"/>
        <v>0</v>
      </c>
      <c r="ID72" s="32">
        <f t="shared" si="201"/>
        <v>0</v>
      </c>
      <c r="IE72" s="54">
        <f t="shared" si="201"/>
        <v>0</v>
      </c>
      <c r="IF72" s="32">
        <f>IF64+IF71</f>
        <v>0</v>
      </c>
      <c r="IG72" s="33">
        <f t="shared" si="201"/>
        <v>0</v>
      </c>
      <c r="IH72" s="31">
        <f t="shared" si="201"/>
        <v>0</v>
      </c>
      <c r="II72" s="32">
        <f t="shared" si="201"/>
        <v>0</v>
      </c>
      <c r="IJ72" s="32">
        <f t="shared" si="201"/>
        <v>0</v>
      </c>
      <c r="IK72" s="32">
        <f t="shared" si="201"/>
        <v>0</v>
      </c>
      <c r="IL72" s="54">
        <f t="shared" si="201"/>
        <v>0</v>
      </c>
      <c r="IM72" s="32">
        <f>IM64+IM71</f>
        <v>0</v>
      </c>
      <c r="IN72" s="33">
        <f t="shared" si="201"/>
        <v>0</v>
      </c>
      <c r="IO72" s="42"/>
    </row>
    <row r="73" spans="1:249" x14ac:dyDescent="0.2">
      <c r="D73" s="101"/>
      <c r="E73" s="101"/>
      <c r="F73" s="101"/>
      <c r="G73" s="101"/>
      <c r="H73" s="101"/>
      <c r="I73" s="101"/>
      <c r="J73" s="101"/>
      <c r="N73" s="101"/>
    </row>
    <row r="74" spans="1:249" s="110" customFormat="1" ht="12.75" x14ac:dyDescent="0.2">
      <c r="A74" s="109"/>
      <c r="C74" s="111" t="s">
        <v>79</v>
      </c>
      <c r="D74" s="112">
        <f>SUM(D75:D76)</f>
        <v>6379729</v>
      </c>
      <c r="E74" s="112">
        <f>SUM(E75:E76)</f>
        <v>18819851</v>
      </c>
      <c r="F74" s="112">
        <f>SUM(F75:F76)</f>
        <v>0</v>
      </c>
      <c r="G74" s="112">
        <f>SUM(G75:G76)</f>
        <v>20641257</v>
      </c>
      <c r="R74" s="113">
        <f>SUM(R75:R76)</f>
        <v>2626105</v>
      </c>
      <c r="S74" s="113">
        <f>SUM(S75:S76)</f>
        <v>5756651</v>
      </c>
      <c r="T74" s="113">
        <f>SUM(T75:T76)</f>
        <v>0</v>
      </c>
      <c r="U74" s="113">
        <f>SUM(U75:U76)</f>
        <v>6427206</v>
      </c>
      <c r="Y74" s="113">
        <f>SUM(Y75:Y76)</f>
        <v>648169</v>
      </c>
      <c r="Z74" s="113">
        <f>SUM(Z75:Z76)</f>
        <v>2117414</v>
      </c>
      <c r="AA74" s="113">
        <f>SUM(AA75:AA76)</f>
        <v>0</v>
      </c>
      <c r="AB74" s="113">
        <f>SUM(AB75:AB76)</f>
        <v>2427323</v>
      </c>
      <c r="AF74" s="113">
        <f>SUM(AF75:AF76)</f>
        <v>392501</v>
      </c>
      <c r="AG74" s="113">
        <f>SUM(AG75:AG76)</f>
        <v>0</v>
      </c>
      <c r="AH74" s="113">
        <f>SUM(AH75:AH76)</f>
        <v>0</v>
      </c>
      <c r="AI74" s="113">
        <f>SUM(AI75:AI76)</f>
        <v>0</v>
      </c>
      <c r="AM74" s="113">
        <f>SUM(AM75:AM76)</f>
        <v>342338</v>
      </c>
      <c r="AN74" s="113">
        <f>SUM(AN75:AN76)</f>
        <v>579301</v>
      </c>
      <c r="AO74" s="113">
        <f>SUM(AO75:AO76)</f>
        <v>0</v>
      </c>
      <c r="AP74" s="113">
        <f>SUM(AP75:AP76)</f>
        <v>818648</v>
      </c>
      <c r="BA74" s="113">
        <f>SUM(BA75:BA76)</f>
        <v>1488927</v>
      </c>
      <c r="BB74" s="113">
        <f>SUM(BB75:BB76)</f>
        <v>3228112</v>
      </c>
      <c r="BC74" s="113">
        <f>SUM(BC75:BC76)</f>
        <v>0</v>
      </c>
      <c r="BD74" s="113">
        <f>SUM(BD75:BD76)</f>
        <v>3311213</v>
      </c>
      <c r="BH74" s="113">
        <f>SUM(BH75:BH76)</f>
        <v>338526</v>
      </c>
      <c r="BI74" s="113">
        <f>SUM(BI75:BI76)</f>
        <v>658636</v>
      </c>
      <c r="BJ74" s="113">
        <f>SUM(BJ75:BJ76)</f>
        <v>0</v>
      </c>
      <c r="BK74" s="113">
        <f>SUM(BK75:BK76)</f>
        <v>690382</v>
      </c>
      <c r="BO74" s="113">
        <f>SUM(BO75:BO76)</f>
        <v>543163</v>
      </c>
      <c r="BP74" s="113">
        <f>SUM(BP75:BP76)</f>
        <v>1114955</v>
      </c>
      <c r="BQ74" s="113">
        <f>SUM(BQ75:BQ76)</f>
        <v>0</v>
      </c>
      <c r="BR74" s="113">
        <f>SUM(BR75:BR76)</f>
        <v>1087800</v>
      </c>
      <c r="BW74" s="113">
        <f>SUM(BW75:BW76)</f>
        <v>5364781</v>
      </c>
      <c r="BY74" s="113">
        <f>SUM(BY75:BY76)</f>
        <v>5878685</v>
      </c>
      <c r="CC74" s="113">
        <f>SUM(CC75:CC76)</f>
        <v>0</v>
      </c>
      <c r="CD74" s="113">
        <f>SUM(CD75:CD76)</f>
        <v>0</v>
      </c>
      <c r="CE74" s="113">
        <f>SUM(CE75:CE76)</f>
        <v>0</v>
      </c>
      <c r="CF74" s="113">
        <f>SUM(CF75:CF76)</f>
        <v>0</v>
      </c>
      <c r="CJ74" s="113">
        <f>SUM(CJ75:CJ76)</f>
        <v>0</v>
      </c>
      <c r="CK74" s="113">
        <f>SUM(CK75:CK76)</f>
        <v>0</v>
      </c>
      <c r="CL74" s="113">
        <f>SUM(CL75:CL76)</f>
        <v>0</v>
      </c>
      <c r="CM74" s="113">
        <f>SUM(CM75:CM76)</f>
        <v>0</v>
      </c>
      <c r="CQ74" s="113">
        <f>SUM(CQ75:CQ76)</f>
        <v>0</v>
      </c>
      <c r="CR74" s="113">
        <f>SUM(CR75:CR76)</f>
        <v>0</v>
      </c>
      <c r="CS74" s="113">
        <f>SUM(CS75:CS76)</f>
        <v>0</v>
      </c>
      <c r="CT74" s="113">
        <f>SUM(CT75:CT76)</f>
        <v>0</v>
      </c>
      <c r="CX74" s="113">
        <f>SUM(CX75:CX76)</f>
        <v>0</v>
      </c>
      <c r="CY74" s="113">
        <f>SUM(CY75:CY76)</f>
        <v>0</v>
      </c>
      <c r="CZ74" s="113">
        <f>SUM(CZ75:CZ76)</f>
        <v>0</v>
      </c>
      <c r="DA74" s="113">
        <f>SUM(DA75:DA76)</f>
        <v>0</v>
      </c>
      <c r="DE74" s="113">
        <f>SUM(DE75:DE76)</f>
        <v>0</v>
      </c>
      <c r="DF74" s="113">
        <f>SUM(DF75:DF76)</f>
        <v>0</v>
      </c>
      <c r="DG74" s="113">
        <f>SUM(DG75:DG76)</f>
        <v>0</v>
      </c>
      <c r="DH74" s="113">
        <f>SUM(DH75:DH76)</f>
        <v>0</v>
      </c>
      <c r="DL74" s="113">
        <f>SUM(DL75:DL76)</f>
        <v>0</v>
      </c>
      <c r="DM74" s="113">
        <f>SUM(DM75:DM76)</f>
        <v>0</v>
      </c>
      <c r="DN74" s="113">
        <f>SUM(DN75:DN76)</f>
        <v>0</v>
      </c>
      <c r="DO74" s="113">
        <f>SUM(DO75:DO76)</f>
        <v>0</v>
      </c>
      <c r="DS74" s="113">
        <f>SUM(DS75:DS76)</f>
        <v>0</v>
      </c>
      <c r="DT74" s="113">
        <f>SUM(DT75:DT76)</f>
        <v>0</v>
      </c>
      <c r="DU74" s="113">
        <f>SUM(DU75:DU76)</f>
        <v>0</v>
      </c>
      <c r="DV74" s="113">
        <f>SUM(DV75:DV76)</f>
        <v>0</v>
      </c>
      <c r="DZ74" s="113">
        <f>SUM(DZ75:DZ76)</f>
        <v>0</v>
      </c>
      <c r="EA74" s="113">
        <f>SUM(EA75:EA76)</f>
        <v>0</v>
      </c>
      <c r="EB74" s="113">
        <f>SUM(EB75:EB76)</f>
        <v>0</v>
      </c>
      <c r="EC74" s="113">
        <f>SUM(EC75:EC76)</f>
        <v>0</v>
      </c>
      <c r="EG74" s="113">
        <f>SUM(EG75:EG76)</f>
        <v>0</v>
      </c>
      <c r="EH74" s="113">
        <f>SUM(EH75:EH76)</f>
        <v>0</v>
      </c>
      <c r="EI74" s="113">
        <f>SUM(EI75:EI76)</f>
        <v>0</v>
      </c>
      <c r="EJ74" s="113">
        <f>SUM(EJ75:EJ76)</f>
        <v>0</v>
      </c>
      <c r="EN74" s="113">
        <f>SUM(EN75:EN76)</f>
        <v>0</v>
      </c>
      <c r="EO74" s="113">
        <f>SUM(EO75:EO76)</f>
        <v>0</v>
      </c>
      <c r="EP74" s="113">
        <f>SUM(EP75:EP76)</f>
        <v>0</v>
      </c>
      <c r="EQ74" s="113">
        <f>SUM(EQ75:EQ76)</f>
        <v>0</v>
      </c>
      <c r="EU74" s="113">
        <f>SUM(EU75:EU76)</f>
        <v>0</v>
      </c>
      <c r="EV74" s="113">
        <f>SUM(EV75:EV76)</f>
        <v>0</v>
      </c>
      <c r="EW74" s="113">
        <f>SUM(EW75:EW76)</f>
        <v>0</v>
      </c>
      <c r="EX74" s="113">
        <f>SUM(EX75:EX76)</f>
        <v>0</v>
      </c>
      <c r="FB74" s="113">
        <f>SUM(FB75:FB76)</f>
        <v>0</v>
      </c>
      <c r="FC74" s="113">
        <f>SUM(FC75:FC76)</f>
        <v>0</v>
      </c>
      <c r="FD74" s="113">
        <f>SUM(FD75:FD76)</f>
        <v>0</v>
      </c>
      <c r="FE74" s="113">
        <f>SUM(FE75:FE76)</f>
        <v>0</v>
      </c>
      <c r="FF74" s="113"/>
      <c r="FG74" s="113"/>
      <c r="FH74" s="113"/>
      <c r="FI74" s="113">
        <f>SUM(FI75:FI76)</f>
        <v>0</v>
      </c>
      <c r="FJ74" s="113">
        <f>SUM(FJ75:FJ76)</f>
        <v>0</v>
      </c>
      <c r="FK74" s="113">
        <f>SUM(FK75:FK76)</f>
        <v>0</v>
      </c>
      <c r="FL74" s="113">
        <f>SUM(FL75:FL76)</f>
        <v>0</v>
      </c>
      <c r="FP74" s="113">
        <f>SUM(FP75:FP76)</f>
        <v>0</v>
      </c>
      <c r="FQ74" s="113">
        <f>SUM(FQ75:FQ76)</f>
        <v>0</v>
      </c>
      <c r="FR74" s="113">
        <f>SUM(FR75:FR76)</f>
        <v>0</v>
      </c>
      <c r="FS74" s="113">
        <f>SUM(FS75:FS76)</f>
        <v>0</v>
      </c>
      <c r="FW74" s="113">
        <f>SUM(FW75:FW76)</f>
        <v>0</v>
      </c>
      <c r="FX74" s="113">
        <f>SUM(FX75:FX76)</f>
        <v>0</v>
      </c>
      <c r="FY74" s="113">
        <f>SUM(FY75:FY76)</f>
        <v>0</v>
      </c>
      <c r="FZ74" s="113">
        <f>SUM(FZ75:FZ76)</f>
        <v>0</v>
      </c>
      <c r="GD74" s="113">
        <f>SUM(GD75:GD76)</f>
        <v>0</v>
      </c>
      <c r="GE74" s="113">
        <f>SUM(GE75:GE76)</f>
        <v>0</v>
      </c>
      <c r="GF74" s="113">
        <f>SUM(GF75:GF76)</f>
        <v>0</v>
      </c>
      <c r="GG74" s="113">
        <f>SUM(GG75:GG76)</f>
        <v>0</v>
      </c>
      <c r="GK74" s="113">
        <f>SUM(GK75:GK76)</f>
        <v>0</v>
      </c>
      <c r="GL74" s="113">
        <f>SUM(GL75:GL76)</f>
        <v>0</v>
      </c>
      <c r="GM74" s="113">
        <f>SUM(GM75:GM76)</f>
        <v>0</v>
      </c>
      <c r="GN74" s="113">
        <f>SUM(GN75:GN76)</f>
        <v>0</v>
      </c>
      <c r="GR74" s="113">
        <f>SUM(GR75:GR76)</f>
        <v>0</v>
      </c>
      <c r="GS74" s="113">
        <f>SUM(GS75:GS76)</f>
        <v>0</v>
      </c>
      <c r="GT74" s="113">
        <f>SUM(GT75:GT76)</f>
        <v>0</v>
      </c>
      <c r="GU74" s="113">
        <f>SUM(GU75:GU76)</f>
        <v>0</v>
      </c>
      <c r="GY74" s="113">
        <f>SUM(GY75:GY76)</f>
        <v>0</v>
      </c>
      <c r="GZ74" s="113">
        <f>SUM(GZ75:GZ76)</f>
        <v>0</v>
      </c>
      <c r="HA74" s="113">
        <f>SUM(HA75:HA76)</f>
        <v>0</v>
      </c>
      <c r="HB74" s="113">
        <f>SUM(HB75:HB76)</f>
        <v>0</v>
      </c>
      <c r="HF74" s="113">
        <f>SUM(HF75:HF76)</f>
        <v>0</v>
      </c>
      <c r="HG74" s="113">
        <f>SUM(HG75:HG76)</f>
        <v>0</v>
      </c>
      <c r="HH74" s="113">
        <f>SUM(HH75:HH76)</f>
        <v>0</v>
      </c>
      <c r="HI74" s="113">
        <f>SUM(HI75:HI76)</f>
        <v>0</v>
      </c>
      <c r="HM74" s="113">
        <f>SUM(HM75:HM76)</f>
        <v>0</v>
      </c>
      <c r="HN74" s="113">
        <f>SUM(HN75:HN76)</f>
        <v>0</v>
      </c>
      <c r="HO74" s="113">
        <f>SUM(HO75:HO76)</f>
        <v>0</v>
      </c>
      <c r="HP74" s="113">
        <f>SUM(HP75:HP76)</f>
        <v>0</v>
      </c>
      <c r="HT74" s="113">
        <f>SUM(HT75:HT76)</f>
        <v>0</v>
      </c>
      <c r="HU74" s="113">
        <f>SUM(HU75:HU76)</f>
        <v>0</v>
      </c>
      <c r="HV74" s="113">
        <f>SUM(HV75:HV76)</f>
        <v>0</v>
      </c>
      <c r="HW74" s="113">
        <f>SUM(HW75:HW76)</f>
        <v>0</v>
      </c>
      <c r="IA74" s="113">
        <f>SUM(IA75:IA76)</f>
        <v>0</v>
      </c>
      <c r="IB74" s="113">
        <f>SUM(IB75:IB76)</f>
        <v>0</v>
      </c>
      <c r="IC74" s="113">
        <f>SUM(IC75:IC76)</f>
        <v>0</v>
      </c>
      <c r="ID74" s="113">
        <f>SUM(ID75:ID76)</f>
        <v>0</v>
      </c>
      <c r="IH74" s="113">
        <f>SUM(IH75:IH76)</f>
        <v>0</v>
      </c>
      <c r="II74" s="113">
        <f>SUM(II75:II76)</f>
        <v>0</v>
      </c>
      <c r="IJ74" s="113">
        <f>SUM(IJ75:IJ76)</f>
        <v>0</v>
      </c>
      <c r="IK74" s="113">
        <f>SUM(IK75:IK76)</f>
        <v>0</v>
      </c>
    </row>
    <row r="75" spans="1:249" s="110" customFormat="1" ht="12.75" x14ac:dyDescent="0.2">
      <c r="A75" s="109"/>
      <c r="C75" s="114" t="s">
        <v>80</v>
      </c>
      <c r="D75" s="38">
        <f t="shared" ref="D75:G76" si="202">SUM(K75,R75,Y75,AF75,AM75,BA75,BH75,BO75,CC75,CJ75,CQ75,CX75,DE75,DL75,DS75,DZ75)+SUM(EG75,EN75,EU75,FB75,FI75,FP75,FW75,GD75,GK75,GR75,GY75,HF75,HM75,HT75,IA75,IH75)</f>
        <v>3553680</v>
      </c>
      <c r="E75" s="38">
        <f t="shared" si="202"/>
        <v>0</v>
      </c>
      <c r="F75" s="38">
        <f t="shared" si="202"/>
        <v>0</v>
      </c>
      <c r="G75" s="38">
        <f t="shared" si="202"/>
        <v>0</v>
      </c>
      <c r="R75" s="110">
        <v>409009</v>
      </c>
      <c r="BA75" s="110">
        <v>548229</v>
      </c>
      <c r="BH75" s="110">
        <v>85064</v>
      </c>
      <c r="BO75" s="110">
        <v>122557</v>
      </c>
      <c r="CC75" s="110">
        <v>58578</v>
      </c>
      <c r="CJ75" s="110">
        <v>127841</v>
      </c>
      <c r="CQ75" s="110">
        <v>97481</v>
      </c>
      <c r="CX75" s="110">
        <v>104565</v>
      </c>
      <c r="DE75" s="110">
        <v>44352</v>
      </c>
      <c r="DL75" s="110">
        <v>123934</v>
      </c>
      <c r="DS75" s="110">
        <v>124764</v>
      </c>
      <c r="DZ75" s="110">
        <v>98203</v>
      </c>
      <c r="EG75" s="110">
        <v>99098</v>
      </c>
      <c r="EN75" s="110">
        <v>154890</v>
      </c>
      <c r="EU75" s="110">
        <v>80132</v>
      </c>
      <c r="FB75" s="110">
        <v>127290</v>
      </c>
      <c r="FI75" s="110">
        <v>69765</v>
      </c>
      <c r="FP75" s="110">
        <v>133532</v>
      </c>
      <c r="FW75" s="110">
        <v>63192</v>
      </c>
      <c r="GD75" s="110">
        <v>86359</v>
      </c>
      <c r="GK75" s="110">
        <v>131949</v>
      </c>
      <c r="GR75" s="110">
        <v>67072</v>
      </c>
      <c r="GY75" s="110">
        <v>82876</v>
      </c>
      <c r="HF75" s="110">
        <v>81288</v>
      </c>
      <c r="HM75" s="110">
        <v>98761</v>
      </c>
      <c r="HT75" s="110">
        <v>69079</v>
      </c>
      <c r="IA75" s="110">
        <v>128473</v>
      </c>
      <c r="IH75" s="110">
        <v>135347</v>
      </c>
    </row>
    <row r="76" spans="1:249" s="110" customFormat="1" ht="12.75" x14ac:dyDescent="0.2">
      <c r="A76" s="109"/>
      <c r="C76" s="115" t="s">
        <v>81</v>
      </c>
      <c r="D76" s="38">
        <f t="shared" si="202"/>
        <v>2826049</v>
      </c>
      <c r="E76" s="38">
        <f>SUM(L76,S76,Z76,AG76,AN76,BB76,BI76,BP76,CD76,CK76,CR76,CY76,DF76,DM76,DT76,EA76)+SUM(EH76,EO76,EV76,FC76,FJ76,FQ76,FX76,GE76,GL76,GS76,GZ76,HG76,HN76,HU76,IB76,II76)+1+BW76</f>
        <v>18819851</v>
      </c>
      <c r="F76" s="38">
        <f t="shared" si="202"/>
        <v>0</v>
      </c>
      <c r="G76" s="38">
        <f>SUM(N76,U76,AB76,AI76,AP76,BD76,BK76,BR76,CF76,CM76,CT76,DA76,DH76,DO76,DV76,EC76)+SUM(EJ76,EQ76,EX76,FE76,FL76,FS76,FZ76,GG76,GN76,GU76,HB76,HI76,HP76,HW76,ID76,IK76)+BY76</f>
        <v>20641257</v>
      </c>
      <c r="R76" s="110">
        <f>R39-R75</f>
        <v>2217096</v>
      </c>
      <c r="S76" s="110">
        <f>S39-S75</f>
        <v>5756651</v>
      </c>
      <c r="T76" s="110">
        <f>T39-T75</f>
        <v>0</v>
      </c>
      <c r="U76" s="110">
        <f>U39-U75</f>
        <v>6427206</v>
      </c>
      <c r="Y76" s="110">
        <v>648169</v>
      </c>
      <c r="Z76" s="110">
        <f>Z39-Z75</f>
        <v>2117414</v>
      </c>
      <c r="AA76" s="110">
        <f>AA39-AA75</f>
        <v>0</v>
      </c>
      <c r="AB76" s="110">
        <f>AB39-AB75</f>
        <v>2427323</v>
      </c>
      <c r="AF76" s="110">
        <v>392501</v>
      </c>
      <c r="AI76" s="110">
        <f>AI39-AI75</f>
        <v>0</v>
      </c>
      <c r="AM76" s="110">
        <v>342338</v>
      </c>
      <c r="AN76" s="110">
        <f>AN39-AN75</f>
        <v>579301</v>
      </c>
      <c r="AO76" s="110">
        <f>AO39-AO75</f>
        <v>0</v>
      </c>
      <c r="AP76" s="110">
        <f>AP39-AP75</f>
        <v>818648</v>
      </c>
      <c r="BA76" s="110">
        <v>940698</v>
      </c>
      <c r="BB76" s="110">
        <f>BB39-BB75</f>
        <v>3228112</v>
      </c>
      <c r="BC76" s="110">
        <f>BC39-BC75</f>
        <v>0</v>
      </c>
      <c r="BD76" s="110">
        <f>BD39-BD75</f>
        <v>3311213</v>
      </c>
      <c r="BH76" s="110">
        <f>BH39-BH75</f>
        <v>253462</v>
      </c>
      <c r="BI76" s="110">
        <f>BI39-BI75</f>
        <v>658636</v>
      </c>
      <c r="BJ76" s="110">
        <f>BJ39-BJ75</f>
        <v>0</v>
      </c>
      <c r="BK76" s="110">
        <f>BK39-BK75</f>
        <v>690382</v>
      </c>
      <c r="BO76" s="110">
        <f>BO39-BO75+1</f>
        <v>420606</v>
      </c>
      <c r="BP76" s="110">
        <f>BP39-BP75</f>
        <v>1114955</v>
      </c>
      <c r="BQ76" s="110">
        <f>BQ39-BQ75</f>
        <v>0</v>
      </c>
      <c r="BR76" s="110">
        <f>BR39-BR75</f>
        <v>1087800</v>
      </c>
      <c r="BW76" s="110">
        <f>BW39-BW75</f>
        <v>5364781</v>
      </c>
      <c r="BY76" s="110">
        <f>BY39-BY75</f>
        <v>5878685</v>
      </c>
      <c r="CC76" s="110">
        <f>CC39-CC75</f>
        <v>-58578</v>
      </c>
      <c r="CD76" s="110">
        <f>CD39-CD75</f>
        <v>0</v>
      </c>
      <c r="CE76" s="110">
        <f>CE39-CE75</f>
        <v>0</v>
      </c>
      <c r="CF76" s="110">
        <f>CF39-CF75</f>
        <v>0</v>
      </c>
      <c r="CJ76" s="110">
        <f>CJ39-CJ75</f>
        <v>-127841</v>
      </c>
      <c r="CK76" s="110">
        <f>CK39-CK75</f>
        <v>0</v>
      </c>
      <c r="CL76" s="110">
        <f>CL39-CL75</f>
        <v>0</v>
      </c>
      <c r="CM76" s="110">
        <f>CM39-CM75</f>
        <v>0</v>
      </c>
      <c r="CQ76" s="110">
        <f>CQ39-CQ75</f>
        <v>-97481</v>
      </c>
      <c r="CR76" s="110">
        <f>CR39-CR75</f>
        <v>0</v>
      </c>
      <c r="CS76" s="110">
        <f>CS39-CS75</f>
        <v>0</v>
      </c>
      <c r="CT76" s="110">
        <f>CT39-CT75</f>
        <v>0</v>
      </c>
      <c r="CX76" s="110">
        <f>CX39-CX75</f>
        <v>-104565</v>
      </c>
      <c r="CY76" s="110">
        <f>CY39-CY75</f>
        <v>0</v>
      </c>
      <c r="CZ76" s="110">
        <f>CZ39-CZ75</f>
        <v>0</v>
      </c>
      <c r="DA76" s="110">
        <f>DA39-DA75</f>
        <v>0</v>
      </c>
      <c r="DE76" s="110">
        <f>DE39-DE75</f>
        <v>-44352</v>
      </c>
      <c r="DG76" s="110">
        <f>DG39-DG75</f>
        <v>0</v>
      </c>
      <c r="DH76" s="110">
        <f>DH39-DH75</f>
        <v>0</v>
      </c>
      <c r="DL76" s="110">
        <f>DL39-DL75</f>
        <v>-123934</v>
      </c>
      <c r="DM76" s="110">
        <f>DM39-DM75</f>
        <v>0</v>
      </c>
      <c r="DN76" s="110">
        <f>DN39-DN75</f>
        <v>0</v>
      </c>
      <c r="DO76" s="110">
        <f>DO39-DO75</f>
        <v>0</v>
      </c>
      <c r="DS76" s="110">
        <f>DS39-DS75</f>
        <v>-124764</v>
      </c>
      <c r="DT76" s="110">
        <f>DT39-DT75</f>
        <v>0</v>
      </c>
      <c r="DU76" s="110">
        <f>DU39-DU75</f>
        <v>0</v>
      </c>
      <c r="DV76" s="110">
        <f>DV39-DV75</f>
        <v>0</v>
      </c>
      <c r="DZ76" s="110">
        <f>DZ39-DZ75</f>
        <v>-98203</v>
      </c>
      <c r="EB76" s="110">
        <f>EB39-EB75</f>
        <v>0</v>
      </c>
      <c r="EC76" s="110">
        <f>EC39-EC75</f>
        <v>0</v>
      </c>
      <c r="EG76" s="110">
        <f>EG39-EG75</f>
        <v>-99098</v>
      </c>
      <c r="EI76" s="110">
        <f>EI39-EI75</f>
        <v>0</v>
      </c>
      <c r="EJ76" s="110">
        <f>EJ39-EJ75</f>
        <v>0</v>
      </c>
      <c r="EN76" s="110">
        <f>EN39-EN75</f>
        <v>-154890</v>
      </c>
      <c r="EO76" s="110">
        <f>EO39-EO75</f>
        <v>0</v>
      </c>
      <c r="EP76" s="110">
        <f>EP39-EP75</f>
        <v>0</v>
      </c>
      <c r="EQ76" s="110">
        <f>EQ39-EQ75</f>
        <v>0</v>
      </c>
      <c r="EU76" s="110">
        <f>EU39-EU75</f>
        <v>-80132</v>
      </c>
      <c r="EV76" s="110">
        <f>EV39-EV75</f>
        <v>0</v>
      </c>
      <c r="EW76" s="110">
        <f>EW39-EW75</f>
        <v>0</v>
      </c>
      <c r="EX76" s="110">
        <f>EX39-EX75</f>
        <v>0</v>
      </c>
      <c r="FB76" s="110">
        <f>FB39-FB75</f>
        <v>-127290</v>
      </c>
      <c r="FD76" s="110">
        <f>FD39-FD75</f>
        <v>0</v>
      </c>
      <c r="FE76" s="110">
        <f>FE39-FE75</f>
        <v>0</v>
      </c>
      <c r="FI76" s="110">
        <f>FI39-FI75</f>
        <v>-69765</v>
      </c>
      <c r="FJ76" s="110">
        <f>FJ39-FJ75</f>
        <v>0</v>
      </c>
      <c r="FK76" s="110">
        <f>FK39-FK75</f>
        <v>0</v>
      </c>
      <c r="FL76" s="110">
        <f>FL39-FL75</f>
        <v>0</v>
      </c>
      <c r="FP76" s="110">
        <f>FP39-FP75</f>
        <v>-133532</v>
      </c>
      <c r="FQ76" s="110">
        <f>FQ39-FQ75</f>
        <v>0</v>
      </c>
      <c r="FR76" s="110">
        <f>FR39-FR75</f>
        <v>0</v>
      </c>
      <c r="FS76" s="110">
        <f>FS39-FS75</f>
        <v>0</v>
      </c>
      <c r="FW76" s="110">
        <f>FW39-FW75</f>
        <v>-63192</v>
      </c>
      <c r="FX76" s="110">
        <f>FX39-FX75</f>
        <v>0</v>
      </c>
      <c r="FY76" s="110">
        <f>FY39-FY75</f>
        <v>0</v>
      </c>
      <c r="FZ76" s="110">
        <f>FZ39-FZ75</f>
        <v>0</v>
      </c>
      <c r="GD76" s="110">
        <f>GD39-GD75</f>
        <v>-86359</v>
      </c>
      <c r="GE76" s="110">
        <f>GE39-GE75</f>
        <v>0</v>
      </c>
      <c r="GF76" s="110">
        <f>GF39-GF75</f>
        <v>0</v>
      </c>
      <c r="GG76" s="110">
        <f>GG39-GG75</f>
        <v>0</v>
      </c>
      <c r="GK76" s="110">
        <f>GK39-GK75</f>
        <v>-131949</v>
      </c>
      <c r="GL76" s="110">
        <f>GL39-GL75</f>
        <v>0</v>
      </c>
      <c r="GM76" s="110">
        <f>GM39-GM75</f>
        <v>0</v>
      </c>
      <c r="GN76" s="110">
        <f>GN39-GN75</f>
        <v>0</v>
      </c>
      <c r="GR76" s="110">
        <f>GR39-GR75</f>
        <v>-67072</v>
      </c>
      <c r="GS76" s="110">
        <f>GS39-GS75</f>
        <v>0</v>
      </c>
      <c r="GT76" s="110">
        <f>GT39-GT75</f>
        <v>0</v>
      </c>
      <c r="GU76" s="110">
        <f>GU39-GU75</f>
        <v>0</v>
      </c>
      <c r="GY76" s="110">
        <f>GY39-GY75</f>
        <v>-82876</v>
      </c>
      <c r="GZ76" s="110">
        <f>GZ39-GZ75</f>
        <v>0</v>
      </c>
      <c r="HA76" s="110">
        <f>HA39-HA75</f>
        <v>0</v>
      </c>
      <c r="HB76" s="110">
        <f>HB39-HB75</f>
        <v>0</v>
      </c>
      <c r="HF76" s="110">
        <f>HF39-HF75</f>
        <v>-81288</v>
      </c>
      <c r="HG76" s="110">
        <f>HG39-HG75</f>
        <v>0</v>
      </c>
      <c r="HH76" s="110">
        <f>HH39-HH75</f>
        <v>0</v>
      </c>
      <c r="HI76" s="110">
        <f>HI39-HI75</f>
        <v>0</v>
      </c>
      <c r="HM76" s="110">
        <f>HM39-HM75</f>
        <v>-98761</v>
      </c>
      <c r="HN76" s="110">
        <f>HN39-HN75</f>
        <v>0</v>
      </c>
      <c r="HO76" s="110">
        <f>HO39-HO75</f>
        <v>0</v>
      </c>
      <c r="HP76" s="110">
        <f>HP39-HP75</f>
        <v>0</v>
      </c>
      <c r="HT76" s="110">
        <f>HT39-HT75</f>
        <v>-69079</v>
      </c>
      <c r="HU76" s="110">
        <f>HU39-HU75</f>
        <v>0</v>
      </c>
      <c r="HV76" s="110">
        <f>HV39-HV75</f>
        <v>0</v>
      </c>
      <c r="HW76" s="110">
        <f>HW39-HW75</f>
        <v>0</v>
      </c>
      <c r="IA76" s="110">
        <f>IA39-IA75</f>
        <v>-128473</v>
      </c>
      <c r="IB76" s="110">
        <f>IB39-IB75</f>
        <v>0</v>
      </c>
      <c r="IC76" s="110">
        <f>IC39-IC75</f>
        <v>0</v>
      </c>
      <c r="ID76" s="110">
        <f>ID39-ID75</f>
        <v>0</v>
      </c>
      <c r="IH76" s="110">
        <f>IH39-IH75</f>
        <v>-135347</v>
      </c>
      <c r="II76" s="110">
        <f>II39-II75</f>
        <v>0</v>
      </c>
      <c r="IJ76" s="110">
        <f>IJ39-IJ75</f>
        <v>0</v>
      </c>
      <c r="IK76" s="110">
        <f>IK39-IK75</f>
        <v>0</v>
      </c>
    </row>
    <row r="78" spans="1:249" x14ac:dyDescent="0.2">
      <c r="G78" s="102" t="s">
        <v>82</v>
      </c>
      <c r="H78" s="101">
        <f>H41-H72</f>
        <v>4141606</v>
      </c>
      <c r="I78" s="101">
        <f>I41-I72</f>
        <v>-4141606</v>
      </c>
      <c r="J78" s="101">
        <f>J41-J72</f>
        <v>0</v>
      </c>
      <c r="N78" s="102" t="s">
        <v>82</v>
      </c>
      <c r="O78" s="101">
        <f>O41-O72</f>
        <v>-436684</v>
      </c>
      <c r="P78" s="101">
        <f>P41-P72</f>
        <v>436684</v>
      </c>
      <c r="Q78" s="101">
        <f>Q41-Q72</f>
        <v>0</v>
      </c>
    </row>
    <row r="81" spans="3:249" x14ac:dyDescent="0.2">
      <c r="C81" s="101">
        <f>+G70-G39</f>
        <v>0</v>
      </c>
      <c r="F81" s="101"/>
      <c r="G81" s="101"/>
      <c r="H81" s="101"/>
      <c r="I81" s="101"/>
      <c r="J81" s="101"/>
      <c r="M81" s="101"/>
      <c r="N81" s="101"/>
      <c r="O81" s="101"/>
      <c r="P81" s="101"/>
      <c r="Q81" s="101"/>
      <c r="T81" s="101"/>
      <c r="U81" s="101"/>
      <c r="V81" s="101"/>
      <c r="W81" s="101"/>
      <c r="X81" s="101"/>
      <c r="AA81" s="101"/>
      <c r="AB81" s="101"/>
      <c r="AC81" s="101"/>
      <c r="AD81" s="101"/>
      <c r="AE81" s="101"/>
      <c r="AH81" s="101"/>
      <c r="AI81" s="101"/>
      <c r="AJ81" s="101"/>
      <c r="AK81" s="101"/>
      <c r="AL81" s="101"/>
      <c r="AO81" s="101"/>
      <c r="AP81" s="101"/>
      <c r="AQ81" s="101"/>
      <c r="AR81" s="101"/>
      <c r="AS81" s="101"/>
      <c r="AV81" s="101"/>
      <c r="AW81" s="101"/>
      <c r="AX81" s="101"/>
      <c r="AY81" s="101"/>
      <c r="AZ81" s="101"/>
      <c r="BC81" s="101"/>
      <c r="BD81" s="101"/>
      <c r="BE81" s="101"/>
      <c r="BF81" s="101"/>
      <c r="BG81" s="101"/>
      <c r="BJ81" s="101"/>
      <c r="BK81" s="101"/>
      <c r="BL81" s="101"/>
      <c r="BM81" s="101"/>
      <c r="BN81" s="101"/>
      <c r="BQ81" s="101"/>
      <c r="BR81" s="101"/>
      <c r="BS81" s="101"/>
      <c r="BT81" s="101"/>
      <c r="BU81" s="101"/>
      <c r="BX81" s="101"/>
      <c r="BY81" s="101"/>
      <c r="BZ81" s="101"/>
      <c r="CA81" s="101"/>
      <c r="CB81" s="101"/>
      <c r="CE81" s="101"/>
      <c r="CF81" s="101"/>
      <c r="CG81" s="101"/>
      <c r="CH81" s="101"/>
      <c r="CI81" s="101"/>
      <c r="CL81" s="101"/>
      <c r="CM81" s="101"/>
      <c r="CN81" s="101"/>
      <c r="CO81" s="101"/>
      <c r="CP81" s="101"/>
      <c r="CS81" s="101"/>
      <c r="CT81" s="101"/>
      <c r="CU81" s="101"/>
      <c r="CV81" s="101"/>
      <c r="CW81" s="101"/>
      <c r="CZ81" s="101"/>
      <c r="DA81" s="101"/>
      <c r="DB81" s="101"/>
      <c r="DC81" s="101"/>
      <c r="DD81" s="101"/>
      <c r="DG81" s="101"/>
      <c r="DH81" s="101"/>
      <c r="DI81" s="101"/>
      <c r="DJ81" s="101"/>
      <c r="DK81" s="101"/>
      <c r="DN81" s="101"/>
      <c r="DO81" s="101"/>
      <c r="DP81" s="101"/>
      <c r="DQ81" s="101"/>
      <c r="DR81" s="101"/>
      <c r="DU81" s="101"/>
      <c r="DV81" s="101"/>
      <c r="DW81" s="101"/>
      <c r="DX81" s="101"/>
      <c r="DY81" s="101"/>
      <c r="EB81" s="101"/>
      <c r="EC81" s="101"/>
      <c r="ED81" s="101"/>
      <c r="EE81" s="101"/>
      <c r="EF81" s="101"/>
      <c r="EI81" s="101"/>
      <c r="EJ81" s="101"/>
      <c r="EK81" s="101"/>
      <c r="EL81" s="101"/>
      <c r="EM81" s="101"/>
      <c r="EP81" s="101"/>
      <c r="EQ81" s="101"/>
      <c r="ER81" s="101"/>
      <c r="ES81" s="101"/>
      <c r="ET81" s="101"/>
      <c r="EW81" s="101"/>
      <c r="EX81" s="101"/>
      <c r="EY81" s="101"/>
      <c r="EZ81" s="101"/>
      <c r="FA81" s="101"/>
      <c r="FD81" s="101"/>
      <c r="FE81" s="101"/>
      <c r="FF81" s="101"/>
      <c r="FG81" s="101"/>
      <c r="FH81" s="101"/>
      <c r="FK81" s="101"/>
      <c r="FL81" s="101"/>
      <c r="FM81" s="101"/>
      <c r="FN81" s="101"/>
      <c r="FO81" s="101"/>
      <c r="FR81" s="101"/>
      <c r="FS81" s="101"/>
      <c r="FT81" s="101"/>
      <c r="FU81" s="101"/>
      <c r="FV81" s="101"/>
      <c r="FY81" s="101"/>
      <c r="FZ81" s="101"/>
      <c r="GA81" s="101"/>
      <c r="GB81" s="101"/>
      <c r="GC81" s="101"/>
      <c r="GF81" s="101"/>
      <c r="GG81" s="101"/>
      <c r="GH81" s="101"/>
      <c r="GI81" s="101"/>
      <c r="GJ81" s="101"/>
      <c r="GM81" s="101"/>
      <c r="GN81" s="101"/>
      <c r="GO81" s="101"/>
      <c r="GP81" s="101"/>
      <c r="GQ81" s="101"/>
      <c r="GT81" s="101"/>
      <c r="GU81" s="101"/>
      <c r="GV81" s="101"/>
      <c r="GW81" s="101"/>
      <c r="GX81" s="101"/>
      <c r="HA81" s="101"/>
      <c r="HB81" s="101"/>
      <c r="HC81" s="101"/>
      <c r="HD81" s="101"/>
      <c r="HE81" s="101"/>
      <c r="HH81" s="101"/>
      <c r="HI81" s="101"/>
      <c r="HJ81" s="101"/>
      <c r="HK81" s="101"/>
      <c r="HL81" s="101"/>
      <c r="HO81" s="101"/>
      <c r="HP81" s="101"/>
      <c r="HQ81" s="101"/>
      <c r="HR81" s="101"/>
      <c r="HS81" s="101"/>
      <c r="HV81" s="101"/>
      <c r="HW81" s="101"/>
      <c r="HX81" s="101"/>
      <c r="HY81" s="101"/>
      <c r="HZ81" s="101"/>
      <c r="IC81" s="101"/>
      <c r="ID81" s="101"/>
      <c r="IE81" s="101"/>
      <c r="IF81" s="101"/>
      <c r="IG81" s="101"/>
      <c r="IJ81" s="101"/>
      <c r="IK81" s="101"/>
      <c r="IL81" s="101"/>
      <c r="IM81" s="101"/>
      <c r="IN81" s="101"/>
      <c r="IO81" s="101"/>
    </row>
    <row r="82" spans="3:249" x14ac:dyDescent="0.2">
      <c r="D82" s="101">
        <f t="shared" ref="D82:BO82" si="203">D41-D72</f>
        <v>5452667</v>
      </c>
      <c r="E82" s="101">
        <f t="shared" si="203"/>
        <v>0</v>
      </c>
      <c r="F82" s="101">
        <f t="shared" si="203"/>
        <v>0</v>
      </c>
      <c r="G82" s="101">
        <f t="shared" si="203"/>
        <v>0</v>
      </c>
      <c r="H82" s="101">
        <f t="shared" si="203"/>
        <v>4141606</v>
      </c>
      <c r="I82" s="101">
        <f t="shared" si="203"/>
        <v>-4141606</v>
      </c>
      <c r="J82" s="101">
        <f t="shared" si="203"/>
        <v>0</v>
      </c>
      <c r="K82" s="101">
        <f t="shared" si="203"/>
        <v>2081772</v>
      </c>
      <c r="L82" s="101">
        <f>L41-L72+1</f>
        <v>1</v>
      </c>
      <c r="M82" s="101">
        <f t="shared" si="203"/>
        <v>0</v>
      </c>
      <c r="N82" s="101">
        <f t="shared" si="203"/>
        <v>0</v>
      </c>
      <c r="O82" s="101">
        <f t="shared" si="203"/>
        <v>-436684</v>
      </c>
      <c r="P82" s="101">
        <f t="shared" si="203"/>
        <v>436684</v>
      </c>
      <c r="Q82" s="101">
        <f t="shared" si="203"/>
        <v>0</v>
      </c>
      <c r="R82" s="101">
        <f t="shared" si="203"/>
        <v>13655</v>
      </c>
      <c r="S82" s="101">
        <f t="shared" si="203"/>
        <v>0</v>
      </c>
      <c r="T82" s="101">
        <f t="shared" si="203"/>
        <v>0</v>
      </c>
      <c r="U82" s="101">
        <f t="shared" si="203"/>
        <v>0</v>
      </c>
      <c r="V82" s="101">
        <f t="shared" si="203"/>
        <v>0</v>
      </c>
      <c r="W82" s="101">
        <f t="shared" si="203"/>
        <v>0</v>
      </c>
      <c r="X82" s="101">
        <f t="shared" si="203"/>
        <v>0</v>
      </c>
      <c r="Y82" s="101">
        <f t="shared" si="203"/>
        <v>2585</v>
      </c>
      <c r="Z82" s="101">
        <f t="shared" si="203"/>
        <v>0</v>
      </c>
      <c r="AA82" s="101">
        <f t="shared" si="203"/>
        <v>0</v>
      </c>
      <c r="AB82" s="101">
        <f t="shared" si="203"/>
        <v>0</v>
      </c>
      <c r="AC82" s="101">
        <f t="shared" si="203"/>
        <v>0</v>
      </c>
      <c r="AD82" s="101">
        <f t="shared" si="203"/>
        <v>0</v>
      </c>
      <c r="AE82" s="101">
        <f t="shared" si="203"/>
        <v>0</v>
      </c>
      <c r="AF82" s="101">
        <f t="shared" si="203"/>
        <v>0</v>
      </c>
      <c r="AG82" s="101">
        <f t="shared" si="203"/>
        <v>0</v>
      </c>
      <c r="AH82" s="101">
        <f t="shared" si="203"/>
        <v>0</v>
      </c>
      <c r="AI82" s="101">
        <f t="shared" si="203"/>
        <v>0</v>
      </c>
      <c r="AJ82" s="101">
        <f t="shared" si="203"/>
        <v>0</v>
      </c>
      <c r="AK82" s="101">
        <f t="shared" si="203"/>
        <v>0</v>
      </c>
      <c r="AL82" s="101">
        <f t="shared" si="203"/>
        <v>0</v>
      </c>
      <c r="AM82" s="101">
        <f t="shared" si="203"/>
        <v>1105</v>
      </c>
      <c r="AN82" s="101">
        <f t="shared" si="203"/>
        <v>0</v>
      </c>
      <c r="AO82" s="101">
        <f t="shared" si="203"/>
        <v>0</v>
      </c>
      <c r="AP82" s="101">
        <f t="shared" si="203"/>
        <v>0</v>
      </c>
      <c r="AQ82" s="101">
        <f t="shared" si="203"/>
        <v>0</v>
      </c>
      <c r="AR82" s="101">
        <f t="shared" si="203"/>
        <v>0</v>
      </c>
      <c r="AS82" s="101">
        <f t="shared" si="203"/>
        <v>0</v>
      </c>
      <c r="AT82" s="101">
        <f t="shared" si="203"/>
        <v>1107</v>
      </c>
      <c r="AU82" s="101">
        <f t="shared" si="203"/>
        <v>0</v>
      </c>
      <c r="AV82" s="101">
        <f t="shared" si="203"/>
        <v>0</v>
      </c>
      <c r="AW82" s="101">
        <f t="shared" si="203"/>
        <v>0</v>
      </c>
      <c r="AX82" s="101">
        <f t="shared" si="203"/>
        <v>0</v>
      </c>
      <c r="AY82" s="101">
        <f t="shared" si="203"/>
        <v>0</v>
      </c>
      <c r="AZ82" s="101">
        <f t="shared" si="203"/>
        <v>0</v>
      </c>
      <c r="BA82" s="101">
        <f t="shared" si="203"/>
        <v>-1</v>
      </c>
      <c r="BB82" s="101">
        <f t="shared" si="203"/>
        <v>0</v>
      </c>
      <c r="BC82" s="101">
        <f t="shared" si="203"/>
        <v>0</v>
      </c>
      <c r="BD82" s="101">
        <f t="shared" si="203"/>
        <v>0</v>
      </c>
      <c r="BE82" s="101">
        <f t="shared" si="203"/>
        <v>0</v>
      </c>
      <c r="BF82" s="101">
        <f t="shared" si="203"/>
        <v>0</v>
      </c>
      <c r="BG82" s="101">
        <f t="shared" si="203"/>
        <v>0</v>
      </c>
      <c r="BH82" s="101">
        <f t="shared" si="203"/>
        <v>1109</v>
      </c>
      <c r="BI82" s="101">
        <f t="shared" si="203"/>
        <v>0</v>
      </c>
      <c r="BJ82" s="101">
        <f t="shared" si="203"/>
        <v>0</v>
      </c>
      <c r="BK82" s="101">
        <f t="shared" si="203"/>
        <v>0</v>
      </c>
      <c r="BL82" s="101">
        <f t="shared" si="203"/>
        <v>0</v>
      </c>
      <c r="BM82" s="101">
        <f t="shared" si="203"/>
        <v>0</v>
      </c>
      <c r="BN82" s="101">
        <f t="shared" si="203"/>
        <v>0</v>
      </c>
      <c r="BO82" s="101">
        <f t="shared" si="203"/>
        <v>-1</v>
      </c>
      <c r="BP82" s="101">
        <f t="shared" ref="BP82:EA82" si="204">BP41-BP72</f>
        <v>0</v>
      </c>
      <c r="BQ82" s="101">
        <f t="shared" si="204"/>
        <v>0</v>
      </c>
      <c r="BR82" s="101">
        <f t="shared" si="204"/>
        <v>0</v>
      </c>
      <c r="BS82" s="101">
        <f t="shared" si="204"/>
        <v>0</v>
      </c>
      <c r="BT82" s="101">
        <f t="shared" si="204"/>
        <v>0</v>
      </c>
      <c r="BU82" s="101">
        <f t="shared" si="204"/>
        <v>0</v>
      </c>
      <c r="BV82" s="101">
        <f t="shared" si="204"/>
        <v>0</v>
      </c>
      <c r="BW82" s="101">
        <f t="shared" si="204"/>
        <v>0</v>
      </c>
      <c r="BX82" s="101">
        <f t="shared" si="204"/>
        <v>0</v>
      </c>
      <c r="BY82" s="101">
        <f t="shared" si="204"/>
        <v>0</v>
      </c>
      <c r="BZ82" s="101">
        <f t="shared" si="204"/>
        <v>0</v>
      </c>
      <c r="CA82" s="101">
        <f t="shared" si="204"/>
        <v>0</v>
      </c>
      <c r="CB82" s="101">
        <f t="shared" si="204"/>
        <v>0</v>
      </c>
      <c r="CC82" s="101">
        <f t="shared" si="204"/>
        <v>0</v>
      </c>
      <c r="CD82" s="101">
        <f t="shared" si="204"/>
        <v>0</v>
      </c>
      <c r="CE82" s="101">
        <f t="shared" si="204"/>
        <v>0</v>
      </c>
      <c r="CF82" s="101">
        <f t="shared" si="204"/>
        <v>0</v>
      </c>
      <c r="CG82" s="101">
        <f t="shared" si="204"/>
        <v>0</v>
      </c>
      <c r="CH82" s="101">
        <f t="shared" si="204"/>
        <v>0</v>
      </c>
      <c r="CI82" s="101">
        <f t="shared" si="204"/>
        <v>0</v>
      </c>
      <c r="CJ82" s="101">
        <f t="shared" si="204"/>
        <v>0</v>
      </c>
      <c r="CK82" s="101">
        <f t="shared" si="204"/>
        <v>0</v>
      </c>
      <c r="CL82" s="101">
        <f t="shared" si="204"/>
        <v>0</v>
      </c>
      <c r="CM82" s="101">
        <f t="shared" si="204"/>
        <v>0</v>
      </c>
      <c r="CN82" s="101">
        <f t="shared" si="204"/>
        <v>0</v>
      </c>
      <c r="CO82" s="101">
        <f t="shared" si="204"/>
        <v>0</v>
      </c>
      <c r="CP82" s="101">
        <f t="shared" si="204"/>
        <v>0</v>
      </c>
      <c r="CQ82" s="101">
        <f t="shared" si="204"/>
        <v>0</v>
      </c>
      <c r="CR82" s="101">
        <f t="shared" si="204"/>
        <v>0</v>
      </c>
      <c r="CS82" s="101">
        <f t="shared" si="204"/>
        <v>0</v>
      </c>
      <c r="CT82" s="101">
        <f t="shared" si="204"/>
        <v>0</v>
      </c>
      <c r="CU82" s="101">
        <f t="shared" si="204"/>
        <v>0</v>
      </c>
      <c r="CV82" s="101">
        <f t="shared" si="204"/>
        <v>0</v>
      </c>
      <c r="CW82" s="101">
        <f t="shared" si="204"/>
        <v>0</v>
      </c>
      <c r="CX82" s="101">
        <f t="shared" si="204"/>
        <v>0</v>
      </c>
      <c r="CY82" s="101">
        <f t="shared" si="204"/>
        <v>0</v>
      </c>
      <c r="CZ82" s="101">
        <f t="shared" si="204"/>
        <v>0</v>
      </c>
      <c r="DA82" s="101">
        <f t="shared" si="204"/>
        <v>0</v>
      </c>
      <c r="DB82" s="101">
        <f t="shared" si="204"/>
        <v>0</v>
      </c>
      <c r="DC82" s="101">
        <f t="shared" si="204"/>
        <v>0</v>
      </c>
      <c r="DD82" s="101">
        <f t="shared" si="204"/>
        <v>0</v>
      </c>
      <c r="DE82" s="101">
        <f t="shared" si="204"/>
        <v>0</v>
      </c>
      <c r="DF82" s="101">
        <f t="shared" si="204"/>
        <v>0</v>
      </c>
      <c r="DG82" s="101">
        <f t="shared" si="204"/>
        <v>0</v>
      </c>
      <c r="DH82" s="101">
        <f t="shared" si="204"/>
        <v>0</v>
      </c>
      <c r="DI82" s="101">
        <f t="shared" si="204"/>
        <v>0</v>
      </c>
      <c r="DJ82" s="101">
        <f t="shared" si="204"/>
        <v>0</v>
      </c>
      <c r="DK82" s="101">
        <f t="shared" si="204"/>
        <v>0</v>
      </c>
      <c r="DL82" s="101">
        <f t="shared" si="204"/>
        <v>0</v>
      </c>
      <c r="DM82" s="101">
        <f t="shared" si="204"/>
        <v>0</v>
      </c>
      <c r="DN82" s="101">
        <f t="shared" si="204"/>
        <v>0</v>
      </c>
      <c r="DO82" s="101">
        <f t="shared" si="204"/>
        <v>0</v>
      </c>
      <c r="DP82" s="101">
        <f t="shared" si="204"/>
        <v>0</v>
      </c>
      <c r="DQ82" s="101">
        <f t="shared" si="204"/>
        <v>0</v>
      </c>
      <c r="DR82" s="101">
        <f t="shared" si="204"/>
        <v>0</v>
      </c>
      <c r="DS82" s="101">
        <f t="shared" si="204"/>
        <v>0</v>
      </c>
      <c r="DT82" s="101">
        <f t="shared" si="204"/>
        <v>0</v>
      </c>
      <c r="DU82" s="101">
        <f t="shared" si="204"/>
        <v>0</v>
      </c>
      <c r="DV82" s="101">
        <f t="shared" si="204"/>
        <v>0</v>
      </c>
      <c r="DW82" s="101">
        <f t="shared" si="204"/>
        <v>0</v>
      </c>
      <c r="DX82" s="101">
        <f t="shared" si="204"/>
        <v>0</v>
      </c>
      <c r="DY82" s="101">
        <f t="shared" si="204"/>
        <v>0</v>
      </c>
      <c r="DZ82" s="101">
        <f t="shared" si="204"/>
        <v>0</v>
      </c>
      <c r="EA82" s="101">
        <f t="shared" si="204"/>
        <v>0</v>
      </c>
      <c r="EB82" s="101">
        <f t="shared" ref="EB82:GM82" si="205">EB41-EB72</f>
        <v>0</v>
      </c>
      <c r="EC82" s="101">
        <f t="shared" si="205"/>
        <v>0</v>
      </c>
      <c r="ED82" s="101">
        <f t="shared" si="205"/>
        <v>0</v>
      </c>
      <c r="EE82" s="101">
        <f t="shared" si="205"/>
        <v>0</v>
      </c>
      <c r="EF82" s="101">
        <f t="shared" si="205"/>
        <v>0</v>
      </c>
      <c r="EG82" s="101">
        <f t="shared" si="205"/>
        <v>0</v>
      </c>
      <c r="EH82" s="101">
        <f t="shared" si="205"/>
        <v>0</v>
      </c>
      <c r="EI82" s="101">
        <f t="shared" si="205"/>
        <v>0</v>
      </c>
      <c r="EJ82" s="101">
        <f t="shared" si="205"/>
        <v>0</v>
      </c>
      <c r="EK82" s="101">
        <f t="shared" si="205"/>
        <v>0</v>
      </c>
      <c r="EL82" s="101">
        <f t="shared" si="205"/>
        <v>0</v>
      </c>
      <c r="EM82" s="101">
        <f t="shared" si="205"/>
        <v>0</v>
      </c>
      <c r="EN82" s="101">
        <f t="shared" si="205"/>
        <v>0</v>
      </c>
      <c r="EO82" s="101">
        <f t="shared" si="205"/>
        <v>0</v>
      </c>
      <c r="EP82" s="101">
        <f t="shared" si="205"/>
        <v>0</v>
      </c>
      <c r="EQ82" s="101">
        <f t="shared" si="205"/>
        <v>0</v>
      </c>
      <c r="ER82" s="101">
        <f t="shared" si="205"/>
        <v>0</v>
      </c>
      <c r="ES82" s="101">
        <f t="shared" si="205"/>
        <v>0</v>
      </c>
      <c r="ET82" s="101">
        <f t="shared" si="205"/>
        <v>0</v>
      </c>
      <c r="EU82" s="101">
        <f t="shared" si="205"/>
        <v>0</v>
      </c>
      <c r="EV82" s="101">
        <f t="shared" si="205"/>
        <v>0</v>
      </c>
      <c r="EW82" s="101">
        <f t="shared" si="205"/>
        <v>0</v>
      </c>
      <c r="EX82" s="101">
        <f t="shared" si="205"/>
        <v>0</v>
      </c>
      <c r="EY82" s="101">
        <f t="shared" si="205"/>
        <v>0</v>
      </c>
      <c r="EZ82" s="101">
        <f t="shared" si="205"/>
        <v>0</v>
      </c>
      <c r="FA82" s="101">
        <f t="shared" si="205"/>
        <v>0</v>
      </c>
      <c r="FB82" s="101">
        <f t="shared" si="205"/>
        <v>0</v>
      </c>
      <c r="FC82" s="101">
        <f t="shared" si="205"/>
        <v>0</v>
      </c>
      <c r="FD82" s="101">
        <f t="shared" si="205"/>
        <v>0</v>
      </c>
      <c r="FE82" s="101">
        <f t="shared" si="205"/>
        <v>0</v>
      </c>
      <c r="FF82" s="101">
        <f t="shared" si="205"/>
        <v>0</v>
      </c>
      <c r="FG82" s="101">
        <f t="shared" si="205"/>
        <v>0</v>
      </c>
      <c r="FH82" s="101">
        <f t="shared" si="205"/>
        <v>0</v>
      </c>
      <c r="FI82" s="101">
        <f t="shared" si="205"/>
        <v>0</v>
      </c>
      <c r="FJ82" s="101">
        <f t="shared" si="205"/>
        <v>0</v>
      </c>
      <c r="FK82" s="101">
        <f t="shared" si="205"/>
        <v>0</v>
      </c>
      <c r="FL82" s="101">
        <f t="shared" si="205"/>
        <v>0</v>
      </c>
      <c r="FM82" s="101">
        <f t="shared" si="205"/>
        <v>0</v>
      </c>
      <c r="FN82" s="101">
        <f t="shared" si="205"/>
        <v>0</v>
      </c>
      <c r="FO82" s="101">
        <f t="shared" si="205"/>
        <v>0</v>
      </c>
      <c r="FP82" s="101">
        <f t="shared" si="205"/>
        <v>0</v>
      </c>
      <c r="FQ82" s="101">
        <f t="shared" si="205"/>
        <v>0</v>
      </c>
      <c r="FR82" s="101">
        <f t="shared" si="205"/>
        <v>0</v>
      </c>
      <c r="FS82" s="101">
        <f t="shared" si="205"/>
        <v>0</v>
      </c>
      <c r="FT82" s="101">
        <f t="shared" si="205"/>
        <v>0</v>
      </c>
      <c r="FU82" s="101">
        <f t="shared" si="205"/>
        <v>0</v>
      </c>
      <c r="FV82" s="101">
        <f t="shared" si="205"/>
        <v>0</v>
      </c>
      <c r="FW82" s="101">
        <f t="shared" si="205"/>
        <v>0</v>
      </c>
      <c r="FX82" s="101">
        <f t="shared" si="205"/>
        <v>0</v>
      </c>
      <c r="FY82" s="101">
        <f t="shared" si="205"/>
        <v>0</v>
      </c>
      <c r="FZ82" s="101">
        <f t="shared" si="205"/>
        <v>0</v>
      </c>
      <c r="GA82" s="101">
        <f t="shared" si="205"/>
        <v>0</v>
      </c>
      <c r="GB82" s="101">
        <f t="shared" si="205"/>
        <v>0</v>
      </c>
      <c r="GC82" s="101">
        <f t="shared" si="205"/>
        <v>0</v>
      </c>
      <c r="GD82" s="101">
        <f t="shared" si="205"/>
        <v>0</v>
      </c>
      <c r="GE82" s="101">
        <f t="shared" si="205"/>
        <v>0</v>
      </c>
      <c r="GF82" s="101">
        <f t="shared" si="205"/>
        <v>0</v>
      </c>
      <c r="GG82" s="101">
        <f t="shared" si="205"/>
        <v>0</v>
      </c>
      <c r="GH82" s="101">
        <f t="shared" si="205"/>
        <v>0</v>
      </c>
      <c r="GI82" s="101">
        <f t="shared" si="205"/>
        <v>0</v>
      </c>
      <c r="GJ82" s="101">
        <f t="shared" si="205"/>
        <v>0</v>
      </c>
      <c r="GK82" s="101">
        <f t="shared" si="205"/>
        <v>0</v>
      </c>
      <c r="GL82" s="101">
        <f t="shared" si="205"/>
        <v>0</v>
      </c>
      <c r="GM82" s="101">
        <f t="shared" si="205"/>
        <v>0</v>
      </c>
      <c r="GN82" s="101">
        <f t="shared" ref="GN82:IN82" si="206">GN41-GN72</f>
        <v>0</v>
      </c>
      <c r="GO82" s="101">
        <f t="shared" si="206"/>
        <v>0</v>
      </c>
      <c r="GP82" s="101">
        <f t="shared" si="206"/>
        <v>0</v>
      </c>
      <c r="GQ82" s="101">
        <f t="shared" si="206"/>
        <v>0</v>
      </c>
      <c r="GR82" s="101">
        <f t="shared" si="206"/>
        <v>0</v>
      </c>
      <c r="GS82" s="101">
        <f t="shared" si="206"/>
        <v>0</v>
      </c>
      <c r="GT82" s="101">
        <f t="shared" si="206"/>
        <v>0</v>
      </c>
      <c r="GU82" s="101">
        <f t="shared" si="206"/>
        <v>0</v>
      </c>
      <c r="GV82" s="101">
        <f t="shared" si="206"/>
        <v>0</v>
      </c>
      <c r="GW82" s="101">
        <f t="shared" si="206"/>
        <v>0</v>
      </c>
      <c r="GX82" s="101">
        <f t="shared" si="206"/>
        <v>0</v>
      </c>
      <c r="GY82" s="101">
        <f t="shared" si="206"/>
        <v>0</v>
      </c>
      <c r="GZ82" s="101">
        <f t="shared" si="206"/>
        <v>0</v>
      </c>
      <c r="HA82" s="101">
        <f t="shared" si="206"/>
        <v>0</v>
      </c>
      <c r="HB82" s="101">
        <f t="shared" si="206"/>
        <v>0</v>
      </c>
      <c r="HC82" s="101">
        <f t="shared" si="206"/>
        <v>0</v>
      </c>
      <c r="HD82" s="101">
        <f t="shared" si="206"/>
        <v>0</v>
      </c>
      <c r="HE82" s="101">
        <f t="shared" si="206"/>
        <v>0</v>
      </c>
      <c r="HF82" s="101">
        <f t="shared" si="206"/>
        <v>0</v>
      </c>
      <c r="HG82" s="101">
        <f t="shared" si="206"/>
        <v>0</v>
      </c>
      <c r="HH82" s="101">
        <f t="shared" si="206"/>
        <v>0</v>
      </c>
      <c r="HI82" s="101">
        <f t="shared" si="206"/>
        <v>0</v>
      </c>
      <c r="HJ82" s="101">
        <f t="shared" si="206"/>
        <v>0</v>
      </c>
      <c r="HK82" s="101">
        <f t="shared" si="206"/>
        <v>0</v>
      </c>
      <c r="HL82" s="101">
        <f t="shared" si="206"/>
        <v>0</v>
      </c>
      <c r="HM82" s="101">
        <f t="shared" si="206"/>
        <v>0</v>
      </c>
      <c r="HN82" s="101">
        <f t="shared" si="206"/>
        <v>0</v>
      </c>
      <c r="HO82" s="101">
        <f t="shared" si="206"/>
        <v>0</v>
      </c>
      <c r="HP82" s="101">
        <f t="shared" si="206"/>
        <v>0</v>
      </c>
      <c r="HQ82" s="101">
        <f t="shared" si="206"/>
        <v>0</v>
      </c>
      <c r="HR82" s="101">
        <f t="shared" si="206"/>
        <v>0</v>
      </c>
      <c r="HS82" s="101">
        <f t="shared" si="206"/>
        <v>0</v>
      </c>
      <c r="HT82" s="101">
        <f t="shared" si="206"/>
        <v>0</v>
      </c>
      <c r="HU82" s="101">
        <f t="shared" si="206"/>
        <v>0</v>
      </c>
      <c r="HV82" s="101">
        <f t="shared" si="206"/>
        <v>0</v>
      </c>
      <c r="HW82" s="101">
        <f t="shared" si="206"/>
        <v>0</v>
      </c>
      <c r="HX82" s="101">
        <f t="shared" si="206"/>
        <v>0</v>
      </c>
      <c r="HY82" s="101">
        <f t="shared" si="206"/>
        <v>0</v>
      </c>
      <c r="HZ82" s="101">
        <f t="shared" si="206"/>
        <v>0</v>
      </c>
      <c r="IA82" s="101">
        <f t="shared" si="206"/>
        <v>0</v>
      </c>
      <c r="IB82" s="101">
        <f t="shared" si="206"/>
        <v>0</v>
      </c>
      <c r="IC82" s="101">
        <f t="shared" si="206"/>
        <v>0</v>
      </c>
      <c r="ID82" s="101">
        <f t="shared" si="206"/>
        <v>0</v>
      </c>
      <c r="IE82" s="101">
        <f t="shared" si="206"/>
        <v>0</v>
      </c>
      <c r="IF82" s="101">
        <f t="shared" si="206"/>
        <v>0</v>
      </c>
      <c r="IG82" s="101">
        <f t="shared" si="206"/>
        <v>0</v>
      </c>
      <c r="IH82" s="101">
        <f t="shared" si="206"/>
        <v>0</v>
      </c>
      <c r="II82" s="101">
        <f t="shared" si="206"/>
        <v>0</v>
      </c>
      <c r="IJ82" s="101">
        <f t="shared" si="206"/>
        <v>0</v>
      </c>
      <c r="IK82" s="101">
        <f t="shared" si="206"/>
        <v>0</v>
      </c>
      <c r="IL82" s="101">
        <f t="shared" si="206"/>
        <v>0</v>
      </c>
      <c r="IM82" s="101">
        <f t="shared" si="206"/>
        <v>0</v>
      </c>
      <c r="IN82" s="101">
        <f t="shared" si="206"/>
        <v>0</v>
      </c>
      <c r="IO82" s="101"/>
    </row>
    <row r="84" spans="3:249" x14ac:dyDescent="0.2">
      <c r="F84" s="102" t="s">
        <v>41</v>
      </c>
      <c r="G84" s="101">
        <f>G41-G55</f>
        <v>7343762</v>
      </c>
      <c r="H84" s="101"/>
      <c r="I84" s="101"/>
      <c r="J84" s="101"/>
      <c r="N84" s="101"/>
      <c r="O84" s="101"/>
      <c r="P84" s="101"/>
    </row>
    <row r="85" spans="3:249" ht="5.25" customHeight="1" x14ac:dyDescent="0.2"/>
    <row r="86" spans="3:249" hidden="1" x14ac:dyDescent="0.2"/>
    <row r="87" spans="3:249" hidden="1" x14ac:dyDescent="0.2"/>
    <row r="88" spans="3:249" hidden="1" x14ac:dyDescent="0.2"/>
    <row r="89" spans="3:249" hidden="1" x14ac:dyDescent="0.2"/>
    <row r="90" spans="3:249" hidden="1" x14ac:dyDescent="0.2">
      <c r="N90" s="101"/>
      <c r="O90" s="101"/>
      <c r="P90" s="101"/>
    </row>
    <row r="91" spans="3:249" hidden="1" x14ac:dyDescent="0.2"/>
    <row r="92" spans="3:249" hidden="1" x14ac:dyDescent="0.2"/>
    <row r="93" spans="3:249" hidden="1" x14ac:dyDescent="0.2"/>
    <row r="94" spans="3:249" hidden="1" x14ac:dyDescent="0.2"/>
    <row r="95" spans="3:249" ht="12" thickBot="1" x14ac:dyDescent="0.25"/>
    <row r="96" spans="3:249" x14ac:dyDescent="0.2">
      <c r="G96" s="103"/>
      <c r="H96" s="104"/>
      <c r="I96" s="105"/>
      <c r="N96" s="103"/>
      <c r="O96" s="104"/>
      <c r="P96" s="105"/>
      <c r="U96" s="103"/>
      <c r="V96" s="104"/>
      <c r="W96" s="105"/>
      <c r="AB96" s="103"/>
      <c r="AC96" s="104"/>
      <c r="AD96" s="105"/>
      <c r="AI96" s="103"/>
      <c r="AJ96" s="104"/>
      <c r="AK96" s="105"/>
      <c r="AP96" s="103"/>
      <c r="AQ96" s="104"/>
      <c r="AR96" s="105"/>
      <c r="AW96" s="103"/>
      <c r="AX96" s="104"/>
      <c r="AY96" s="105"/>
      <c r="BD96" s="103"/>
      <c r="BE96" s="104"/>
      <c r="BF96" s="105"/>
      <c r="BK96" s="103"/>
      <c r="BL96" s="104"/>
      <c r="BM96" s="105"/>
      <c r="BR96" s="103"/>
      <c r="BS96" s="104"/>
      <c r="BT96" s="105"/>
      <c r="BY96" s="103"/>
      <c r="BZ96" s="104"/>
      <c r="CA96" s="105"/>
      <c r="CF96" s="103"/>
      <c r="CG96" s="104"/>
      <c r="CH96" s="105"/>
      <c r="CM96" s="103"/>
      <c r="CN96" s="104"/>
      <c r="CO96" s="105"/>
      <c r="CT96" s="103"/>
      <c r="CU96" s="104"/>
      <c r="CV96" s="105"/>
      <c r="DA96" s="103"/>
      <c r="DB96" s="104"/>
      <c r="DC96" s="105"/>
      <c r="DH96" s="103"/>
      <c r="DI96" s="104"/>
      <c r="DJ96" s="105"/>
      <c r="DO96" s="103"/>
      <c r="DP96" s="104"/>
      <c r="DQ96" s="105"/>
      <c r="DV96" s="103"/>
      <c r="DW96" s="104"/>
      <c r="DX96" s="105"/>
      <c r="EC96" s="103"/>
      <c r="ED96" s="104"/>
      <c r="EE96" s="105"/>
      <c r="EJ96" s="103"/>
      <c r="EK96" s="104"/>
      <c r="EL96" s="105"/>
      <c r="EQ96" s="103"/>
      <c r="ER96" s="104"/>
      <c r="ES96" s="105"/>
      <c r="EX96" s="103"/>
      <c r="EY96" s="104"/>
      <c r="EZ96" s="105"/>
      <c r="FE96" s="103"/>
      <c r="FF96" s="104"/>
      <c r="FG96" s="105"/>
      <c r="FL96" s="103"/>
      <c r="FM96" s="104"/>
      <c r="FN96" s="105"/>
      <c r="FS96" s="103"/>
      <c r="FT96" s="104"/>
      <c r="FU96" s="105"/>
      <c r="FZ96" s="103"/>
      <c r="GA96" s="104"/>
      <c r="GB96" s="105"/>
      <c r="GG96" s="103"/>
      <c r="GH96" s="104"/>
      <c r="GI96" s="105"/>
      <c r="GN96" s="103"/>
      <c r="GO96" s="104"/>
      <c r="GP96" s="105"/>
      <c r="GU96" s="103"/>
      <c r="GV96" s="104"/>
      <c r="GW96" s="105"/>
      <c r="HB96" s="103"/>
      <c r="HC96" s="104"/>
      <c r="HD96" s="105"/>
      <c r="HI96" s="103"/>
      <c r="HJ96" s="104"/>
      <c r="HK96" s="105"/>
      <c r="HP96" s="103"/>
      <c r="HQ96" s="104"/>
      <c r="HR96" s="105"/>
      <c r="HW96" s="103"/>
      <c r="HX96" s="104"/>
      <c r="HY96" s="105"/>
      <c r="ID96" s="103"/>
      <c r="IE96" s="104"/>
      <c r="IF96" s="105"/>
      <c r="IK96" s="103"/>
      <c r="IL96" s="104"/>
      <c r="IM96" s="105"/>
    </row>
    <row r="97" spans="7:247" x14ac:dyDescent="0.2">
      <c r="G97" s="116">
        <f t="shared" ref="G97:G136" si="207">G10</f>
        <v>14193193</v>
      </c>
      <c r="H97" s="101">
        <f t="shared" ref="H97:H136" si="208">SUM(H10:J10)</f>
        <v>14193193</v>
      </c>
      <c r="I97" s="106">
        <f>G97-H97</f>
        <v>0</v>
      </c>
      <c r="N97" s="116">
        <f t="shared" ref="N97:N136" si="209">N10</f>
        <v>9524824</v>
      </c>
      <c r="O97" s="101">
        <f t="shared" ref="O97:O136" si="210">SUM(O10:Q10)</f>
        <v>9524824</v>
      </c>
      <c r="P97" s="106">
        <f>N97-O97</f>
        <v>0</v>
      </c>
      <c r="U97" s="116">
        <f t="shared" ref="U97:U136" si="211">U10</f>
        <v>0</v>
      </c>
      <c r="V97" s="101">
        <f t="shared" ref="V97:V136" si="212">SUM(V10:X10)</f>
        <v>0</v>
      </c>
      <c r="W97" s="106">
        <f t="shared" ref="W97:W159" si="213">U97-V97</f>
        <v>0</v>
      </c>
      <c r="AB97" s="116">
        <f t="shared" ref="AB97:AB136" si="214">AB10</f>
        <v>4668369</v>
      </c>
      <c r="AC97" s="101">
        <f t="shared" ref="AC97:AC136" si="215">SUM(AC10:AE10)</f>
        <v>4668369</v>
      </c>
      <c r="AD97" s="106">
        <f t="shared" ref="AD97:AD159" si="216">AB97-AC97</f>
        <v>0</v>
      </c>
      <c r="AI97" s="116">
        <f t="shared" ref="AI97:AI136" si="217">AI10</f>
        <v>0</v>
      </c>
      <c r="AJ97" s="101">
        <f t="shared" ref="AJ97:AJ136" si="218">SUM(AJ10:AL10)</f>
        <v>0</v>
      </c>
      <c r="AK97" s="106">
        <f t="shared" ref="AK97:AK159" si="219">AI97-AJ97</f>
        <v>0</v>
      </c>
      <c r="AP97" s="116">
        <f t="shared" ref="AP97:AP136" si="220">AP10</f>
        <v>0</v>
      </c>
      <c r="AQ97" s="101">
        <f t="shared" ref="AQ97:AQ136" si="221">SUM(AQ10:AS10)</f>
        <v>0</v>
      </c>
      <c r="AR97" s="106">
        <f t="shared" ref="AR97:AR159" si="222">AP97-AQ97</f>
        <v>0</v>
      </c>
      <c r="AW97" s="116">
        <f t="shared" ref="AW97:AW136" si="223">AW10</f>
        <v>0</v>
      </c>
      <c r="AX97" s="101">
        <f t="shared" ref="AX97:AX136" si="224">SUM(AX10:AZ10)</f>
        <v>0</v>
      </c>
      <c r="AY97" s="106">
        <f t="shared" ref="AY97:AY159" si="225">AW97-AX97</f>
        <v>0</v>
      </c>
      <c r="BD97" s="116">
        <f t="shared" ref="BD97:BD136" si="226">BD10</f>
        <v>0</v>
      </c>
      <c r="BE97" s="101">
        <f t="shared" ref="BE97:BE136" si="227">SUM(BE10:BG10)</f>
        <v>0</v>
      </c>
      <c r="BF97" s="106">
        <f t="shared" ref="BF97:BF159" si="228">BD97-BE97</f>
        <v>0</v>
      </c>
      <c r="BK97" s="116">
        <f t="shared" ref="BK97:BK136" si="229">BK10</f>
        <v>0</v>
      </c>
      <c r="BL97" s="101">
        <f t="shared" ref="BL97:BL136" si="230">SUM(BL10:BN10)</f>
        <v>0</v>
      </c>
      <c r="BM97" s="106">
        <f t="shared" ref="BM97:BM159" si="231">BK97-BL97</f>
        <v>0</v>
      </c>
      <c r="BR97" s="116">
        <f t="shared" ref="BR97:BR136" si="232">BR10</f>
        <v>0</v>
      </c>
      <c r="BS97" s="101">
        <f t="shared" ref="BS97:BS136" si="233">SUM(BS10:BU10)</f>
        <v>0</v>
      </c>
      <c r="BT97" s="106">
        <f t="shared" ref="BT97:BT159" si="234">BR97-BS97</f>
        <v>0</v>
      </c>
      <c r="BY97" s="116">
        <f t="shared" ref="BY97:BY136" si="235">BY10</f>
        <v>0</v>
      </c>
      <c r="BZ97" s="101">
        <f t="shared" ref="BZ97:BZ136" si="236">SUM(BZ10:CB10)</f>
        <v>0</v>
      </c>
      <c r="CA97" s="106">
        <f t="shared" ref="CA97:CA159" si="237">BY97-BZ97</f>
        <v>0</v>
      </c>
      <c r="CF97" s="116">
        <f t="shared" ref="CF97:CF136" si="238">CF10</f>
        <v>0</v>
      </c>
      <c r="CG97" s="101">
        <f t="shared" ref="CG97:CG136" si="239">SUM(CG10:CI10)</f>
        <v>0</v>
      </c>
      <c r="CH97" s="106">
        <f t="shared" ref="CH97:CH159" si="240">CF97-CG97</f>
        <v>0</v>
      </c>
      <c r="CM97" s="116">
        <f t="shared" ref="CM97:CM136" si="241">CM10</f>
        <v>0</v>
      </c>
      <c r="CN97" s="101">
        <f t="shared" ref="CN97:CN136" si="242">SUM(CN10:CP10)</f>
        <v>0</v>
      </c>
      <c r="CO97" s="106">
        <f t="shared" ref="CO97:CO159" si="243">CM97-CN97</f>
        <v>0</v>
      </c>
      <c r="CT97" s="116">
        <f t="shared" ref="CT97:CT136" si="244">CT10</f>
        <v>0</v>
      </c>
      <c r="CU97" s="101">
        <f t="shared" ref="CU97:CU136" si="245">SUM(CU10:CW10)</f>
        <v>0</v>
      </c>
      <c r="CV97" s="106">
        <f t="shared" ref="CV97:CV159" si="246">CT97-CU97</f>
        <v>0</v>
      </c>
      <c r="DA97" s="116">
        <f t="shared" ref="DA97:DA136" si="247">DA10</f>
        <v>0</v>
      </c>
      <c r="DB97" s="101">
        <f t="shared" ref="DB97:DB136" si="248">SUM(DB10:DD10)</f>
        <v>0</v>
      </c>
      <c r="DC97" s="106">
        <f t="shared" ref="DC97:DC159" si="249">DA97-DB97</f>
        <v>0</v>
      </c>
      <c r="DH97" s="116">
        <f t="shared" ref="DH97:DH136" si="250">DH10</f>
        <v>0</v>
      </c>
      <c r="DI97" s="101">
        <f t="shared" ref="DI97:DI136" si="251">SUM(DI10:DK10)</f>
        <v>0</v>
      </c>
      <c r="DJ97" s="106">
        <f t="shared" ref="DJ97:DJ159" si="252">DH97-DI97</f>
        <v>0</v>
      </c>
      <c r="DO97" s="116">
        <f t="shared" ref="DO97:DO136" si="253">DO10</f>
        <v>0</v>
      </c>
      <c r="DP97" s="101">
        <f t="shared" ref="DP97:DP136" si="254">SUM(DP10:DR10)</f>
        <v>0</v>
      </c>
      <c r="DQ97" s="106">
        <f t="shared" ref="DQ97:DQ159" si="255">DO97-DP97</f>
        <v>0</v>
      </c>
      <c r="DV97" s="116">
        <f t="shared" ref="DV97:DV136" si="256">DV10</f>
        <v>0</v>
      </c>
      <c r="DW97" s="101">
        <f t="shared" ref="DW97:DW136" si="257">SUM(DW10:DY10)</f>
        <v>0</v>
      </c>
      <c r="DX97" s="106">
        <f t="shared" ref="DX97:DX159" si="258">DV97-DW97</f>
        <v>0</v>
      </c>
      <c r="EC97" s="116">
        <f t="shared" ref="EC97:EC136" si="259">EC10</f>
        <v>0</v>
      </c>
      <c r="ED97" s="101">
        <f t="shared" ref="ED97:ED136" si="260">SUM(ED10:EF10)</f>
        <v>0</v>
      </c>
      <c r="EE97" s="106">
        <f t="shared" ref="EE97:EE159" si="261">EC97-ED97</f>
        <v>0</v>
      </c>
      <c r="EJ97" s="116">
        <f t="shared" ref="EJ97:EJ136" si="262">EJ10</f>
        <v>0</v>
      </c>
      <c r="EK97" s="101">
        <f t="shared" ref="EK97:EK136" si="263">SUM(EK10:EM10)</f>
        <v>0</v>
      </c>
      <c r="EL97" s="106">
        <f t="shared" ref="EL97:EL159" si="264">EJ97-EK97</f>
        <v>0</v>
      </c>
      <c r="EQ97" s="116">
        <f t="shared" ref="EQ97:EQ136" si="265">EQ10</f>
        <v>0</v>
      </c>
      <c r="ER97" s="101">
        <f t="shared" ref="ER97:ER136" si="266">SUM(ER10:ET10)</f>
        <v>0</v>
      </c>
      <c r="ES97" s="106">
        <f t="shared" ref="ES97:ES159" si="267">EQ97-ER97</f>
        <v>0</v>
      </c>
      <c r="EX97" s="116">
        <f t="shared" ref="EX97:EX136" si="268">EX10</f>
        <v>0</v>
      </c>
      <c r="EY97" s="101">
        <f t="shared" ref="EY97:EY136" si="269">SUM(EY10:FA10)</f>
        <v>0</v>
      </c>
      <c r="EZ97" s="106">
        <f t="shared" ref="EZ97:EZ159" si="270">EX97-EY97</f>
        <v>0</v>
      </c>
      <c r="FE97" s="116">
        <f t="shared" ref="FE97:FE136" si="271">FE10</f>
        <v>0</v>
      </c>
      <c r="FF97" s="101">
        <f t="shared" ref="FF97:FF136" si="272">SUM(FF10:FH10)</f>
        <v>0</v>
      </c>
      <c r="FG97" s="106">
        <f t="shared" ref="FG97:FG159" si="273">FE97-FF97</f>
        <v>0</v>
      </c>
      <c r="FL97" s="116">
        <f t="shared" ref="FL97:FL136" si="274">FL10</f>
        <v>0</v>
      </c>
      <c r="FM97" s="101">
        <f t="shared" ref="FM97:FM136" si="275">SUM(FM10:FO10)</f>
        <v>0</v>
      </c>
      <c r="FN97" s="106">
        <f t="shared" ref="FN97:FN159" si="276">FL97-FM97</f>
        <v>0</v>
      </c>
      <c r="FS97" s="116">
        <f t="shared" ref="FS97:FS136" si="277">FS10</f>
        <v>0</v>
      </c>
      <c r="FT97" s="101">
        <f t="shared" ref="FT97:FT136" si="278">SUM(FT10:FV10)</f>
        <v>0</v>
      </c>
      <c r="FU97" s="106">
        <f t="shared" ref="FU97:FU159" si="279">FS97-FT97</f>
        <v>0</v>
      </c>
      <c r="FZ97" s="116">
        <f t="shared" ref="FZ97:FZ136" si="280">FZ10</f>
        <v>0</v>
      </c>
      <c r="GA97" s="101">
        <f t="shared" ref="GA97:GA136" si="281">SUM(GA10:GC10)</f>
        <v>0</v>
      </c>
      <c r="GB97" s="106">
        <f t="shared" ref="GB97:GB159" si="282">FZ97-GA97</f>
        <v>0</v>
      </c>
      <c r="GG97" s="116">
        <f t="shared" ref="GG97:GG136" si="283">GG10</f>
        <v>0</v>
      </c>
      <c r="GH97" s="101">
        <f t="shared" ref="GH97:GH136" si="284">SUM(GH10:GJ10)</f>
        <v>0</v>
      </c>
      <c r="GI97" s="106">
        <f t="shared" ref="GI97:GI159" si="285">GG97-GH97</f>
        <v>0</v>
      </c>
      <c r="GN97" s="116">
        <f t="shared" ref="GN97:GN136" si="286">GN10</f>
        <v>0</v>
      </c>
      <c r="GO97" s="101">
        <f t="shared" ref="GO97:GO136" si="287">SUM(GO10:GQ10)</f>
        <v>0</v>
      </c>
      <c r="GP97" s="106">
        <f t="shared" ref="GP97:GP159" si="288">GN97-GO97</f>
        <v>0</v>
      </c>
      <c r="GU97" s="116">
        <f t="shared" ref="GU97:GU136" si="289">GU10</f>
        <v>0</v>
      </c>
      <c r="GV97" s="101">
        <f t="shared" ref="GV97:GV136" si="290">SUM(GV10:GX10)</f>
        <v>0</v>
      </c>
      <c r="GW97" s="106">
        <f t="shared" ref="GW97:GW159" si="291">GU97-GV97</f>
        <v>0</v>
      </c>
      <c r="HB97" s="116">
        <f t="shared" ref="HB97:HB136" si="292">HB10</f>
        <v>0</v>
      </c>
      <c r="HC97" s="101">
        <f t="shared" ref="HC97:HC136" si="293">SUM(HC10:HE10)</f>
        <v>0</v>
      </c>
      <c r="HD97" s="106">
        <f t="shared" ref="HD97:HD159" si="294">HB97-HC97</f>
        <v>0</v>
      </c>
      <c r="HI97" s="116">
        <f t="shared" ref="HI97:HI136" si="295">HI10</f>
        <v>0</v>
      </c>
      <c r="HJ97" s="101">
        <f t="shared" ref="HJ97:HJ136" si="296">SUM(HJ10:HL10)</f>
        <v>0</v>
      </c>
      <c r="HK97" s="106">
        <f t="shared" ref="HK97:HK159" si="297">HI97-HJ97</f>
        <v>0</v>
      </c>
      <c r="HP97" s="116">
        <f t="shared" ref="HP97:HP136" si="298">HP10</f>
        <v>0</v>
      </c>
      <c r="HQ97" s="101">
        <f t="shared" ref="HQ97:HQ136" si="299">SUM(HQ10:HS10)</f>
        <v>0</v>
      </c>
      <c r="HR97" s="106">
        <f t="shared" ref="HR97:HR159" si="300">HP97-HQ97</f>
        <v>0</v>
      </c>
      <c r="HW97" s="116">
        <f t="shared" ref="HW97:HW136" si="301">HW10</f>
        <v>0</v>
      </c>
      <c r="HX97" s="101">
        <f t="shared" ref="HX97:HX136" si="302">SUM(HX10:HZ10)</f>
        <v>0</v>
      </c>
      <c r="HY97" s="106">
        <f t="shared" ref="HY97:HY159" si="303">HW97-HX97</f>
        <v>0</v>
      </c>
      <c r="ID97" s="116">
        <f t="shared" ref="ID97:ID136" si="304">ID10</f>
        <v>0</v>
      </c>
      <c r="IE97" s="101">
        <f t="shared" ref="IE97:IE136" si="305">SUM(IE10:IG10)</f>
        <v>0</v>
      </c>
      <c r="IF97" s="106">
        <f t="shared" ref="IF97:IF159" si="306">ID97-IE97</f>
        <v>0</v>
      </c>
      <c r="IK97" s="116">
        <f t="shared" ref="IK97:IK136" si="307">IK10</f>
        <v>0</v>
      </c>
      <c r="IL97" s="101">
        <f t="shared" ref="IL97:IL136" si="308">SUM(IL10:IN10)</f>
        <v>0</v>
      </c>
      <c r="IM97" s="106">
        <f t="shared" ref="IM97:IM159" si="309">IK97-IL97</f>
        <v>0</v>
      </c>
    </row>
    <row r="98" spans="7:247" x14ac:dyDescent="0.2">
      <c r="G98" s="116">
        <f t="shared" si="207"/>
        <v>9488404</v>
      </c>
      <c r="H98" s="101">
        <f t="shared" si="208"/>
        <v>9488404</v>
      </c>
      <c r="I98" s="106">
        <f t="shared" ref="I98:I159" si="310">G98-H98</f>
        <v>0</v>
      </c>
      <c r="N98" s="116">
        <f t="shared" si="209"/>
        <v>9488404</v>
      </c>
      <c r="O98" s="101">
        <f t="shared" si="210"/>
        <v>9488404</v>
      </c>
      <c r="P98" s="106">
        <f t="shared" ref="P98:P159" si="311">N98-O98</f>
        <v>0</v>
      </c>
      <c r="U98" s="116">
        <f t="shared" si="211"/>
        <v>0</v>
      </c>
      <c r="V98" s="101">
        <f t="shared" si="212"/>
        <v>0</v>
      </c>
      <c r="W98" s="106">
        <f t="shared" si="213"/>
        <v>0</v>
      </c>
      <c r="AB98" s="116">
        <f t="shared" si="214"/>
        <v>0</v>
      </c>
      <c r="AC98" s="101">
        <f t="shared" si="215"/>
        <v>0</v>
      </c>
      <c r="AD98" s="106">
        <f t="shared" si="216"/>
        <v>0</v>
      </c>
      <c r="AI98" s="116">
        <f t="shared" si="217"/>
        <v>0</v>
      </c>
      <c r="AJ98" s="101">
        <f t="shared" si="218"/>
        <v>0</v>
      </c>
      <c r="AK98" s="106">
        <f t="shared" si="219"/>
        <v>0</v>
      </c>
      <c r="AP98" s="116">
        <f t="shared" si="220"/>
        <v>0</v>
      </c>
      <c r="AQ98" s="101">
        <f t="shared" si="221"/>
        <v>0</v>
      </c>
      <c r="AR98" s="106">
        <f t="shared" si="222"/>
        <v>0</v>
      </c>
      <c r="AW98" s="116">
        <f t="shared" si="223"/>
        <v>0</v>
      </c>
      <c r="AX98" s="101">
        <f t="shared" si="224"/>
        <v>0</v>
      </c>
      <c r="AY98" s="106">
        <f t="shared" si="225"/>
        <v>0</v>
      </c>
      <c r="BD98" s="116">
        <f t="shared" si="226"/>
        <v>0</v>
      </c>
      <c r="BE98" s="101">
        <f t="shared" si="227"/>
        <v>0</v>
      </c>
      <c r="BF98" s="106">
        <f t="shared" si="228"/>
        <v>0</v>
      </c>
      <c r="BK98" s="116">
        <f t="shared" si="229"/>
        <v>0</v>
      </c>
      <c r="BL98" s="101">
        <f t="shared" si="230"/>
        <v>0</v>
      </c>
      <c r="BM98" s="106">
        <f t="shared" si="231"/>
        <v>0</v>
      </c>
      <c r="BR98" s="116">
        <f t="shared" si="232"/>
        <v>0</v>
      </c>
      <c r="BS98" s="101">
        <f t="shared" si="233"/>
        <v>0</v>
      </c>
      <c r="BT98" s="106">
        <f t="shared" si="234"/>
        <v>0</v>
      </c>
      <c r="BY98" s="116">
        <f t="shared" si="235"/>
        <v>0</v>
      </c>
      <c r="BZ98" s="101">
        <f t="shared" si="236"/>
        <v>0</v>
      </c>
      <c r="CA98" s="106">
        <f t="shared" si="237"/>
        <v>0</v>
      </c>
      <c r="CF98" s="116">
        <f t="shared" si="238"/>
        <v>0</v>
      </c>
      <c r="CG98" s="101">
        <f t="shared" si="239"/>
        <v>0</v>
      </c>
      <c r="CH98" s="106">
        <f t="shared" si="240"/>
        <v>0</v>
      </c>
      <c r="CM98" s="116">
        <f t="shared" si="241"/>
        <v>0</v>
      </c>
      <c r="CN98" s="101">
        <f t="shared" si="242"/>
        <v>0</v>
      </c>
      <c r="CO98" s="106">
        <f t="shared" si="243"/>
        <v>0</v>
      </c>
      <c r="CT98" s="116">
        <f t="shared" si="244"/>
        <v>0</v>
      </c>
      <c r="CU98" s="101">
        <f t="shared" si="245"/>
        <v>0</v>
      </c>
      <c r="CV98" s="106">
        <f t="shared" si="246"/>
        <v>0</v>
      </c>
      <c r="DA98" s="116">
        <f t="shared" si="247"/>
        <v>0</v>
      </c>
      <c r="DB98" s="101">
        <f t="shared" si="248"/>
        <v>0</v>
      </c>
      <c r="DC98" s="106">
        <f t="shared" si="249"/>
        <v>0</v>
      </c>
      <c r="DH98" s="116">
        <f t="shared" si="250"/>
        <v>0</v>
      </c>
      <c r="DI98" s="101">
        <f t="shared" si="251"/>
        <v>0</v>
      </c>
      <c r="DJ98" s="106">
        <f t="shared" si="252"/>
        <v>0</v>
      </c>
      <c r="DO98" s="116">
        <f t="shared" si="253"/>
        <v>0</v>
      </c>
      <c r="DP98" s="101">
        <f t="shared" si="254"/>
        <v>0</v>
      </c>
      <c r="DQ98" s="106">
        <f t="shared" si="255"/>
        <v>0</v>
      </c>
      <c r="DV98" s="116">
        <f t="shared" si="256"/>
        <v>0</v>
      </c>
      <c r="DW98" s="101">
        <f t="shared" si="257"/>
        <v>0</v>
      </c>
      <c r="DX98" s="106">
        <f t="shared" si="258"/>
        <v>0</v>
      </c>
      <c r="EC98" s="116">
        <f t="shared" si="259"/>
        <v>0</v>
      </c>
      <c r="ED98" s="101">
        <f t="shared" si="260"/>
        <v>0</v>
      </c>
      <c r="EE98" s="106">
        <f t="shared" si="261"/>
        <v>0</v>
      </c>
      <c r="EJ98" s="116">
        <f t="shared" si="262"/>
        <v>0</v>
      </c>
      <c r="EK98" s="101">
        <f t="shared" si="263"/>
        <v>0</v>
      </c>
      <c r="EL98" s="106">
        <f t="shared" si="264"/>
        <v>0</v>
      </c>
      <c r="EQ98" s="116">
        <f t="shared" si="265"/>
        <v>0</v>
      </c>
      <c r="ER98" s="101">
        <f t="shared" si="266"/>
        <v>0</v>
      </c>
      <c r="ES98" s="106">
        <f t="shared" si="267"/>
        <v>0</v>
      </c>
      <c r="EX98" s="116">
        <f t="shared" si="268"/>
        <v>0</v>
      </c>
      <c r="EY98" s="101">
        <f t="shared" si="269"/>
        <v>0</v>
      </c>
      <c r="EZ98" s="106">
        <f t="shared" si="270"/>
        <v>0</v>
      </c>
      <c r="FE98" s="116">
        <f t="shared" si="271"/>
        <v>0</v>
      </c>
      <c r="FF98" s="101">
        <f t="shared" si="272"/>
        <v>0</v>
      </c>
      <c r="FG98" s="106">
        <f t="shared" si="273"/>
        <v>0</v>
      </c>
      <c r="FL98" s="116">
        <f t="shared" si="274"/>
        <v>0</v>
      </c>
      <c r="FM98" s="101">
        <f t="shared" si="275"/>
        <v>0</v>
      </c>
      <c r="FN98" s="106">
        <f t="shared" si="276"/>
        <v>0</v>
      </c>
      <c r="FS98" s="116">
        <f t="shared" si="277"/>
        <v>0</v>
      </c>
      <c r="FT98" s="101">
        <f t="shared" si="278"/>
        <v>0</v>
      </c>
      <c r="FU98" s="106">
        <f t="shared" si="279"/>
        <v>0</v>
      </c>
      <c r="FZ98" s="116">
        <f t="shared" si="280"/>
        <v>0</v>
      </c>
      <c r="GA98" s="101">
        <f t="shared" si="281"/>
        <v>0</v>
      </c>
      <c r="GB98" s="106">
        <f t="shared" si="282"/>
        <v>0</v>
      </c>
      <c r="GG98" s="116">
        <f t="shared" si="283"/>
        <v>0</v>
      </c>
      <c r="GH98" s="101">
        <f t="shared" si="284"/>
        <v>0</v>
      </c>
      <c r="GI98" s="106">
        <f t="shared" si="285"/>
        <v>0</v>
      </c>
      <c r="GN98" s="116">
        <f t="shared" si="286"/>
        <v>0</v>
      </c>
      <c r="GO98" s="101">
        <f t="shared" si="287"/>
        <v>0</v>
      </c>
      <c r="GP98" s="106">
        <f t="shared" si="288"/>
        <v>0</v>
      </c>
      <c r="GU98" s="116">
        <f t="shared" si="289"/>
        <v>0</v>
      </c>
      <c r="GV98" s="101">
        <f t="shared" si="290"/>
        <v>0</v>
      </c>
      <c r="GW98" s="106">
        <f t="shared" si="291"/>
        <v>0</v>
      </c>
      <c r="HB98" s="116">
        <f t="shared" si="292"/>
        <v>0</v>
      </c>
      <c r="HC98" s="101">
        <f t="shared" si="293"/>
        <v>0</v>
      </c>
      <c r="HD98" s="106">
        <f t="shared" si="294"/>
        <v>0</v>
      </c>
      <c r="HI98" s="116">
        <f t="shared" si="295"/>
        <v>0</v>
      </c>
      <c r="HJ98" s="101">
        <f t="shared" si="296"/>
        <v>0</v>
      </c>
      <c r="HK98" s="106">
        <f t="shared" si="297"/>
        <v>0</v>
      </c>
      <c r="HP98" s="116">
        <f t="shared" si="298"/>
        <v>0</v>
      </c>
      <c r="HQ98" s="101">
        <f t="shared" si="299"/>
        <v>0</v>
      </c>
      <c r="HR98" s="106">
        <f t="shared" si="300"/>
        <v>0</v>
      </c>
      <c r="HW98" s="116">
        <f t="shared" si="301"/>
        <v>0</v>
      </c>
      <c r="HX98" s="101">
        <f t="shared" si="302"/>
        <v>0</v>
      </c>
      <c r="HY98" s="106">
        <f t="shared" si="303"/>
        <v>0</v>
      </c>
      <c r="ID98" s="116">
        <f t="shared" si="304"/>
        <v>0</v>
      </c>
      <c r="IE98" s="101">
        <f t="shared" si="305"/>
        <v>0</v>
      </c>
      <c r="IF98" s="106">
        <f t="shared" si="306"/>
        <v>0</v>
      </c>
      <c r="IK98" s="116">
        <f t="shared" si="307"/>
        <v>0</v>
      </c>
      <c r="IL98" s="101">
        <f t="shared" si="308"/>
        <v>0</v>
      </c>
      <c r="IM98" s="106">
        <f t="shared" si="309"/>
        <v>0</v>
      </c>
    </row>
    <row r="99" spans="7:247" x14ac:dyDescent="0.2">
      <c r="G99" s="116">
        <f t="shared" si="207"/>
        <v>0</v>
      </c>
      <c r="H99" s="101">
        <f t="shared" si="208"/>
        <v>0</v>
      </c>
      <c r="I99" s="106">
        <f t="shared" si="310"/>
        <v>0</v>
      </c>
      <c r="N99" s="116">
        <f t="shared" si="209"/>
        <v>0</v>
      </c>
      <c r="O99" s="101">
        <f t="shared" si="210"/>
        <v>0</v>
      </c>
      <c r="P99" s="106">
        <f t="shared" si="311"/>
        <v>0</v>
      </c>
      <c r="U99" s="116">
        <f t="shared" si="211"/>
        <v>0</v>
      </c>
      <c r="V99" s="101">
        <f t="shared" si="212"/>
        <v>0</v>
      </c>
      <c r="W99" s="106">
        <f t="shared" si="213"/>
        <v>0</v>
      </c>
      <c r="AB99" s="116">
        <f t="shared" si="214"/>
        <v>0</v>
      </c>
      <c r="AC99" s="101">
        <f t="shared" si="215"/>
        <v>0</v>
      </c>
      <c r="AD99" s="106">
        <f t="shared" si="216"/>
        <v>0</v>
      </c>
      <c r="AI99" s="116">
        <f t="shared" si="217"/>
        <v>0</v>
      </c>
      <c r="AJ99" s="101">
        <f t="shared" si="218"/>
        <v>0</v>
      </c>
      <c r="AK99" s="106">
        <f t="shared" si="219"/>
        <v>0</v>
      </c>
      <c r="AP99" s="116">
        <f t="shared" si="220"/>
        <v>0</v>
      </c>
      <c r="AQ99" s="101">
        <f t="shared" si="221"/>
        <v>0</v>
      </c>
      <c r="AR99" s="106">
        <f t="shared" si="222"/>
        <v>0</v>
      </c>
      <c r="AW99" s="116">
        <f t="shared" si="223"/>
        <v>0</v>
      </c>
      <c r="AX99" s="101">
        <f t="shared" si="224"/>
        <v>0</v>
      </c>
      <c r="AY99" s="106">
        <f t="shared" si="225"/>
        <v>0</v>
      </c>
      <c r="BD99" s="116">
        <f t="shared" si="226"/>
        <v>0</v>
      </c>
      <c r="BE99" s="101">
        <f t="shared" si="227"/>
        <v>0</v>
      </c>
      <c r="BF99" s="106">
        <f t="shared" si="228"/>
        <v>0</v>
      </c>
      <c r="BK99" s="116">
        <f t="shared" si="229"/>
        <v>0</v>
      </c>
      <c r="BL99" s="101">
        <f t="shared" si="230"/>
        <v>0</v>
      </c>
      <c r="BM99" s="106">
        <f t="shared" si="231"/>
        <v>0</v>
      </c>
      <c r="BR99" s="116">
        <f t="shared" si="232"/>
        <v>0</v>
      </c>
      <c r="BS99" s="101">
        <f t="shared" si="233"/>
        <v>0</v>
      </c>
      <c r="BT99" s="106">
        <f t="shared" si="234"/>
        <v>0</v>
      </c>
      <c r="BY99" s="116">
        <f t="shared" si="235"/>
        <v>0</v>
      </c>
      <c r="BZ99" s="101">
        <f t="shared" si="236"/>
        <v>0</v>
      </c>
      <c r="CA99" s="106">
        <f t="shared" si="237"/>
        <v>0</v>
      </c>
      <c r="CF99" s="116">
        <f t="shared" si="238"/>
        <v>0</v>
      </c>
      <c r="CG99" s="101">
        <f t="shared" si="239"/>
        <v>0</v>
      </c>
      <c r="CH99" s="106">
        <f t="shared" si="240"/>
        <v>0</v>
      </c>
      <c r="CM99" s="116">
        <f t="shared" si="241"/>
        <v>0</v>
      </c>
      <c r="CN99" s="101">
        <f t="shared" si="242"/>
        <v>0</v>
      </c>
      <c r="CO99" s="106">
        <f t="shared" si="243"/>
        <v>0</v>
      </c>
      <c r="CT99" s="116">
        <f t="shared" si="244"/>
        <v>0</v>
      </c>
      <c r="CU99" s="101">
        <f t="shared" si="245"/>
        <v>0</v>
      </c>
      <c r="CV99" s="106">
        <f t="shared" si="246"/>
        <v>0</v>
      </c>
      <c r="DA99" s="116">
        <f t="shared" si="247"/>
        <v>0</v>
      </c>
      <c r="DB99" s="101">
        <f t="shared" si="248"/>
        <v>0</v>
      </c>
      <c r="DC99" s="106">
        <f t="shared" si="249"/>
        <v>0</v>
      </c>
      <c r="DH99" s="116">
        <f t="shared" si="250"/>
        <v>0</v>
      </c>
      <c r="DI99" s="101">
        <f t="shared" si="251"/>
        <v>0</v>
      </c>
      <c r="DJ99" s="106">
        <f t="shared" si="252"/>
        <v>0</v>
      </c>
      <c r="DO99" s="116">
        <f t="shared" si="253"/>
        <v>0</v>
      </c>
      <c r="DP99" s="101">
        <f t="shared" si="254"/>
        <v>0</v>
      </c>
      <c r="DQ99" s="106">
        <f t="shared" si="255"/>
        <v>0</v>
      </c>
      <c r="DV99" s="116">
        <f t="shared" si="256"/>
        <v>0</v>
      </c>
      <c r="DW99" s="101">
        <f t="shared" si="257"/>
        <v>0</v>
      </c>
      <c r="DX99" s="106">
        <f t="shared" si="258"/>
        <v>0</v>
      </c>
      <c r="EC99" s="116">
        <f t="shared" si="259"/>
        <v>0</v>
      </c>
      <c r="ED99" s="101">
        <f t="shared" si="260"/>
        <v>0</v>
      </c>
      <c r="EE99" s="106">
        <f t="shared" si="261"/>
        <v>0</v>
      </c>
      <c r="EJ99" s="116">
        <f t="shared" si="262"/>
        <v>0</v>
      </c>
      <c r="EK99" s="101">
        <f t="shared" si="263"/>
        <v>0</v>
      </c>
      <c r="EL99" s="106">
        <f t="shared" si="264"/>
        <v>0</v>
      </c>
      <c r="EQ99" s="116">
        <f t="shared" si="265"/>
        <v>0</v>
      </c>
      <c r="ER99" s="101">
        <f t="shared" si="266"/>
        <v>0</v>
      </c>
      <c r="ES99" s="106">
        <f t="shared" si="267"/>
        <v>0</v>
      </c>
      <c r="EX99" s="116">
        <f t="shared" si="268"/>
        <v>0</v>
      </c>
      <c r="EY99" s="101">
        <f t="shared" si="269"/>
        <v>0</v>
      </c>
      <c r="EZ99" s="106">
        <f t="shared" si="270"/>
        <v>0</v>
      </c>
      <c r="FE99" s="116">
        <f t="shared" si="271"/>
        <v>0</v>
      </c>
      <c r="FF99" s="101">
        <f t="shared" si="272"/>
        <v>0</v>
      </c>
      <c r="FG99" s="106">
        <f t="shared" si="273"/>
        <v>0</v>
      </c>
      <c r="FL99" s="116">
        <f t="shared" si="274"/>
        <v>0</v>
      </c>
      <c r="FM99" s="101">
        <f t="shared" si="275"/>
        <v>0</v>
      </c>
      <c r="FN99" s="106">
        <f t="shared" si="276"/>
        <v>0</v>
      </c>
      <c r="FS99" s="116">
        <f t="shared" si="277"/>
        <v>0</v>
      </c>
      <c r="FT99" s="101">
        <f t="shared" si="278"/>
        <v>0</v>
      </c>
      <c r="FU99" s="106">
        <f t="shared" si="279"/>
        <v>0</v>
      </c>
      <c r="FZ99" s="116">
        <f t="shared" si="280"/>
        <v>0</v>
      </c>
      <c r="GA99" s="101">
        <f t="shared" si="281"/>
        <v>0</v>
      </c>
      <c r="GB99" s="106">
        <f t="shared" si="282"/>
        <v>0</v>
      </c>
      <c r="GG99" s="116">
        <f t="shared" si="283"/>
        <v>0</v>
      </c>
      <c r="GH99" s="101">
        <f t="shared" si="284"/>
        <v>0</v>
      </c>
      <c r="GI99" s="106">
        <f t="shared" si="285"/>
        <v>0</v>
      </c>
      <c r="GN99" s="116">
        <f t="shared" si="286"/>
        <v>0</v>
      </c>
      <c r="GO99" s="101">
        <f t="shared" si="287"/>
        <v>0</v>
      </c>
      <c r="GP99" s="106">
        <f t="shared" si="288"/>
        <v>0</v>
      </c>
      <c r="GU99" s="116">
        <f t="shared" si="289"/>
        <v>0</v>
      </c>
      <c r="GV99" s="101">
        <f t="shared" si="290"/>
        <v>0</v>
      </c>
      <c r="GW99" s="106">
        <f t="shared" si="291"/>
        <v>0</v>
      </c>
      <c r="HB99" s="116">
        <f t="shared" si="292"/>
        <v>0</v>
      </c>
      <c r="HC99" s="101">
        <f t="shared" si="293"/>
        <v>0</v>
      </c>
      <c r="HD99" s="106">
        <f t="shared" si="294"/>
        <v>0</v>
      </c>
      <c r="HI99" s="116">
        <f t="shared" si="295"/>
        <v>0</v>
      </c>
      <c r="HJ99" s="101">
        <f t="shared" si="296"/>
        <v>0</v>
      </c>
      <c r="HK99" s="106">
        <f t="shared" si="297"/>
        <v>0</v>
      </c>
      <c r="HP99" s="116">
        <f t="shared" si="298"/>
        <v>0</v>
      </c>
      <c r="HQ99" s="101">
        <f t="shared" si="299"/>
        <v>0</v>
      </c>
      <c r="HR99" s="106">
        <f t="shared" si="300"/>
        <v>0</v>
      </c>
      <c r="HW99" s="116">
        <f t="shared" si="301"/>
        <v>0</v>
      </c>
      <c r="HX99" s="101">
        <f t="shared" si="302"/>
        <v>0</v>
      </c>
      <c r="HY99" s="106">
        <f t="shared" si="303"/>
        <v>0</v>
      </c>
      <c r="ID99" s="116">
        <f t="shared" si="304"/>
        <v>0</v>
      </c>
      <c r="IE99" s="101">
        <f t="shared" si="305"/>
        <v>0</v>
      </c>
      <c r="IF99" s="106">
        <f t="shared" si="306"/>
        <v>0</v>
      </c>
      <c r="IK99" s="116">
        <f t="shared" si="307"/>
        <v>0</v>
      </c>
      <c r="IL99" s="101">
        <f t="shared" si="308"/>
        <v>0</v>
      </c>
      <c r="IM99" s="106">
        <f t="shared" si="309"/>
        <v>0</v>
      </c>
    </row>
    <row r="100" spans="7:247" x14ac:dyDescent="0.2">
      <c r="G100" s="116">
        <f t="shared" si="207"/>
        <v>0</v>
      </c>
      <c r="H100" s="101">
        <f t="shared" si="208"/>
        <v>0</v>
      </c>
      <c r="I100" s="106">
        <f t="shared" si="310"/>
        <v>0</v>
      </c>
      <c r="N100" s="116">
        <f t="shared" si="209"/>
        <v>0</v>
      </c>
      <c r="O100" s="101">
        <f t="shared" si="210"/>
        <v>0</v>
      </c>
      <c r="P100" s="106">
        <f t="shared" si="311"/>
        <v>0</v>
      </c>
      <c r="U100" s="116">
        <f t="shared" si="211"/>
        <v>0</v>
      </c>
      <c r="V100" s="101">
        <f t="shared" si="212"/>
        <v>0</v>
      </c>
      <c r="W100" s="106">
        <f t="shared" si="213"/>
        <v>0</v>
      </c>
      <c r="AB100" s="116">
        <f t="shared" si="214"/>
        <v>0</v>
      </c>
      <c r="AC100" s="101">
        <f t="shared" si="215"/>
        <v>0</v>
      </c>
      <c r="AD100" s="106">
        <f t="shared" si="216"/>
        <v>0</v>
      </c>
      <c r="AI100" s="116">
        <f t="shared" si="217"/>
        <v>0</v>
      </c>
      <c r="AJ100" s="101">
        <f t="shared" si="218"/>
        <v>0</v>
      </c>
      <c r="AK100" s="106">
        <f t="shared" si="219"/>
        <v>0</v>
      </c>
      <c r="AP100" s="116">
        <f t="shared" si="220"/>
        <v>0</v>
      </c>
      <c r="AQ100" s="101">
        <f t="shared" si="221"/>
        <v>0</v>
      </c>
      <c r="AR100" s="106">
        <f t="shared" si="222"/>
        <v>0</v>
      </c>
      <c r="AW100" s="116">
        <f t="shared" si="223"/>
        <v>0</v>
      </c>
      <c r="AX100" s="101">
        <f t="shared" si="224"/>
        <v>0</v>
      </c>
      <c r="AY100" s="106">
        <f t="shared" si="225"/>
        <v>0</v>
      </c>
      <c r="BD100" s="116">
        <f t="shared" si="226"/>
        <v>0</v>
      </c>
      <c r="BE100" s="101">
        <f t="shared" si="227"/>
        <v>0</v>
      </c>
      <c r="BF100" s="106">
        <f t="shared" si="228"/>
        <v>0</v>
      </c>
      <c r="BK100" s="116">
        <f t="shared" si="229"/>
        <v>0</v>
      </c>
      <c r="BL100" s="101">
        <f t="shared" si="230"/>
        <v>0</v>
      </c>
      <c r="BM100" s="106">
        <f t="shared" si="231"/>
        <v>0</v>
      </c>
      <c r="BR100" s="116">
        <f t="shared" si="232"/>
        <v>0</v>
      </c>
      <c r="BS100" s="101">
        <f t="shared" si="233"/>
        <v>0</v>
      </c>
      <c r="BT100" s="106">
        <f t="shared" si="234"/>
        <v>0</v>
      </c>
      <c r="BY100" s="116">
        <f t="shared" si="235"/>
        <v>0</v>
      </c>
      <c r="BZ100" s="101">
        <f t="shared" si="236"/>
        <v>0</v>
      </c>
      <c r="CA100" s="106">
        <f t="shared" si="237"/>
        <v>0</v>
      </c>
      <c r="CF100" s="116">
        <f t="shared" si="238"/>
        <v>0</v>
      </c>
      <c r="CG100" s="101">
        <f t="shared" si="239"/>
        <v>0</v>
      </c>
      <c r="CH100" s="106">
        <f t="shared" si="240"/>
        <v>0</v>
      </c>
      <c r="CM100" s="116">
        <f t="shared" si="241"/>
        <v>0</v>
      </c>
      <c r="CN100" s="101">
        <f t="shared" si="242"/>
        <v>0</v>
      </c>
      <c r="CO100" s="106">
        <f t="shared" si="243"/>
        <v>0</v>
      </c>
      <c r="CT100" s="116">
        <f t="shared" si="244"/>
        <v>0</v>
      </c>
      <c r="CU100" s="101">
        <f t="shared" si="245"/>
        <v>0</v>
      </c>
      <c r="CV100" s="106">
        <f t="shared" si="246"/>
        <v>0</v>
      </c>
      <c r="DA100" s="116">
        <f t="shared" si="247"/>
        <v>0</v>
      </c>
      <c r="DB100" s="101">
        <f t="shared" si="248"/>
        <v>0</v>
      </c>
      <c r="DC100" s="106">
        <f t="shared" si="249"/>
        <v>0</v>
      </c>
      <c r="DH100" s="116">
        <f t="shared" si="250"/>
        <v>0</v>
      </c>
      <c r="DI100" s="101">
        <f t="shared" si="251"/>
        <v>0</v>
      </c>
      <c r="DJ100" s="106">
        <f t="shared" si="252"/>
        <v>0</v>
      </c>
      <c r="DO100" s="116">
        <f t="shared" si="253"/>
        <v>0</v>
      </c>
      <c r="DP100" s="101">
        <f t="shared" si="254"/>
        <v>0</v>
      </c>
      <c r="DQ100" s="106">
        <f t="shared" si="255"/>
        <v>0</v>
      </c>
      <c r="DV100" s="116">
        <f t="shared" si="256"/>
        <v>0</v>
      </c>
      <c r="DW100" s="101">
        <f t="shared" si="257"/>
        <v>0</v>
      </c>
      <c r="DX100" s="106">
        <f t="shared" si="258"/>
        <v>0</v>
      </c>
      <c r="EC100" s="116">
        <f t="shared" si="259"/>
        <v>0</v>
      </c>
      <c r="ED100" s="101">
        <f t="shared" si="260"/>
        <v>0</v>
      </c>
      <c r="EE100" s="106">
        <f t="shared" si="261"/>
        <v>0</v>
      </c>
      <c r="EJ100" s="116">
        <f t="shared" si="262"/>
        <v>0</v>
      </c>
      <c r="EK100" s="101">
        <f t="shared" si="263"/>
        <v>0</v>
      </c>
      <c r="EL100" s="106">
        <f t="shared" si="264"/>
        <v>0</v>
      </c>
      <c r="EQ100" s="116">
        <f t="shared" si="265"/>
        <v>0</v>
      </c>
      <c r="ER100" s="101">
        <f t="shared" si="266"/>
        <v>0</v>
      </c>
      <c r="ES100" s="106">
        <f t="shared" si="267"/>
        <v>0</v>
      </c>
      <c r="EX100" s="116">
        <f t="shared" si="268"/>
        <v>0</v>
      </c>
      <c r="EY100" s="101">
        <f t="shared" si="269"/>
        <v>0</v>
      </c>
      <c r="EZ100" s="106">
        <f t="shared" si="270"/>
        <v>0</v>
      </c>
      <c r="FE100" s="116">
        <f t="shared" si="271"/>
        <v>0</v>
      </c>
      <c r="FF100" s="101">
        <f t="shared" si="272"/>
        <v>0</v>
      </c>
      <c r="FG100" s="106">
        <f t="shared" si="273"/>
        <v>0</v>
      </c>
      <c r="FL100" s="116">
        <f t="shared" si="274"/>
        <v>0</v>
      </c>
      <c r="FM100" s="101">
        <f t="shared" si="275"/>
        <v>0</v>
      </c>
      <c r="FN100" s="106">
        <f t="shared" si="276"/>
        <v>0</v>
      </c>
      <c r="FS100" s="116">
        <f t="shared" si="277"/>
        <v>0</v>
      </c>
      <c r="FT100" s="101">
        <f t="shared" si="278"/>
        <v>0</v>
      </c>
      <c r="FU100" s="106">
        <f t="shared" si="279"/>
        <v>0</v>
      </c>
      <c r="FZ100" s="116">
        <f t="shared" si="280"/>
        <v>0</v>
      </c>
      <c r="GA100" s="101">
        <f t="shared" si="281"/>
        <v>0</v>
      </c>
      <c r="GB100" s="106">
        <f t="shared" si="282"/>
        <v>0</v>
      </c>
      <c r="GG100" s="116">
        <f t="shared" si="283"/>
        <v>0</v>
      </c>
      <c r="GH100" s="101">
        <f t="shared" si="284"/>
        <v>0</v>
      </c>
      <c r="GI100" s="106">
        <f t="shared" si="285"/>
        <v>0</v>
      </c>
      <c r="GN100" s="116">
        <f t="shared" si="286"/>
        <v>0</v>
      </c>
      <c r="GO100" s="101">
        <f t="shared" si="287"/>
        <v>0</v>
      </c>
      <c r="GP100" s="106">
        <f t="shared" si="288"/>
        <v>0</v>
      </c>
      <c r="GU100" s="116">
        <f t="shared" si="289"/>
        <v>0</v>
      </c>
      <c r="GV100" s="101">
        <f t="shared" si="290"/>
        <v>0</v>
      </c>
      <c r="GW100" s="106">
        <f t="shared" si="291"/>
        <v>0</v>
      </c>
      <c r="HB100" s="116">
        <f t="shared" si="292"/>
        <v>0</v>
      </c>
      <c r="HC100" s="101">
        <f t="shared" si="293"/>
        <v>0</v>
      </c>
      <c r="HD100" s="106">
        <f t="shared" si="294"/>
        <v>0</v>
      </c>
      <c r="HI100" s="116">
        <f t="shared" si="295"/>
        <v>0</v>
      </c>
      <c r="HJ100" s="101">
        <f t="shared" si="296"/>
        <v>0</v>
      </c>
      <c r="HK100" s="106">
        <f t="shared" si="297"/>
        <v>0</v>
      </c>
      <c r="HP100" s="116">
        <f t="shared" si="298"/>
        <v>0</v>
      </c>
      <c r="HQ100" s="101">
        <f t="shared" si="299"/>
        <v>0</v>
      </c>
      <c r="HR100" s="106">
        <f t="shared" si="300"/>
        <v>0</v>
      </c>
      <c r="HW100" s="116">
        <f t="shared" si="301"/>
        <v>0</v>
      </c>
      <c r="HX100" s="101">
        <f t="shared" si="302"/>
        <v>0</v>
      </c>
      <c r="HY100" s="106">
        <f t="shared" si="303"/>
        <v>0</v>
      </c>
      <c r="ID100" s="116">
        <f t="shared" si="304"/>
        <v>0</v>
      </c>
      <c r="IE100" s="101">
        <f t="shared" si="305"/>
        <v>0</v>
      </c>
      <c r="IF100" s="106">
        <f t="shared" si="306"/>
        <v>0</v>
      </c>
      <c r="IK100" s="116">
        <f t="shared" si="307"/>
        <v>0</v>
      </c>
      <c r="IL100" s="101">
        <f t="shared" si="308"/>
        <v>0</v>
      </c>
      <c r="IM100" s="106">
        <f t="shared" si="309"/>
        <v>0</v>
      </c>
    </row>
    <row r="101" spans="7:247" x14ac:dyDescent="0.2">
      <c r="G101" s="116">
        <f t="shared" si="207"/>
        <v>4704789</v>
      </c>
      <c r="H101" s="101">
        <f t="shared" si="208"/>
        <v>4704789</v>
      </c>
      <c r="I101" s="106">
        <f t="shared" si="310"/>
        <v>0</v>
      </c>
      <c r="N101" s="116">
        <f t="shared" si="209"/>
        <v>36420</v>
      </c>
      <c r="O101" s="101">
        <f t="shared" si="210"/>
        <v>36420</v>
      </c>
      <c r="P101" s="106">
        <f t="shared" si="311"/>
        <v>0</v>
      </c>
      <c r="U101" s="116">
        <f t="shared" si="211"/>
        <v>0</v>
      </c>
      <c r="V101" s="101">
        <f t="shared" si="212"/>
        <v>0</v>
      </c>
      <c r="W101" s="106">
        <f t="shared" si="213"/>
        <v>0</v>
      </c>
      <c r="AB101" s="116">
        <f t="shared" si="214"/>
        <v>4668369</v>
      </c>
      <c r="AC101" s="101">
        <f t="shared" si="215"/>
        <v>4668369</v>
      </c>
      <c r="AD101" s="106">
        <f t="shared" si="216"/>
        <v>0</v>
      </c>
      <c r="AI101" s="116">
        <f t="shared" si="217"/>
        <v>0</v>
      </c>
      <c r="AJ101" s="101">
        <f t="shared" si="218"/>
        <v>0</v>
      </c>
      <c r="AK101" s="106">
        <f t="shared" si="219"/>
        <v>0</v>
      </c>
      <c r="AP101" s="116">
        <f t="shared" si="220"/>
        <v>0</v>
      </c>
      <c r="AQ101" s="101">
        <f t="shared" si="221"/>
        <v>0</v>
      </c>
      <c r="AR101" s="106">
        <f t="shared" si="222"/>
        <v>0</v>
      </c>
      <c r="AW101" s="116">
        <f t="shared" si="223"/>
        <v>0</v>
      </c>
      <c r="AX101" s="101">
        <f t="shared" si="224"/>
        <v>0</v>
      </c>
      <c r="AY101" s="106">
        <f t="shared" si="225"/>
        <v>0</v>
      </c>
      <c r="BD101" s="116">
        <f t="shared" si="226"/>
        <v>0</v>
      </c>
      <c r="BE101" s="101">
        <f t="shared" si="227"/>
        <v>0</v>
      </c>
      <c r="BF101" s="106">
        <f t="shared" si="228"/>
        <v>0</v>
      </c>
      <c r="BK101" s="116">
        <f t="shared" si="229"/>
        <v>0</v>
      </c>
      <c r="BL101" s="101">
        <f t="shared" si="230"/>
        <v>0</v>
      </c>
      <c r="BM101" s="106">
        <f t="shared" si="231"/>
        <v>0</v>
      </c>
      <c r="BR101" s="116">
        <f t="shared" si="232"/>
        <v>0</v>
      </c>
      <c r="BS101" s="101">
        <f t="shared" si="233"/>
        <v>0</v>
      </c>
      <c r="BT101" s="106">
        <f t="shared" si="234"/>
        <v>0</v>
      </c>
      <c r="BY101" s="116">
        <f t="shared" si="235"/>
        <v>0</v>
      </c>
      <c r="BZ101" s="101">
        <f t="shared" si="236"/>
        <v>0</v>
      </c>
      <c r="CA101" s="106">
        <f t="shared" si="237"/>
        <v>0</v>
      </c>
      <c r="CF101" s="116">
        <f t="shared" si="238"/>
        <v>0</v>
      </c>
      <c r="CG101" s="101">
        <f t="shared" si="239"/>
        <v>0</v>
      </c>
      <c r="CH101" s="106">
        <f t="shared" si="240"/>
        <v>0</v>
      </c>
      <c r="CM101" s="116">
        <f t="shared" si="241"/>
        <v>0</v>
      </c>
      <c r="CN101" s="101">
        <f t="shared" si="242"/>
        <v>0</v>
      </c>
      <c r="CO101" s="106">
        <f t="shared" si="243"/>
        <v>0</v>
      </c>
      <c r="CT101" s="116">
        <f t="shared" si="244"/>
        <v>0</v>
      </c>
      <c r="CU101" s="101">
        <f t="shared" si="245"/>
        <v>0</v>
      </c>
      <c r="CV101" s="106">
        <f t="shared" si="246"/>
        <v>0</v>
      </c>
      <c r="DA101" s="116">
        <f t="shared" si="247"/>
        <v>0</v>
      </c>
      <c r="DB101" s="101">
        <f t="shared" si="248"/>
        <v>0</v>
      </c>
      <c r="DC101" s="106">
        <f t="shared" si="249"/>
        <v>0</v>
      </c>
      <c r="DH101" s="116">
        <f t="shared" si="250"/>
        <v>0</v>
      </c>
      <c r="DI101" s="101">
        <f t="shared" si="251"/>
        <v>0</v>
      </c>
      <c r="DJ101" s="106">
        <f t="shared" si="252"/>
        <v>0</v>
      </c>
      <c r="DO101" s="116">
        <f t="shared" si="253"/>
        <v>0</v>
      </c>
      <c r="DP101" s="101">
        <f t="shared" si="254"/>
        <v>0</v>
      </c>
      <c r="DQ101" s="106">
        <f t="shared" si="255"/>
        <v>0</v>
      </c>
      <c r="DV101" s="116">
        <f t="shared" si="256"/>
        <v>0</v>
      </c>
      <c r="DW101" s="101">
        <f t="shared" si="257"/>
        <v>0</v>
      </c>
      <c r="DX101" s="106">
        <f t="shared" si="258"/>
        <v>0</v>
      </c>
      <c r="EC101" s="116">
        <f t="shared" si="259"/>
        <v>0</v>
      </c>
      <c r="ED101" s="101">
        <f t="shared" si="260"/>
        <v>0</v>
      </c>
      <c r="EE101" s="106">
        <f t="shared" si="261"/>
        <v>0</v>
      </c>
      <c r="EJ101" s="116">
        <f t="shared" si="262"/>
        <v>0</v>
      </c>
      <c r="EK101" s="101">
        <f t="shared" si="263"/>
        <v>0</v>
      </c>
      <c r="EL101" s="106">
        <f t="shared" si="264"/>
        <v>0</v>
      </c>
      <c r="EQ101" s="116">
        <f t="shared" si="265"/>
        <v>0</v>
      </c>
      <c r="ER101" s="101">
        <f t="shared" si="266"/>
        <v>0</v>
      </c>
      <c r="ES101" s="106">
        <f t="shared" si="267"/>
        <v>0</v>
      </c>
      <c r="EX101" s="116">
        <f t="shared" si="268"/>
        <v>0</v>
      </c>
      <c r="EY101" s="101">
        <f t="shared" si="269"/>
        <v>0</v>
      </c>
      <c r="EZ101" s="106">
        <f t="shared" si="270"/>
        <v>0</v>
      </c>
      <c r="FE101" s="116">
        <f t="shared" si="271"/>
        <v>0</v>
      </c>
      <c r="FF101" s="101">
        <f t="shared" si="272"/>
        <v>0</v>
      </c>
      <c r="FG101" s="106">
        <f t="shared" si="273"/>
        <v>0</v>
      </c>
      <c r="FL101" s="116">
        <f t="shared" si="274"/>
        <v>0</v>
      </c>
      <c r="FM101" s="101">
        <f t="shared" si="275"/>
        <v>0</v>
      </c>
      <c r="FN101" s="106">
        <f t="shared" si="276"/>
        <v>0</v>
      </c>
      <c r="FS101" s="116">
        <f t="shared" si="277"/>
        <v>0</v>
      </c>
      <c r="FT101" s="101">
        <f t="shared" si="278"/>
        <v>0</v>
      </c>
      <c r="FU101" s="106">
        <f t="shared" si="279"/>
        <v>0</v>
      </c>
      <c r="FZ101" s="116">
        <f t="shared" si="280"/>
        <v>0</v>
      </c>
      <c r="GA101" s="101">
        <f t="shared" si="281"/>
        <v>0</v>
      </c>
      <c r="GB101" s="106">
        <f t="shared" si="282"/>
        <v>0</v>
      </c>
      <c r="GG101" s="116">
        <f t="shared" si="283"/>
        <v>0</v>
      </c>
      <c r="GH101" s="101">
        <f t="shared" si="284"/>
        <v>0</v>
      </c>
      <c r="GI101" s="106">
        <f t="shared" si="285"/>
        <v>0</v>
      </c>
      <c r="GN101" s="116">
        <f t="shared" si="286"/>
        <v>0</v>
      </c>
      <c r="GO101" s="101">
        <f t="shared" si="287"/>
        <v>0</v>
      </c>
      <c r="GP101" s="106">
        <f t="shared" si="288"/>
        <v>0</v>
      </c>
      <c r="GU101" s="116">
        <f t="shared" si="289"/>
        <v>0</v>
      </c>
      <c r="GV101" s="101">
        <f t="shared" si="290"/>
        <v>0</v>
      </c>
      <c r="GW101" s="106">
        <f t="shared" si="291"/>
        <v>0</v>
      </c>
      <c r="HB101" s="116">
        <f t="shared" si="292"/>
        <v>0</v>
      </c>
      <c r="HC101" s="101">
        <f t="shared" si="293"/>
        <v>0</v>
      </c>
      <c r="HD101" s="106">
        <f t="shared" si="294"/>
        <v>0</v>
      </c>
      <c r="HI101" s="116">
        <f t="shared" si="295"/>
        <v>0</v>
      </c>
      <c r="HJ101" s="101">
        <f t="shared" si="296"/>
        <v>0</v>
      </c>
      <c r="HK101" s="106">
        <f t="shared" si="297"/>
        <v>0</v>
      </c>
      <c r="HP101" s="116">
        <f t="shared" si="298"/>
        <v>0</v>
      </c>
      <c r="HQ101" s="101">
        <f t="shared" si="299"/>
        <v>0</v>
      </c>
      <c r="HR101" s="106">
        <f t="shared" si="300"/>
        <v>0</v>
      </c>
      <c r="HW101" s="116">
        <f t="shared" si="301"/>
        <v>0</v>
      </c>
      <c r="HX101" s="101">
        <f t="shared" si="302"/>
        <v>0</v>
      </c>
      <c r="HY101" s="106">
        <f t="shared" si="303"/>
        <v>0</v>
      </c>
      <c r="ID101" s="116">
        <f t="shared" si="304"/>
        <v>0</v>
      </c>
      <c r="IE101" s="101">
        <f t="shared" si="305"/>
        <v>0</v>
      </c>
      <c r="IF101" s="106">
        <f t="shared" si="306"/>
        <v>0</v>
      </c>
      <c r="IK101" s="116">
        <f t="shared" si="307"/>
        <v>0</v>
      </c>
      <c r="IL101" s="101">
        <f t="shared" si="308"/>
        <v>0</v>
      </c>
      <c r="IM101" s="106">
        <f t="shared" si="309"/>
        <v>0</v>
      </c>
    </row>
    <row r="102" spans="7:247" x14ac:dyDescent="0.2">
      <c r="G102" s="116">
        <f t="shared" si="207"/>
        <v>21269110</v>
      </c>
      <c r="H102" s="101">
        <f t="shared" si="208"/>
        <v>21269110</v>
      </c>
      <c r="I102" s="106">
        <f t="shared" si="310"/>
        <v>0</v>
      </c>
      <c r="N102" s="116">
        <f t="shared" si="209"/>
        <v>21254110</v>
      </c>
      <c r="O102" s="101">
        <f t="shared" si="210"/>
        <v>21254110</v>
      </c>
      <c r="P102" s="106">
        <f t="shared" si="311"/>
        <v>0</v>
      </c>
      <c r="U102" s="116">
        <f t="shared" si="211"/>
        <v>0</v>
      </c>
      <c r="V102" s="101">
        <f t="shared" si="212"/>
        <v>0</v>
      </c>
      <c r="W102" s="106">
        <f t="shared" si="213"/>
        <v>0</v>
      </c>
      <c r="AB102" s="116">
        <f t="shared" si="214"/>
        <v>0</v>
      </c>
      <c r="AC102" s="101">
        <f t="shared" si="215"/>
        <v>0</v>
      </c>
      <c r="AD102" s="106">
        <f t="shared" si="216"/>
        <v>0</v>
      </c>
      <c r="AI102" s="116">
        <f t="shared" si="217"/>
        <v>0</v>
      </c>
      <c r="AJ102" s="101">
        <f t="shared" si="218"/>
        <v>0</v>
      </c>
      <c r="AK102" s="106">
        <f t="shared" si="219"/>
        <v>0</v>
      </c>
      <c r="AP102" s="116">
        <f t="shared" si="220"/>
        <v>15000</v>
      </c>
      <c r="AQ102" s="101">
        <f t="shared" si="221"/>
        <v>15000</v>
      </c>
      <c r="AR102" s="106">
        <f t="shared" si="222"/>
        <v>0</v>
      </c>
      <c r="AW102" s="116">
        <f t="shared" si="223"/>
        <v>0</v>
      </c>
      <c r="AX102" s="101">
        <f t="shared" si="224"/>
        <v>0</v>
      </c>
      <c r="AY102" s="106">
        <f t="shared" si="225"/>
        <v>0</v>
      </c>
      <c r="BD102" s="116">
        <f t="shared" si="226"/>
        <v>0</v>
      </c>
      <c r="BE102" s="101">
        <f t="shared" si="227"/>
        <v>0</v>
      </c>
      <c r="BF102" s="106">
        <f t="shared" si="228"/>
        <v>0</v>
      </c>
      <c r="BK102" s="116">
        <f t="shared" si="229"/>
        <v>0</v>
      </c>
      <c r="BL102" s="101">
        <f t="shared" si="230"/>
        <v>0</v>
      </c>
      <c r="BM102" s="106">
        <f t="shared" si="231"/>
        <v>0</v>
      </c>
      <c r="BR102" s="116">
        <f t="shared" si="232"/>
        <v>0</v>
      </c>
      <c r="BS102" s="101">
        <f t="shared" si="233"/>
        <v>0</v>
      </c>
      <c r="BT102" s="106">
        <f t="shared" si="234"/>
        <v>0</v>
      </c>
      <c r="BY102" s="116">
        <f t="shared" si="235"/>
        <v>0</v>
      </c>
      <c r="BZ102" s="101">
        <f t="shared" si="236"/>
        <v>0</v>
      </c>
      <c r="CA102" s="106">
        <f t="shared" si="237"/>
        <v>0</v>
      </c>
      <c r="CF102" s="116">
        <f t="shared" si="238"/>
        <v>0</v>
      </c>
      <c r="CG102" s="101">
        <f t="shared" si="239"/>
        <v>0</v>
      </c>
      <c r="CH102" s="106">
        <f t="shared" si="240"/>
        <v>0</v>
      </c>
      <c r="CM102" s="116">
        <f t="shared" si="241"/>
        <v>0</v>
      </c>
      <c r="CN102" s="101">
        <f t="shared" si="242"/>
        <v>0</v>
      </c>
      <c r="CO102" s="106">
        <f t="shared" si="243"/>
        <v>0</v>
      </c>
      <c r="CT102" s="116">
        <f t="shared" si="244"/>
        <v>0</v>
      </c>
      <c r="CU102" s="101">
        <f t="shared" si="245"/>
        <v>0</v>
      </c>
      <c r="CV102" s="106">
        <f t="shared" si="246"/>
        <v>0</v>
      </c>
      <c r="DA102" s="116">
        <f t="shared" si="247"/>
        <v>0</v>
      </c>
      <c r="DB102" s="101">
        <f t="shared" si="248"/>
        <v>0</v>
      </c>
      <c r="DC102" s="106">
        <f t="shared" si="249"/>
        <v>0</v>
      </c>
      <c r="DH102" s="116">
        <f t="shared" si="250"/>
        <v>0</v>
      </c>
      <c r="DI102" s="101">
        <f t="shared" si="251"/>
        <v>0</v>
      </c>
      <c r="DJ102" s="106">
        <f t="shared" si="252"/>
        <v>0</v>
      </c>
      <c r="DO102" s="116">
        <f t="shared" si="253"/>
        <v>0</v>
      </c>
      <c r="DP102" s="101">
        <f t="shared" si="254"/>
        <v>0</v>
      </c>
      <c r="DQ102" s="106">
        <f t="shared" si="255"/>
        <v>0</v>
      </c>
      <c r="DV102" s="116">
        <f t="shared" si="256"/>
        <v>0</v>
      </c>
      <c r="DW102" s="101">
        <f t="shared" si="257"/>
        <v>0</v>
      </c>
      <c r="DX102" s="106">
        <f t="shared" si="258"/>
        <v>0</v>
      </c>
      <c r="EC102" s="116">
        <f t="shared" si="259"/>
        <v>0</v>
      </c>
      <c r="ED102" s="101">
        <f t="shared" si="260"/>
        <v>0</v>
      </c>
      <c r="EE102" s="106">
        <f t="shared" si="261"/>
        <v>0</v>
      </c>
      <c r="EJ102" s="116">
        <f t="shared" si="262"/>
        <v>0</v>
      </c>
      <c r="EK102" s="101">
        <f t="shared" si="263"/>
        <v>0</v>
      </c>
      <c r="EL102" s="106">
        <f t="shared" si="264"/>
        <v>0</v>
      </c>
      <c r="EQ102" s="116">
        <f t="shared" si="265"/>
        <v>0</v>
      </c>
      <c r="ER102" s="101">
        <f t="shared" si="266"/>
        <v>0</v>
      </c>
      <c r="ES102" s="106">
        <f t="shared" si="267"/>
        <v>0</v>
      </c>
      <c r="EX102" s="116">
        <f t="shared" si="268"/>
        <v>0</v>
      </c>
      <c r="EY102" s="101">
        <f t="shared" si="269"/>
        <v>0</v>
      </c>
      <c r="EZ102" s="106">
        <f t="shared" si="270"/>
        <v>0</v>
      </c>
      <c r="FE102" s="116">
        <f t="shared" si="271"/>
        <v>0</v>
      </c>
      <c r="FF102" s="101">
        <f t="shared" si="272"/>
        <v>0</v>
      </c>
      <c r="FG102" s="106">
        <f t="shared" si="273"/>
        <v>0</v>
      </c>
      <c r="FL102" s="116">
        <f t="shared" si="274"/>
        <v>0</v>
      </c>
      <c r="FM102" s="101">
        <f t="shared" si="275"/>
        <v>0</v>
      </c>
      <c r="FN102" s="106">
        <f t="shared" si="276"/>
        <v>0</v>
      </c>
      <c r="FS102" s="116">
        <f t="shared" si="277"/>
        <v>0</v>
      </c>
      <c r="FT102" s="101">
        <f t="shared" si="278"/>
        <v>0</v>
      </c>
      <c r="FU102" s="106">
        <f t="shared" si="279"/>
        <v>0</v>
      </c>
      <c r="FZ102" s="116">
        <f t="shared" si="280"/>
        <v>0</v>
      </c>
      <c r="GA102" s="101">
        <f t="shared" si="281"/>
        <v>0</v>
      </c>
      <c r="GB102" s="106">
        <f t="shared" si="282"/>
        <v>0</v>
      </c>
      <c r="GG102" s="116">
        <f t="shared" si="283"/>
        <v>0</v>
      </c>
      <c r="GH102" s="101">
        <f t="shared" si="284"/>
        <v>0</v>
      </c>
      <c r="GI102" s="106">
        <f t="shared" si="285"/>
        <v>0</v>
      </c>
      <c r="GN102" s="116">
        <f t="shared" si="286"/>
        <v>0</v>
      </c>
      <c r="GO102" s="101">
        <f t="shared" si="287"/>
        <v>0</v>
      </c>
      <c r="GP102" s="106">
        <f t="shared" si="288"/>
        <v>0</v>
      </c>
      <c r="GU102" s="116">
        <f t="shared" si="289"/>
        <v>0</v>
      </c>
      <c r="GV102" s="101">
        <f t="shared" si="290"/>
        <v>0</v>
      </c>
      <c r="GW102" s="106">
        <f t="shared" si="291"/>
        <v>0</v>
      </c>
      <c r="HB102" s="116">
        <f t="shared" si="292"/>
        <v>0</v>
      </c>
      <c r="HC102" s="101">
        <f t="shared" si="293"/>
        <v>0</v>
      </c>
      <c r="HD102" s="106">
        <f t="shared" si="294"/>
        <v>0</v>
      </c>
      <c r="HI102" s="116">
        <f t="shared" si="295"/>
        <v>0</v>
      </c>
      <c r="HJ102" s="101">
        <f t="shared" si="296"/>
        <v>0</v>
      </c>
      <c r="HK102" s="106">
        <f t="shared" si="297"/>
        <v>0</v>
      </c>
      <c r="HP102" s="116">
        <f t="shared" si="298"/>
        <v>0</v>
      </c>
      <c r="HQ102" s="101">
        <f t="shared" si="299"/>
        <v>0</v>
      </c>
      <c r="HR102" s="106">
        <f t="shared" si="300"/>
        <v>0</v>
      </c>
      <c r="HW102" s="116">
        <f t="shared" si="301"/>
        <v>0</v>
      </c>
      <c r="HX102" s="101">
        <f t="shared" si="302"/>
        <v>0</v>
      </c>
      <c r="HY102" s="106">
        <f t="shared" si="303"/>
        <v>0</v>
      </c>
      <c r="ID102" s="116">
        <f t="shared" si="304"/>
        <v>0</v>
      </c>
      <c r="IE102" s="101">
        <f t="shared" si="305"/>
        <v>0</v>
      </c>
      <c r="IF102" s="106">
        <f t="shared" si="306"/>
        <v>0</v>
      </c>
      <c r="IK102" s="116">
        <f t="shared" si="307"/>
        <v>0</v>
      </c>
      <c r="IL102" s="101">
        <f t="shared" si="308"/>
        <v>0</v>
      </c>
      <c r="IM102" s="106">
        <f t="shared" si="309"/>
        <v>0</v>
      </c>
    </row>
    <row r="103" spans="7:247" x14ac:dyDescent="0.2">
      <c r="G103" s="116">
        <f t="shared" si="207"/>
        <v>20999110</v>
      </c>
      <c r="H103" s="101">
        <f t="shared" si="208"/>
        <v>20999110</v>
      </c>
      <c r="I103" s="106">
        <f t="shared" si="310"/>
        <v>0</v>
      </c>
      <c r="N103" s="116">
        <f t="shared" si="209"/>
        <v>20999110</v>
      </c>
      <c r="O103" s="101">
        <f t="shared" si="210"/>
        <v>20999110</v>
      </c>
      <c r="P103" s="106">
        <f t="shared" si="311"/>
        <v>0</v>
      </c>
      <c r="U103" s="116">
        <f t="shared" si="211"/>
        <v>0</v>
      </c>
      <c r="V103" s="101">
        <f t="shared" si="212"/>
        <v>0</v>
      </c>
      <c r="W103" s="106">
        <f t="shared" si="213"/>
        <v>0</v>
      </c>
      <c r="AB103" s="116">
        <f t="shared" si="214"/>
        <v>0</v>
      </c>
      <c r="AC103" s="101">
        <f t="shared" si="215"/>
        <v>0</v>
      </c>
      <c r="AD103" s="106">
        <f t="shared" si="216"/>
        <v>0</v>
      </c>
      <c r="AI103" s="116">
        <f t="shared" si="217"/>
        <v>0</v>
      </c>
      <c r="AJ103" s="101">
        <f t="shared" si="218"/>
        <v>0</v>
      </c>
      <c r="AK103" s="106">
        <f t="shared" si="219"/>
        <v>0</v>
      </c>
      <c r="AP103" s="116">
        <f t="shared" si="220"/>
        <v>0</v>
      </c>
      <c r="AQ103" s="101">
        <f t="shared" si="221"/>
        <v>0</v>
      </c>
      <c r="AR103" s="106">
        <f t="shared" si="222"/>
        <v>0</v>
      </c>
      <c r="AW103" s="116">
        <f t="shared" si="223"/>
        <v>0</v>
      </c>
      <c r="AX103" s="101">
        <f t="shared" si="224"/>
        <v>0</v>
      </c>
      <c r="AY103" s="106">
        <f t="shared" si="225"/>
        <v>0</v>
      </c>
      <c r="BD103" s="116">
        <f t="shared" si="226"/>
        <v>0</v>
      </c>
      <c r="BE103" s="101">
        <f t="shared" si="227"/>
        <v>0</v>
      </c>
      <c r="BF103" s="106">
        <f t="shared" si="228"/>
        <v>0</v>
      </c>
      <c r="BK103" s="116">
        <f t="shared" si="229"/>
        <v>0</v>
      </c>
      <c r="BL103" s="101">
        <f t="shared" si="230"/>
        <v>0</v>
      </c>
      <c r="BM103" s="106">
        <f t="shared" si="231"/>
        <v>0</v>
      </c>
      <c r="BR103" s="116">
        <f t="shared" si="232"/>
        <v>0</v>
      </c>
      <c r="BS103" s="101">
        <f t="shared" si="233"/>
        <v>0</v>
      </c>
      <c r="BT103" s="106">
        <f t="shared" si="234"/>
        <v>0</v>
      </c>
      <c r="BY103" s="116">
        <f t="shared" si="235"/>
        <v>0</v>
      </c>
      <c r="BZ103" s="101">
        <f t="shared" si="236"/>
        <v>0</v>
      </c>
      <c r="CA103" s="106">
        <f t="shared" si="237"/>
        <v>0</v>
      </c>
      <c r="CF103" s="116">
        <f t="shared" si="238"/>
        <v>0</v>
      </c>
      <c r="CG103" s="101">
        <f t="shared" si="239"/>
        <v>0</v>
      </c>
      <c r="CH103" s="106">
        <f t="shared" si="240"/>
        <v>0</v>
      </c>
      <c r="CM103" s="116">
        <f t="shared" si="241"/>
        <v>0</v>
      </c>
      <c r="CN103" s="101">
        <f t="shared" si="242"/>
        <v>0</v>
      </c>
      <c r="CO103" s="106">
        <f t="shared" si="243"/>
        <v>0</v>
      </c>
      <c r="CT103" s="116">
        <f t="shared" si="244"/>
        <v>0</v>
      </c>
      <c r="CU103" s="101">
        <f t="shared" si="245"/>
        <v>0</v>
      </c>
      <c r="CV103" s="106">
        <f t="shared" si="246"/>
        <v>0</v>
      </c>
      <c r="DA103" s="116">
        <f t="shared" si="247"/>
        <v>0</v>
      </c>
      <c r="DB103" s="101">
        <f t="shared" si="248"/>
        <v>0</v>
      </c>
      <c r="DC103" s="106">
        <f t="shared" si="249"/>
        <v>0</v>
      </c>
      <c r="DH103" s="116">
        <f t="shared" si="250"/>
        <v>0</v>
      </c>
      <c r="DI103" s="101">
        <f t="shared" si="251"/>
        <v>0</v>
      </c>
      <c r="DJ103" s="106">
        <f t="shared" si="252"/>
        <v>0</v>
      </c>
      <c r="DO103" s="116">
        <f t="shared" si="253"/>
        <v>0</v>
      </c>
      <c r="DP103" s="101">
        <f t="shared" si="254"/>
        <v>0</v>
      </c>
      <c r="DQ103" s="106">
        <f t="shared" si="255"/>
        <v>0</v>
      </c>
      <c r="DV103" s="116">
        <f t="shared" si="256"/>
        <v>0</v>
      </c>
      <c r="DW103" s="101">
        <f t="shared" si="257"/>
        <v>0</v>
      </c>
      <c r="DX103" s="106">
        <f t="shared" si="258"/>
        <v>0</v>
      </c>
      <c r="EC103" s="116">
        <f t="shared" si="259"/>
        <v>0</v>
      </c>
      <c r="ED103" s="101">
        <f t="shared" si="260"/>
        <v>0</v>
      </c>
      <c r="EE103" s="106">
        <f t="shared" si="261"/>
        <v>0</v>
      </c>
      <c r="EJ103" s="116">
        <f t="shared" si="262"/>
        <v>0</v>
      </c>
      <c r="EK103" s="101">
        <f t="shared" si="263"/>
        <v>0</v>
      </c>
      <c r="EL103" s="106">
        <f t="shared" si="264"/>
        <v>0</v>
      </c>
      <c r="EQ103" s="116">
        <f t="shared" si="265"/>
        <v>0</v>
      </c>
      <c r="ER103" s="101">
        <f t="shared" si="266"/>
        <v>0</v>
      </c>
      <c r="ES103" s="106">
        <f t="shared" si="267"/>
        <v>0</v>
      </c>
      <c r="EX103" s="116">
        <f t="shared" si="268"/>
        <v>0</v>
      </c>
      <c r="EY103" s="101">
        <f t="shared" si="269"/>
        <v>0</v>
      </c>
      <c r="EZ103" s="106">
        <f t="shared" si="270"/>
        <v>0</v>
      </c>
      <c r="FE103" s="116">
        <f t="shared" si="271"/>
        <v>0</v>
      </c>
      <c r="FF103" s="101">
        <f t="shared" si="272"/>
        <v>0</v>
      </c>
      <c r="FG103" s="106">
        <f t="shared" si="273"/>
        <v>0</v>
      </c>
      <c r="FL103" s="116">
        <f t="shared" si="274"/>
        <v>0</v>
      </c>
      <c r="FM103" s="101">
        <f t="shared" si="275"/>
        <v>0</v>
      </c>
      <c r="FN103" s="106">
        <f t="shared" si="276"/>
        <v>0</v>
      </c>
      <c r="FS103" s="116">
        <f t="shared" si="277"/>
        <v>0</v>
      </c>
      <c r="FT103" s="101">
        <f t="shared" si="278"/>
        <v>0</v>
      </c>
      <c r="FU103" s="106">
        <f t="shared" si="279"/>
        <v>0</v>
      </c>
      <c r="FZ103" s="116">
        <f t="shared" si="280"/>
        <v>0</v>
      </c>
      <c r="GA103" s="101">
        <f t="shared" si="281"/>
        <v>0</v>
      </c>
      <c r="GB103" s="106">
        <f t="shared" si="282"/>
        <v>0</v>
      </c>
      <c r="GG103" s="116">
        <f t="shared" si="283"/>
        <v>0</v>
      </c>
      <c r="GH103" s="101">
        <f t="shared" si="284"/>
        <v>0</v>
      </c>
      <c r="GI103" s="106">
        <f t="shared" si="285"/>
        <v>0</v>
      </c>
      <c r="GN103" s="116">
        <f t="shared" si="286"/>
        <v>0</v>
      </c>
      <c r="GO103" s="101">
        <f t="shared" si="287"/>
        <v>0</v>
      </c>
      <c r="GP103" s="106">
        <f t="shared" si="288"/>
        <v>0</v>
      </c>
      <c r="GU103" s="116">
        <f t="shared" si="289"/>
        <v>0</v>
      </c>
      <c r="GV103" s="101">
        <f t="shared" si="290"/>
        <v>0</v>
      </c>
      <c r="GW103" s="106">
        <f t="shared" si="291"/>
        <v>0</v>
      </c>
      <c r="HB103" s="116">
        <f t="shared" si="292"/>
        <v>0</v>
      </c>
      <c r="HC103" s="101">
        <f t="shared" si="293"/>
        <v>0</v>
      </c>
      <c r="HD103" s="106">
        <f t="shared" si="294"/>
        <v>0</v>
      </c>
      <c r="HI103" s="116">
        <f t="shared" si="295"/>
        <v>0</v>
      </c>
      <c r="HJ103" s="101">
        <f t="shared" si="296"/>
        <v>0</v>
      </c>
      <c r="HK103" s="106">
        <f t="shared" si="297"/>
        <v>0</v>
      </c>
      <c r="HP103" s="116">
        <f t="shared" si="298"/>
        <v>0</v>
      </c>
      <c r="HQ103" s="101">
        <f t="shared" si="299"/>
        <v>0</v>
      </c>
      <c r="HR103" s="106">
        <f t="shared" si="300"/>
        <v>0</v>
      </c>
      <c r="HW103" s="116">
        <f t="shared" si="301"/>
        <v>0</v>
      </c>
      <c r="HX103" s="101">
        <f t="shared" si="302"/>
        <v>0</v>
      </c>
      <c r="HY103" s="106">
        <f t="shared" si="303"/>
        <v>0</v>
      </c>
      <c r="ID103" s="116">
        <f t="shared" si="304"/>
        <v>0</v>
      </c>
      <c r="IE103" s="101">
        <f t="shared" si="305"/>
        <v>0</v>
      </c>
      <c r="IF103" s="106">
        <f t="shared" si="306"/>
        <v>0</v>
      </c>
      <c r="IK103" s="116">
        <f t="shared" si="307"/>
        <v>0</v>
      </c>
      <c r="IL103" s="101">
        <f t="shared" si="308"/>
        <v>0</v>
      </c>
      <c r="IM103" s="106">
        <f t="shared" si="309"/>
        <v>0</v>
      </c>
    </row>
    <row r="104" spans="7:247" x14ac:dyDescent="0.2">
      <c r="G104" s="116">
        <f t="shared" si="207"/>
        <v>270000</v>
      </c>
      <c r="H104" s="101">
        <f t="shared" si="208"/>
        <v>270000</v>
      </c>
      <c r="I104" s="106">
        <f t="shared" si="310"/>
        <v>0</v>
      </c>
      <c r="N104" s="116">
        <f t="shared" si="209"/>
        <v>255000</v>
      </c>
      <c r="O104" s="101">
        <f t="shared" si="210"/>
        <v>255000</v>
      </c>
      <c r="P104" s="106">
        <f t="shared" si="311"/>
        <v>0</v>
      </c>
      <c r="U104" s="116">
        <f t="shared" si="211"/>
        <v>0</v>
      </c>
      <c r="V104" s="101">
        <f t="shared" si="212"/>
        <v>0</v>
      </c>
      <c r="W104" s="106">
        <f t="shared" si="213"/>
        <v>0</v>
      </c>
      <c r="AB104" s="116">
        <f t="shared" si="214"/>
        <v>0</v>
      </c>
      <c r="AC104" s="101">
        <f t="shared" si="215"/>
        <v>0</v>
      </c>
      <c r="AD104" s="106">
        <f t="shared" si="216"/>
        <v>0</v>
      </c>
      <c r="AI104" s="116">
        <f t="shared" si="217"/>
        <v>0</v>
      </c>
      <c r="AJ104" s="101">
        <f t="shared" si="218"/>
        <v>0</v>
      </c>
      <c r="AK104" s="106">
        <f t="shared" si="219"/>
        <v>0</v>
      </c>
      <c r="AP104" s="116">
        <f t="shared" si="220"/>
        <v>15000</v>
      </c>
      <c r="AQ104" s="101">
        <f t="shared" si="221"/>
        <v>15000</v>
      </c>
      <c r="AR104" s="106">
        <f t="shared" si="222"/>
        <v>0</v>
      </c>
      <c r="AW104" s="116">
        <f t="shared" si="223"/>
        <v>0</v>
      </c>
      <c r="AX104" s="101">
        <f t="shared" si="224"/>
        <v>0</v>
      </c>
      <c r="AY104" s="106">
        <f t="shared" si="225"/>
        <v>0</v>
      </c>
      <c r="BD104" s="116">
        <f t="shared" si="226"/>
        <v>0</v>
      </c>
      <c r="BE104" s="101">
        <f t="shared" si="227"/>
        <v>0</v>
      </c>
      <c r="BF104" s="106">
        <f t="shared" si="228"/>
        <v>0</v>
      </c>
      <c r="BK104" s="116">
        <f t="shared" si="229"/>
        <v>0</v>
      </c>
      <c r="BL104" s="101">
        <f t="shared" si="230"/>
        <v>0</v>
      </c>
      <c r="BM104" s="106">
        <f t="shared" si="231"/>
        <v>0</v>
      </c>
      <c r="BR104" s="116">
        <f t="shared" si="232"/>
        <v>0</v>
      </c>
      <c r="BS104" s="101">
        <f t="shared" si="233"/>
        <v>0</v>
      </c>
      <c r="BT104" s="106">
        <f t="shared" si="234"/>
        <v>0</v>
      </c>
      <c r="BY104" s="116">
        <f t="shared" si="235"/>
        <v>0</v>
      </c>
      <c r="BZ104" s="101">
        <f t="shared" si="236"/>
        <v>0</v>
      </c>
      <c r="CA104" s="106">
        <f t="shared" si="237"/>
        <v>0</v>
      </c>
      <c r="CF104" s="116">
        <f t="shared" si="238"/>
        <v>0</v>
      </c>
      <c r="CG104" s="101">
        <f t="shared" si="239"/>
        <v>0</v>
      </c>
      <c r="CH104" s="106">
        <f t="shared" si="240"/>
        <v>0</v>
      </c>
      <c r="CM104" s="116">
        <f t="shared" si="241"/>
        <v>0</v>
      </c>
      <c r="CN104" s="101">
        <f t="shared" si="242"/>
        <v>0</v>
      </c>
      <c r="CO104" s="106">
        <f t="shared" si="243"/>
        <v>0</v>
      </c>
      <c r="CT104" s="116">
        <f t="shared" si="244"/>
        <v>0</v>
      </c>
      <c r="CU104" s="101">
        <f t="shared" si="245"/>
        <v>0</v>
      </c>
      <c r="CV104" s="106">
        <f t="shared" si="246"/>
        <v>0</v>
      </c>
      <c r="DA104" s="116">
        <f t="shared" si="247"/>
        <v>0</v>
      </c>
      <c r="DB104" s="101">
        <f t="shared" si="248"/>
        <v>0</v>
      </c>
      <c r="DC104" s="106">
        <f t="shared" si="249"/>
        <v>0</v>
      </c>
      <c r="DH104" s="116">
        <f t="shared" si="250"/>
        <v>0</v>
      </c>
      <c r="DI104" s="101">
        <f t="shared" si="251"/>
        <v>0</v>
      </c>
      <c r="DJ104" s="106">
        <f t="shared" si="252"/>
        <v>0</v>
      </c>
      <c r="DO104" s="116">
        <f t="shared" si="253"/>
        <v>0</v>
      </c>
      <c r="DP104" s="101">
        <f t="shared" si="254"/>
        <v>0</v>
      </c>
      <c r="DQ104" s="106">
        <f t="shared" si="255"/>
        <v>0</v>
      </c>
      <c r="DV104" s="116">
        <f t="shared" si="256"/>
        <v>0</v>
      </c>
      <c r="DW104" s="101">
        <f t="shared" si="257"/>
        <v>0</v>
      </c>
      <c r="DX104" s="106">
        <f t="shared" si="258"/>
        <v>0</v>
      </c>
      <c r="EC104" s="116">
        <f t="shared" si="259"/>
        <v>0</v>
      </c>
      <c r="ED104" s="101">
        <f t="shared" si="260"/>
        <v>0</v>
      </c>
      <c r="EE104" s="106">
        <f t="shared" si="261"/>
        <v>0</v>
      </c>
      <c r="EJ104" s="116">
        <f t="shared" si="262"/>
        <v>0</v>
      </c>
      <c r="EK104" s="101">
        <f t="shared" si="263"/>
        <v>0</v>
      </c>
      <c r="EL104" s="106">
        <f t="shared" si="264"/>
        <v>0</v>
      </c>
      <c r="EQ104" s="116">
        <f t="shared" si="265"/>
        <v>0</v>
      </c>
      <c r="ER104" s="101">
        <f t="shared" si="266"/>
        <v>0</v>
      </c>
      <c r="ES104" s="106">
        <f t="shared" si="267"/>
        <v>0</v>
      </c>
      <c r="EX104" s="116">
        <f t="shared" si="268"/>
        <v>0</v>
      </c>
      <c r="EY104" s="101">
        <f t="shared" si="269"/>
        <v>0</v>
      </c>
      <c r="EZ104" s="106">
        <f t="shared" si="270"/>
        <v>0</v>
      </c>
      <c r="FE104" s="116">
        <f t="shared" si="271"/>
        <v>0</v>
      </c>
      <c r="FF104" s="101">
        <f t="shared" si="272"/>
        <v>0</v>
      </c>
      <c r="FG104" s="106">
        <f t="shared" si="273"/>
        <v>0</v>
      </c>
      <c r="FL104" s="116">
        <f t="shared" si="274"/>
        <v>0</v>
      </c>
      <c r="FM104" s="101">
        <f t="shared" si="275"/>
        <v>0</v>
      </c>
      <c r="FN104" s="106">
        <f t="shared" si="276"/>
        <v>0</v>
      </c>
      <c r="FS104" s="116">
        <f t="shared" si="277"/>
        <v>0</v>
      </c>
      <c r="FT104" s="101">
        <f t="shared" si="278"/>
        <v>0</v>
      </c>
      <c r="FU104" s="106">
        <f t="shared" si="279"/>
        <v>0</v>
      </c>
      <c r="FZ104" s="116">
        <f t="shared" si="280"/>
        <v>0</v>
      </c>
      <c r="GA104" s="101">
        <f t="shared" si="281"/>
        <v>0</v>
      </c>
      <c r="GB104" s="106">
        <f t="shared" si="282"/>
        <v>0</v>
      </c>
      <c r="GG104" s="116">
        <f t="shared" si="283"/>
        <v>0</v>
      </c>
      <c r="GH104" s="101">
        <f t="shared" si="284"/>
        <v>0</v>
      </c>
      <c r="GI104" s="106">
        <f t="shared" si="285"/>
        <v>0</v>
      </c>
      <c r="GN104" s="116">
        <f t="shared" si="286"/>
        <v>0</v>
      </c>
      <c r="GO104" s="101">
        <f t="shared" si="287"/>
        <v>0</v>
      </c>
      <c r="GP104" s="106">
        <f t="shared" si="288"/>
        <v>0</v>
      </c>
      <c r="GU104" s="116">
        <f t="shared" si="289"/>
        <v>0</v>
      </c>
      <c r="GV104" s="101">
        <f t="shared" si="290"/>
        <v>0</v>
      </c>
      <c r="GW104" s="106">
        <f t="shared" si="291"/>
        <v>0</v>
      </c>
      <c r="HB104" s="116">
        <f t="shared" si="292"/>
        <v>0</v>
      </c>
      <c r="HC104" s="101">
        <f t="shared" si="293"/>
        <v>0</v>
      </c>
      <c r="HD104" s="106">
        <f t="shared" si="294"/>
        <v>0</v>
      </c>
      <c r="HI104" s="116">
        <f t="shared" si="295"/>
        <v>0</v>
      </c>
      <c r="HJ104" s="101">
        <f t="shared" si="296"/>
        <v>0</v>
      </c>
      <c r="HK104" s="106">
        <f t="shared" si="297"/>
        <v>0</v>
      </c>
      <c r="HP104" s="116">
        <f t="shared" si="298"/>
        <v>0</v>
      </c>
      <c r="HQ104" s="101">
        <f t="shared" si="299"/>
        <v>0</v>
      </c>
      <c r="HR104" s="106">
        <f t="shared" si="300"/>
        <v>0</v>
      </c>
      <c r="HW104" s="116">
        <f t="shared" si="301"/>
        <v>0</v>
      </c>
      <c r="HX104" s="101">
        <f t="shared" si="302"/>
        <v>0</v>
      </c>
      <c r="HY104" s="106">
        <f t="shared" si="303"/>
        <v>0</v>
      </c>
      <c r="ID104" s="116">
        <f t="shared" si="304"/>
        <v>0</v>
      </c>
      <c r="IE104" s="101">
        <f t="shared" si="305"/>
        <v>0</v>
      </c>
      <c r="IF104" s="106">
        <f t="shared" si="306"/>
        <v>0</v>
      </c>
      <c r="IK104" s="116">
        <f t="shared" si="307"/>
        <v>0</v>
      </c>
      <c r="IL104" s="101">
        <f t="shared" si="308"/>
        <v>0</v>
      </c>
      <c r="IM104" s="106">
        <f t="shared" si="309"/>
        <v>0</v>
      </c>
    </row>
    <row r="105" spans="7:247" x14ac:dyDescent="0.2">
      <c r="G105" s="116">
        <f t="shared" si="207"/>
        <v>6955601</v>
      </c>
      <c r="H105" s="101">
        <f t="shared" si="208"/>
        <v>6955601</v>
      </c>
      <c r="I105" s="106">
        <f t="shared" si="310"/>
        <v>0</v>
      </c>
      <c r="N105" s="116">
        <f t="shared" si="209"/>
        <v>5131007</v>
      </c>
      <c r="O105" s="101">
        <f t="shared" si="210"/>
        <v>5131007</v>
      </c>
      <c r="P105" s="106">
        <f t="shared" si="311"/>
        <v>0</v>
      </c>
      <c r="U105" s="116">
        <f t="shared" si="211"/>
        <v>1011695</v>
      </c>
      <c r="V105" s="101">
        <f t="shared" si="212"/>
        <v>1011695</v>
      </c>
      <c r="W105" s="106">
        <f t="shared" si="213"/>
        <v>0</v>
      </c>
      <c r="AB105" s="116">
        <f t="shared" si="214"/>
        <v>95210</v>
      </c>
      <c r="AC105" s="101">
        <f t="shared" si="215"/>
        <v>95210</v>
      </c>
      <c r="AD105" s="106">
        <f t="shared" si="216"/>
        <v>0</v>
      </c>
      <c r="AI105" s="116">
        <f t="shared" si="217"/>
        <v>0</v>
      </c>
      <c r="AJ105" s="101">
        <f t="shared" si="218"/>
        <v>0</v>
      </c>
      <c r="AK105" s="106">
        <f t="shared" si="219"/>
        <v>0</v>
      </c>
      <c r="AP105" s="116">
        <f t="shared" si="220"/>
        <v>0</v>
      </c>
      <c r="AQ105" s="101">
        <f t="shared" si="221"/>
        <v>0</v>
      </c>
      <c r="AR105" s="106">
        <f t="shared" si="222"/>
        <v>0</v>
      </c>
      <c r="AW105" s="116">
        <f t="shared" si="223"/>
        <v>413115</v>
      </c>
      <c r="AX105" s="101">
        <f t="shared" si="224"/>
        <v>413115</v>
      </c>
      <c r="AY105" s="106">
        <f t="shared" si="225"/>
        <v>0</v>
      </c>
      <c r="BD105" s="116">
        <f t="shared" si="226"/>
        <v>222563</v>
      </c>
      <c r="BE105" s="101">
        <f t="shared" si="227"/>
        <v>222563</v>
      </c>
      <c r="BF105" s="106">
        <f t="shared" si="228"/>
        <v>0</v>
      </c>
      <c r="BK105" s="116">
        <f t="shared" si="229"/>
        <v>0</v>
      </c>
      <c r="BL105" s="101">
        <f t="shared" si="230"/>
        <v>0</v>
      </c>
      <c r="BM105" s="106">
        <f t="shared" si="231"/>
        <v>0</v>
      </c>
      <c r="BR105" s="116">
        <f t="shared" si="232"/>
        <v>190552</v>
      </c>
      <c r="BS105" s="101">
        <f t="shared" si="233"/>
        <v>190552</v>
      </c>
      <c r="BT105" s="106">
        <f t="shared" si="234"/>
        <v>0</v>
      </c>
      <c r="BY105" s="116">
        <f t="shared" si="235"/>
        <v>304574</v>
      </c>
      <c r="BZ105" s="101">
        <f t="shared" si="236"/>
        <v>304574</v>
      </c>
      <c r="CA105" s="106">
        <f t="shared" si="237"/>
        <v>0</v>
      </c>
      <c r="CF105" s="116">
        <f t="shared" si="238"/>
        <v>0</v>
      </c>
      <c r="CG105" s="101">
        <f t="shared" si="239"/>
        <v>0</v>
      </c>
      <c r="CH105" s="106">
        <f t="shared" si="240"/>
        <v>0</v>
      </c>
      <c r="CM105" s="116">
        <f t="shared" si="241"/>
        <v>0</v>
      </c>
      <c r="CN105" s="101">
        <f t="shared" si="242"/>
        <v>0</v>
      </c>
      <c r="CO105" s="106">
        <f t="shared" si="243"/>
        <v>0</v>
      </c>
      <c r="CT105" s="116">
        <f t="shared" si="244"/>
        <v>0</v>
      </c>
      <c r="CU105" s="101">
        <f t="shared" si="245"/>
        <v>0</v>
      </c>
      <c r="CV105" s="106">
        <f t="shared" si="246"/>
        <v>0</v>
      </c>
      <c r="DA105" s="116">
        <f t="shared" si="247"/>
        <v>0</v>
      </c>
      <c r="DB105" s="101">
        <f t="shared" si="248"/>
        <v>0</v>
      </c>
      <c r="DC105" s="106">
        <f t="shared" si="249"/>
        <v>0</v>
      </c>
      <c r="DH105" s="116">
        <f t="shared" si="250"/>
        <v>0</v>
      </c>
      <c r="DI105" s="101">
        <f t="shared" si="251"/>
        <v>0</v>
      </c>
      <c r="DJ105" s="106">
        <f t="shared" si="252"/>
        <v>0</v>
      </c>
      <c r="DO105" s="116">
        <f t="shared" si="253"/>
        <v>0</v>
      </c>
      <c r="DP105" s="101">
        <f t="shared" si="254"/>
        <v>0</v>
      </c>
      <c r="DQ105" s="106">
        <f t="shared" si="255"/>
        <v>0</v>
      </c>
      <c r="DV105" s="116">
        <f t="shared" si="256"/>
        <v>0</v>
      </c>
      <c r="DW105" s="101">
        <f t="shared" si="257"/>
        <v>0</v>
      </c>
      <c r="DX105" s="106">
        <f t="shared" si="258"/>
        <v>0</v>
      </c>
      <c r="EC105" s="116">
        <f t="shared" si="259"/>
        <v>0</v>
      </c>
      <c r="ED105" s="101">
        <f t="shared" si="260"/>
        <v>0</v>
      </c>
      <c r="EE105" s="106">
        <f t="shared" si="261"/>
        <v>0</v>
      </c>
      <c r="EJ105" s="116">
        <f t="shared" si="262"/>
        <v>0</v>
      </c>
      <c r="EK105" s="101">
        <f t="shared" si="263"/>
        <v>0</v>
      </c>
      <c r="EL105" s="106">
        <f t="shared" si="264"/>
        <v>0</v>
      </c>
      <c r="EQ105" s="116">
        <f t="shared" si="265"/>
        <v>0</v>
      </c>
      <c r="ER105" s="101">
        <f t="shared" si="266"/>
        <v>0</v>
      </c>
      <c r="ES105" s="106">
        <f t="shared" si="267"/>
        <v>0</v>
      </c>
      <c r="EX105" s="116">
        <f t="shared" si="268"/>
        <v>0</v>
      </c>
      <c r="EY105" s="101">
        <f t="shared" si="269"/>
        <v>0</v>
      </c>
      <c r="EZ105" s="106">
        <f t="shared" si="270"/>
        <v>0</v>
      </c>
      <c r="FE105" s="116">
        <f t="shared" si="271"/>
        <v>0</v>
      </c>
      <c r="FF105" s="101">
        <f t="shared" si="272"/>
        <v>0</v>
      </c>
      <c r="FG105" s="106">
        <f t="shared" si="273"/>
        <v>0</v>
      </c>
      <c r="FL105" s="116">
        <f t="shared" si="274"/>
        <v>0</v>
      </c>
      <c r="FM105" s="101">
        <f t="shared" si="275"/>
        <v>0</v>
      </c>
      <c r="FN105" s="106">
        <f t="shared" si="276"/>
        <v>0</v>
      </c>
      <c r="FS105" s="116">
        <f t="shared" si="277"/>
        <v>0</v>
      </c>
      <c r="FT105" s="101">
        <f t="shared" si="278"/>
        <v>0</v>
      </c>
      <c r="FU105" s="106">
        <f t="shared" si="279"/>
        <v>0</v>
      </c>
      <c r="FZ105" s="116">
        <f t="shared" si="280"/>
        <v>0</v>
      </c>
      <c r="GA105" s="101">
        <f t="shared" si="281"/>
        <v>0</v>
      </c>
      <c r="GB105" s="106">
        <f t="shared" si="282"/>
        <v>0</v>
      </c>
      <c r="GG105" s="116">
        <f t="shared" si="283"/>
        <v>0</v>
      </c>
      <c r="GH105" s="101">
        <f t="shared" si="284"/>
        <v>0</v>
      </c>
      <c r="GI105" s="106">
        <f t="shared" si="285"/>
        <v>0</v>
      </c>
      <c r="GN105" s="116">
        <f t="shared" si="286"/>
        <v>0</v>
      </c>
      <c r="GO105" s="101">
        <f t="shared" si="287"/>
        <v>0</v>
      </c>
      <c r="GP105" s="106">
        <f t="shared" si="288"/>
        <v>0</v>
      </c>
      <c r="GU105" s="116">
        <f t="shared" si="289"/>
        <v>0</v>
      </c>
      <c r="GV105" s="101">
        <f t="shared" si="290"/>
        <v>0</v>
      </c>
      <c r="GW105" s="106">
        <f t="shared" si="291"/>
        <v>0</v>
      </c>
      <c r="HB105" s="116">
        <f t="shared" si="292"/>
        <v>0</v>
      </c>
      <c r="HC105" s="101">
        <f t="shared" si="293"/>
        <v>0</v>
      </c>
      <c r="HD105" s="106">
        <f t="shared" si="294"/>
        <v>0</v>
      </c>
      <c r="HI105" s="116">
        <f t="shared" si="295"/>
        <v>0</v>
      </c>
      <c r="HJ105" s="101">
        <f t="shared" si="296"/>
        <v>0</v>
      </c>
      <c r="HK105" s="106">
        <f t="shared" si="297"/>
        <v>0</v>
      </c>
      <c r="HP105" s="116">
        <f t="shared" si="298"/>
        <v>0</v>
      </c>
      <c r="HQ105" s="101">
        <f t="shared" si="299"/>
        <v>0</v>
      </c>
      <c r="HR105" s="106">
        <f t="shared" si="300"/>
        <v>0</v>
      </c>
      <c r="HW105" s="116">
        <f t="shared" si="301"/>
        <v>0</v>
      </c>
      <c r="HX105" s="101">
        <f t="shared" si="302"/>
        <v>0</v>
      </c>
      <c r="HY105" s="106">
        <f t="shared" si="303"/>
        <v>0</v>
      </c>
      <c r="ID105" s="116">
        <f t="shared" si="304"/>
        <v>0</v>
      </c>
      <c r="IE105" s="101">
        <f t="shared" si="305"/>
        <v>0</v>
      </c>
      <c r="IF105" s="106">
        <f t="shared" si="306"/>
        <v>0</v>
      </c>
      <c r="IK105" s="116">
        <f t="shared" si="307"/>
        <v>0</v>
      </c>
      <c r="IL105" s="101">
        <f t="shared" si="308"/>
        <v>0</v>
      </c>
      <c r="IM105" s="106">
        <f t="shared" si="309"/>
        <v>0</v>
      </c>
    </row>
    <row r="106" spans="7:247" x14ac:dyDescent="0.2">
      <c r="G106" s="116">
        <f t="shared" si="207"/>
        <v>1000</v>
      </c>
      <c r="H106" s="101">
        <f t="shared" si="208"/>
        <v>1000</v>
      </c>
      <c r="I106" s="106">
        <f t="shared" si="310"/>
        <v>0</v>
      </c>
      <c r="N106" s="116">
        <f t="shared" si="209"/>
        <v>1000</v>
      </c>
      <c r="O106" s="101">
        <f t="shared" si="210"/>
        <v>1000</v>
      </c>
      <c r="P106" s="106">
        <f t="shared" si="311"/>
        <v>0</v>
      </c>
      <c r="U106" s="116">
        <f t="shared" si="211"/>
        <v>0</v>
      </c>
      <c r="V106" s="101">
        <f t="shared" si="212"/>
        <v>0</v>
      </c>
      <c r="W106" s="106">
        <f t="shared" si="213"/>
        <v>0</v>
      </c>
      <c r="AB106" s="116">
        <f t="shared" si="214"/>
        <v>0</v>
      </c>
      <c r="AC106" s="101">
        <f t="shared" si="215"/>
        <v>0</v>
      </c>
      <c r="AD106" s="106">
        <f t="shared" si="216"/>
        <v>0</v>
      </c>
      <c r="AI106" s="116">
        <f t="shared" si="217"/>
        <v>0</v>
      </c>
      <c r="AJ106" s="101">
        <f t="shared" si="218"/>
        <v>0</v>
      </c>
      <c r="AK106" s="106">
        <f t="shared" si="219"/>
        <v>0</v>
      </c>
      <c r="AP106" s="116">
        <f t="shared" si="220"/>
        <v>0</v>
      </c>
      <c r="AQ106" s="101">
        <f t="shared" si="221"/>
        <v>0</v>
      </c>
      <c r="AR106" s="106">
        <f t="shared" si="222"/>
        <v>0</v>
      </c>
      <c r="AW106" s="116">
        <f t="shared" si="223"/>
        <v>0</v>
      </c>
      <c r="AX106" s="101">
        <f t="shared" si="224"/>
        <v>0</v>
      </c>
      <c r="AY106" s="106">
        <f t="shared" si="225"/>
        <v>0</v>
      </c>
      <c r="BD106" s="116">
        <f t="shared" si="226"/>
        <v>0</v>
      </c>
      <c r="BE106" s="101">
        <f t="shared" si="227"/>
        <v>0</v>
      </c>
      <c r="BF106" s="106">
        <f t="shared" si="228"/>
        <v>0</v>
      </c>
      <c r="BK106" s="116">
        <f t="shared" si="229"/>
        <v>0</v>
      </c>
      <c r="BL106" s="101">
        <f t="shared" si="230"/>
        <v>0</v>
      </c>
      <c r="BM106" s="106">
        <f t="shared" si="231"/>
        <v>0</v>
      </c>
      <c r="BR106" s="116">
        <f t="shared" si="232"/>
        <v>0</v>
      </c>
      <c r="BS106" s="101">
        <f t="shared" si="233"/>
        <v>0</v>
      </c>
      <c r="BT106" s="106">
        <f t="shared" si="234"/>
        <v>0</v>
      </c>
      <c r="BY106" s="116">
        <f t="shared" si="235"/>
        <v>0</v>
      </c>
      <c r="BZ106" s="101">
        <f t="shared" si="236"/>
        <v>0</v>
      </c>
      <c r="CA106" s="106">
        <f t="shared" si="237"/>
        <v>0</v>
      </c>
      <c r="CF106" s="116">
        <f t="shared" si="238"/>
        <v>0</v>
      </c>
      <c r="CG106" s="101">
        <f t="shared" si="239"/>
        <v>0</v>
      </c>
      <c r="CH106" s="106">
        <f t="shared" si="240"/>
        <v>0</v>
      </c>
      <c r="CM106" s="116">
        <f t="shared" si="241"/>
        <v>0</v>
      </c>
      <c r="CN106" s="101">
        <f t="shared" si="242"/>
        <v>0</v>
      </c>
      <c r="CO106" s="106">
        <f t="shared" si="243"/>
        <v>0</v>
      </c>
      <c r="CT106" s="116">
        <f t="shared" si="244"/>
        <v>0</v>
      </c>
      <c r="CU106" s="101">
        <f t="shared" si="245"/>
        <v>0</v>
      </c>
      <c r="CV106" s="106">
        <f t="shared" si="246"/>
        <v>0</v>
      </c>
      <c r="DA106" s="116">
        <f t="shared" si="247"/>
        <v>0</v>
      </c>
      <c r="DB106" s="101">
        <f t="shared" si="248"/>
        <v>0</v>
      </c>
      <c r="DC106" s="106">
        <f t="shared" si="249"/>
        <v>0</v>
      </c>
      <c r="DH106" s="116">
        <f t="shared" si="250"/>
        <v>0</v>
      </c>
      <c r="DI106" s="101">
        <f t="shared" si="251"/>
        <v>0</v>
      </c>
      <c r="DJ106" s="106">
        <f t="shared" si="252"/>
        <v>0</v>
      </c>
      <c r="DO106" s="116">
        <f t="shared" si="253"/>
        <v>0</v>
      </c>
      <c r="DP106" s="101">
        <f t="shared" si="254"/>
        <v>0</v>
      </c>
      <c r="DQ106" s="106">
        <f t="shared" si="255"/>
        <v>0</v>
      </c>
      <c r="DV106" s="116">
        <f t="shared" si="256"/>
        <v>0</v>
      </c>
      <c r="DW106" s="101">
        <f t="shared" si="257"/>
        <v>0</v>
      </c>
      <c r="DX106" s="106">
        <f t="shared" si="258"/>
        <v>0</v>
      </c>
      <c r="EC106" s="116">
        <f t="shared" si="259"/>
        <v>0</v>
      </c>
      <c r="ED106" s="101">
        <f t="shared" si="260"/>
        <v>0</v>
      </c>
      <c r="EE106" s="106">
        <f t="shared" si="261"/>
        <v>0</v>
      </c>
      <c r="EJ106" s="116">
        <f t="shared" si="262"/>
        <v>0</v>
      </c>
      <c r="EK106" s="101">
        <f t="shared" si="263"/>
        <v>0</v>
      </c>
      <c r="EL106" s="106">
        <f t="shared" si="264"/>
        <v>0</v>
      </c>
      <c r="EQ106" s="116">
        <f t="shared" si="265"/>
        <v>0</v>
      </c>
      <c r="ER106" s="101">
        <f t="shared" si="266"/>
        <v>0</v>
      </c>
      <c r="ES106" s="106">
        <f t="shared" si="267"/>
        <v>0</v>
      </c>
      <c r="EX106" s="116">
        <f t="shared" si="268"/>
        <v>0</v>
      </c>
      <c r="EY106" s="101">
        <f t="shared" si="269"/>
        <v>0</v>
      </c>
      <c r="EZ106" s="106">
        <f t="shared" si="270"/>
        <v>0</v>
      </c>
      <c r="FE106" s="116">
        <f t="shared" si="271"/>
        <v>0</v>
      </c>
      <c r="FF106" s="101">
        <f t="shared" si="272"/>
        <v>0</v>
      </c>
      <c r="FG106" s="106">
        <f t="shared" si="273"/>
        <v>0</v>
      </c>
      <c r="FL106" s="116">
        <f t="shared" si="274"/>
        <v>0</v>
      </c>
      <c r="FM106" s="101">
        <f t="shared" si="275"/>
        <v>0</v>
      </c>
      <c r="FN106" s="106">
        <f t="shared" si="276"/>
        <v>0</v>
      </c>
      <c r="FS106" s="116">
        <f t="shared" si="277"/>
        <v>0</v>
      </c>
      <c r="FT106" s="101">
        <f t="shared" si="278"/>
        <v>0</v>
      </c>
      <c r="FU106" s="106">
        <f t="shared" si="279"/>
        <v>0</v>
      </c>
      <c r="FZ106" s="116">
        <f t="shared" si="280"/>
        <v>0</v>
      </c>
      <c r="GA106" s="101">
        <f t="shared" si="281"/>
        <v>0</v>
      </c>
      <c r="GB106" s="106">
        <f t="shared" si="282"/>
        <v>0</v>
      </c>
      <c r="GG106" s="116">
        <f t="shared" si="283"/>
        <v>0</v>
      </c>
      <c r="GH106" s="101">
        <f t="shared" si="284"/>
        <v>0</v>
      </c>
      <c r="GI106" s="106">
        <f t="shared" si="285"/>
        <v>0</v>
      </c>
      <c r="GN106" s="116">
        <f t="shared" si="286"/>
        <v>0</v>
      </c>
      <c r="GO106" s="101">
        <f t="shared" si="287"/>
        <v>0</v>
      </c>
      <c r="GP106" s="106">
        <f t="shared" si="288"/>
        <v>0</v>
      </c>
      <c r="GU106" s="116">
        <f t="shared" si="289"/>
        <v>0</v>
      </c>
      <c r="GV106" s="101">
        <f t="shared" si="290"/>
        <v>0</v>
      </c>
      <c r="GW106" s="106">
        <f t="shared" si="291"/>
        <v>0</v>
      </c>
      <c r="HB106" s="116">
        <f t="shared" si="292"/>
        <v>0</v>
      </c>
      <c r="HC106" s="101">
        <f t="shared" si="293"/>
        <v>0</v>
      </c>
      <c r="HD106" s="106">
        <f t="shared" si="294"/>
        <v>0</v>
      </c>
      <c r="HI106" s="116">
        <f t="shared" si="295"/>
        <v>0</v>
      </c>
      <c r="HJ106" s="101">
        <f t="shared" si="296"/>
        <v>0</v>
      </c>
      <c r="HK106" s="106">
        <f t="shared" si="297"/>
        <v>0</v>
      </c>
      <c r="HP106" s="116">
        <f t="shared" si="298"/>
        <v>0</v>
      </c>
      <c r="HQ106" s="101">
        <f t="shared" si="299"/>
        <v>0</v>
      </c>
      <c r="HR106" s="106">
        <f t="shared" si="300"/>
        <v>0</v>
      </c>
      <c r="HW106" s="116">
        <f t="shared" si="301"/>
        <v>0</v>
      </c>
      <c r="HX106" s="101">
        <f t="shared" si="302"/>
        <v>0</v>
      </c>
      <c r="HY106" s="106">
        <f t="shared" si="303"/>
        <v>0</v>
      </c>
      <c r="ID106" s="116">
        <f t="shared" si="304"/>
        <v>0</v>
      </c>
      <c r="IE106" s="101">
        <f t="shared" si="305"/>
        <v>0</v>
      </c>
      <c r="IF106" s="106">
        <f t="shared" si="306"/>
        <v>0</v>
      </c>
      <c r="IK106" s="116">
        <f t="shared" si="307"/>
        <v>0</v>
      </c>
      <c r="IL106" s="101">
        <f t="shared" si="308"/>
        <v>0</v>
      </c>
      <c r="IM106" s="106">
        <f t="shared" si="309"/>
        <v>0</v>
      </c>
    </row>
    <row r="107" spans="7:247" x14ac:dyDescent="0.2">
      <c r="G107" s="116">
        <f t="shared" si="207"/>
        <v>1000</v>
      </c>
      <c r="H107" s="101">
        <f t="shared" si="208"/>
        <v>1000</v>
      </c>
      <c r="I107" s="106">
        <f t="shared" si="310"/>
        <v>0</v>
      </c>
      <c r="N107" s="116">
        <f t="shared" si="209"/>
        <v>1000</v>
      </c>
      <c r="O107" s="101">
        <f t="shared" si="210"/>
        <v>1000</v>
      </c>
      <c r="P107" s="106">
        <f t="shared" si="311"/>
        <v>0</v>
      </c>
      <c r="U107" s="116">
        <f t="shared" si="211"/>
        <v>0</v>
      </c>
      <c r="V107" s="101">
        <f t="shared" si="212"/>
        <v>0</v>
      </c>
      <c r="W107" s="106">
        <f t="shared" si="213"/>
        <v>0</v>
      </c>
      <c r="AB107" s="116">
        <f t="shared" si="214"/>
        <v>0</v>
      </c>
      <c r="AC107" s="101">
        <f t="shared" si="215"/>
        <v>0</v>
      </c>
      <c r="AD107" s="106">
        <f t="shared" si="216"/>
        <v>0</v>
      </c>
      <c r="AI107" s="116">
        <f t="shared" si="217"/>
        <v>0</v>
      </c>
      <c r="AJ107" s="101">
        <f t="shared" si="218"/>
        <v>0</v>
      </c>
      <c r="AK107" s="106">
        <f t="shared" si="219"/>
        <v>0</v>
      </c>
      <c r="AP107" s="116">
        <f t="shared" si="220"/>
        <v>0</v>
      </c>
      <c r="AQ107" s="101">
        <f t="shared" si="221"/>
        <v>0</v>
      </c>
      <c r="AR107" s="106">
        <f t="shared" si="222"/>
        <v>0</v>
      </c>
      <c r="AW107" s="116">
        <f t="shared" si="223"/>
        <v>0</v>
      </c>
      <c r="AX107" s="101">
        <f t="shared" si="224"/>
        <v>0</v>
      </c>
      <c r="AY107" s="106">
        <f t="shared" si="225"/>
        <v>0</v>
      </c>
      <c r="BD107" s="116">
        <f t="shared" si="226"/>
        <v>0</v>
      </c>
      <c r="BE107" s="101">
        <f t="shared" si="227"/>
        <v>0</v>
      </c>
      <c r="BF107" s="106">
        <f t="shared" si="228"/>
        <v>0</v>
      </c>
      <c r="BK107" s="116">
        <f t="shared" si="229"/>
        <v>0</v>
      </c>
      <c r="BL107" s="101">
        <f t="shared" si="230"/>
        <v>0</v>
      </c>
      <c r="BM107" s="106">
        <f t="shared" si="231"/>
        <v>0</v>
      </c>
      <c r="BR107" s="116">
        <f t="shared" si="232"/>
        <v>0</v>
      </c>
      <c r="BS107" s="101">
        <f t="shared" si="233"/>
        <v>0</v>
      </c>
      <c r="BT107" s="106">
        <f t="shared" si="234"/>
        <v>0</v>
      </c>
      <c r="BY107" s="116">
        <f t="shared" si="235"/>
        <v>0</v>
      </c>
      <c r="BZ107" s="101">
        <f t="shared" si="236"/>
        <v>0</v>
      </c>
      <c r="CA107" s="106">
        <f t="shared" si="237"/>
        <v>0</v>
      </c>
      <c r="CF107" s="116">
        <f t="shared" si="238"/>
        <v>0</v>
      </c>
      <c r="CG107" s="101">
        <f t="shared" si="239"/>
        <v>0</v>
      </c>
      <c r="CH107" s="106">
        <f t="shared" si="240"/>
        <v>0</v>
      </c>
      <c r="CM107" s="116">
        <f t="shared" si="241"/>
        <v>0</v>
      </c>
      <c r="CN107" s="101">
        <f t="shared" si="242"/>
        <v>0</v>
      </c>
      <c r="CO107" s="106">
        <f t="shared" si="243"/>
        <v>0</v>
      </c>
      <c r="CT107" s="116">
        <f t="shared" si="244"/>
        <v>0</v>
      </c>
      <c r="CU107" s="101">
        <f t="shared" si="245"/>
        <v>0</v>
      </c>
      <c r="CV107" s="106">
        <f t="shared" si="246"/>
        <v>0</v>
      </c>
      <c r="DA107" s="116">
        <f t="shared" si="247"/>
        <v>0</v>
      </c>
      <c r="DB107" s="101">
        <f t="shared" si="248"/>
        <v>0</v>
      </c>
      <c r="DC107" s="106">
        <f t="shared" si="249"/>
        <v>0</v>
      </c>
      <c r="DH107" s="116">
        <f t="shared" si="250"/>
        <v>0</v>
      </c>
      <c r="DI107" s="101">
        <f t="shared" si="251"/>
        <v>0</v>
      </c>
      <c r="DJ107" s="106">
        <f t="shared" si="252"/>
        <v>0</v>
      </c>
      <c r="DO107" s="116">
        <f t="shared" si="253"/>
        <v>0</v>
      </c>
      <c r="DP107" s="101">
        <f t="shared" si="254"/>
        <v>0</v>
      </c>
      <c r="DQ107" s="106">
        <f t="shared" si="255"/>
        <v>0</v>
      </c>
      <c r="DV107" s="116">
        <f t="shared" si="256"/>
        <v>0</v>
      </c>
      <c r="DW107" s="101">
        <f t="shared" si="257"/>
        <v>0</v>
      </c>
      <c r="DX107" s="106">
        <f t="shared" si="258"/>
        <v>0</v>
      </c>
      <c r="EC107" s="116">
        <f t="shared" si="259"/>
        <v>0</v>
      </c>
      <c r="ED107" s="101">
        <f t="shared" si="260"/>
        <v>0</v>
      </c>
      <c r="EE107" s="106">
        <f t="shared" si="261"/>
        <v>0</v>
      </c>
      <c r="EJ107" s="116">
        <f t="shared" si="262"/>
        <v>0</v>
      </c>
      <c r="EK107" s="101">
        <f t="shared" si="263"/>
        <v>0</v>
      </c>
      <c r="EL107" s="106">
        <f t="shared" si="264"/>
        <v>0</v>
      </c>
      <c r="EQ107" s="116">
        <f t="shared" si="265"/>
        <v>0</v>
      </c>
      <c r="ER107" s="101">
        <f t="shared" si="266"/>
        <v>0</v>
      </c>
      <c r="ES107" s="106">
        <f t="shared" si="267"/>
        <v>0</v>
      </c>
      <c r="EX107" s="116">
        <f t="shared" si="268"/>
        <v>0</v>
      </c>
      <c r="EY107" s="101">
        <f t="shared" si="269"/>
        <v>0</v>
      </c>
      <c r="EZ107" s="106">
        <f t="shared" si="270"/>
        <v>0</v>
      </c>
      <c r="FE107" s="116">
        <f t="shared" si="271"/>
        <v>0</v>
      </c>
      <c r="FF107" s="101">
        <f t="shared" si="272"/>
        <v>0</v>
      </c>
      <c r="FG107" s="106">
        <f t="shared" si="273"/>
        <v>0</v>
      </c>
      <c r="FL107" s="116">
        <f t="shared" si="274"/>
        <v>0</v>
      </c>
      <c r="FM107" s="101">
        <f t="shared" si="275"/>
        <v>0</v>
      </c>
      <c r="FN107" s="106">
        <f t="shared" si="276"/>
        <v>0</v>
      </c>
      <c r="FS107" s="116">
        <f t="shared" si="277"/>
        <v>0</v>
      </c>
      <c r="FT107" s="101">
        <f t="shared" si="278"/>
        <v>0</v>
      </c>
      <c r="FU107" s="106">
        <f t="shared" si="279"/>
        <v>0</v>
      </c>
      <c r="FZ107" s="116">
        <f t="shared" si="280"/>
        <v>0</v>
      </c>
      <c r="GA107" s="101">
        <f t="shared" si="281"/>
        <v>0</v>
      </c>
      <c r="GB107" s="106">
        <f t="shared" si="282"/>
        <v>0</v>
      </c>
      <c r="GG107" s="116">
        <f t="shared" si="283"/>
        <v>0</v>
      </c>
      <c r="GH107" s="101">
        <f t="shared" si="284"/>
        <v>0</v>
      </c>
      <c r="GI107" s="106">
        <f t="shared" si="285"/>
        <v>0</v>
      </c>
      <c r="GN107" s="116">
        <f t="shared" si="286"/>
        <v>0</v>
      </c>
      <c r="GO107" s="101">
        <f t="shared" si="287"/>
        <v>0</v>
      </c>
      <c r="GP107" s="106">
        <f t="shared" si="288"/>
        <v>0</v>
      </c>
      <c r="GU107" s="116">
        <f t="shared" si="289"/>
        <v>0</v>
      </c>
      <c r="GV107" s="101">
        <f t="shared" si="290"/>
        <v>0</v>
      </c>
      <c r="GW107" s="106">
        <f t="shared" si="291"/>
        <v>0</v>
      </c>
      <c r="HB107" s="116">
        <f t="shared" si="292"/>
        <v>0</v>
      </c>
      <c r="HC107" s="101">
        <f t="shared" si="293"/>
        <v>0</v>
      </c>
      <c r="HD107" s="106">
        <f t="shared" si="294"/>
        <v>0</v>
      </c>
      <c r="HI107" s="116">
        <f t="shared" si="295"/>
        <v>0</v>
      </c>
      <c r="HJ107" s="101">
        <f t="shared" si="296"/>
        <v>0</v>
      </c>
      <c r="HK107" s="106">
        <f t="shared" si="297"/>
        <v>0</v>
      </c>
      <c r="HP107" s="116">
        <f t="shared" si="298"/>
        <v>0</v>
      </c>
      <c r="HQ107" s="101">
        <f t="shared" si="299"/>
        <v>0</v>
      </c>
      <c r="HR107" s="106">
        <f t="shared" si="300"/>
        <v>0</v>
      </c>
      <c r="HW107" s="116">
        <f t="shared" si="301"/>
        <v>0</v>
      </c>
      <c r="HX107" s="101">
        <f t="shared" si="302"/>
        <v>0</v>
      </c>
      <c r="HY107" s="106">
        <f t="shared" si="303"/>
        <v>0</v>
      </c>
      <c r="ID107" s="116">
        <f t="shared" si="304"/>
        <v>0</v>
      </c>
      <c r="IE107" s="101">
        <f t="shared" si="305"/>
        <v>0</v>
      </c>
      <c r="IF107" s="106">
        <f t="shared" si="306"/>
        <v>0</v>
      </c>
      <c r="IK107" s="116">
        <f t="shared" si="307"/>
        <v>0</v>
      </c>
      <c r="IL107" s="101">
        <f t="shared" si="308"/>
        <v>0</v>
      </c>
      <c r="IM107" s="106">
        <f t="shared" si="309"/>
        <v>0</v>
      </c>
    </row>
    <row r="108" spans="7:247" x14ac:dyDescent="0.2">
      <c r="G108" s="116">
        <f t="shared" si="207"/>
        <v>0</v>
      </c>
      <c r="H108" s="101">
        <f t="shared" si="208"/>
        <v>0</v>
      </c>
      <c r="I108" s="106">
        <f t="shared" si="310"/>
        <v>0</v>
      </c>
      <c r="N108" s="116">
        <f t="shared" si="209"/>
        <v>0</v>
      </c>
      <c r="O108" s="101">
        <f t="shared" si="210"/>
        <v>0</v>
      </c>
      <c r="P108" s="106">
        <f t="shared" si="311"/>
        <v>0</v>
      </c>
      <c r="U108" s="116">
        <f t="shared" si="211"/>
        <v>0</v>
      </c>
      <c r="V108" s="101">
        <f t="shared" si="212"/>
        <v>0</v>
      </c>
      <c r="W108" s="106">
        <f t="shared" si="213"/>
        <v>0</v>
      </c>
      <c r="AB108" s="116">
        <f t="shared" si="214"/>
        <v>0</v>
      </c>
      <c r="AC108" s="101">
        <f t="shared" si="215"/>
        <v>0</v>
      </c>
      <c r="AD108" s="106">
        <f t="shared" si="216"/>
        <v>0</v>
      </c>
      <c r="AI108" s="116">
        <f t="shared" si="217"/>
        <v>0</v>
      </c>
      <c r="AJ108" s="101">
        <f t="shared" si="218"/>
        <v>0</v>
      </c>
      <c r="AK108" s="106">
        <f t="shared" si="219"/>
        <v>0</v>
      </c>
      <c r="AP108" s="116">
        <f t="shared" si="220"/>
        <v>0</v>
      </c>
      <c r="AQ108" s="101">
        <f t="shared" si="221"/>
        <v>0</v>
      </c>
      <c r="AR108" s="106">
        <f t="shared" si="222"/>
        <v>0</v>
      </c>
      <c r="AW108" s="116">
        <f t="shared" si="223"/>
        <v>0</v>
      </c>
      <c r="AX108" s="101">
        <f t="shared" si="224"/>
        <v>0</v>
      </c>
      <c r="AY108" s="106">
        <f t="shared" si="225"/>
        <v>0</v>
      </c>
      <c r="BD108" s="116">
        <f t="shared" si="226"/>
        <v>0</v>
      </c>
      <c r="BE108" s="101">
        <f t="shared" si="227"/>
        <v>0</v>
      </c>
      <c r="BF108" s="106">
        <f t="shared" si="228"/>
        <v>0</v>
      </c>
      <c r="BK108" s="116">
        <f t="shared" si="229"/>
        <v>0</v>
      </c>
      <c r="BL108" s="101">
        <f t="shared" si="230"/>
        <v>0</v>
      </c>
      <c r="BM108" s="106">
        <f t="shared" si="231"/>
        <v>0</v>
      </c>
      <c r="BR108" s="116">
        <f t="shared" si="232"/>
        <v>0</v>
      </c>
      <c r="BS108" s="101">
        <f t="shared" si="233"/>
        <v>0</v>
      </c>
      <c r="BT108" s="106">
        <f t="shared" si="234"/>
        <v>0</v>
      </c>
      <c r="BY108" s="116">
        <f t="shared" si="235"/>
        <v>0</v>
      </c>
      <c r="BZ108" s="101">
        <f t="shared" si="236"/>
        <v>0</v>
      </c>
      <c r="CA108" s="106">
        <f t="shared" si="237"/>
        <v>0</v>
      </c>
      <c r="CF108" s="116">
        <f t="shared" si="238"/>
        <v>0</v>
      </c>
      <c r="CG108" s="101">
        <f t="shared" si="239"/>
        <v>0</v>
      </c>
      <c r="CH108" s="106">
        <f t="shared" si="240"/>
        <v>0</v>
      </c>
      <c r="CM108" s="116">
        <f t="shared" si="241"/>
        <v>0</v>
      </c>
      <c r="CN108" s="101">
        <f t="shared" si="242"/>
        <v>0</v>
      </c>
      <c r="CO108" s="106">
        <f t="shared" si="243"/>
        <v>0</v>
      </c>
      <c r="CT108" s="116">
        <f t="shared" si="244"/>
        <v>0</v>
      </c>
      <c r="CU108" s="101">
        <f t="shared" si="245"/>
        <v>0</v>
      </c>
      <c r="CV108" s="106">
        <f t="shared" si="246"/>
        <v>0</v>
      </c>
      <c r="DA108" s="116">
        <f t="shared" si="247"/>
        <v>0</v>
      </c>
      <c r="DB108" s="101">
        <f t="shared" si="248"/>
        <v>0</v>
      </c>
      <c r="DC108" s="106">
        <f t="shared" si="249"/>
        <v>0</v>
      </c>
      <c r="DH108" s="116">
        <f t="shared" si="250"/>
        <v>0</v>
      </c>
      <c r="DI108" s="101">
        <f t="shared" si="251"/>
        <v>0</v>
      </c>
      <c r="DJ108" s="106">
        <f t="shared" si="252"/>
        <v>0</v>
      </c>
      <c r="DO108" s="116">
        <f t="shared" si="253"/>
        <v>0</v>
      </c>
      <c r="DP108" s="101">
        <f t="shared" si="254"/>
        <v>0</v>
      </c>
      <c r="DQ108" s="106">
        <f t="shared" si="255"/>
        <v>0</v>
      </c>
      <c r="DV108" s="116">
        <f t="shared" si="256"/>
        <v>0</v>
      </c>
      <c r="DW108" s="101">
        <f t="shared" si="257"/>
        <v>0</v>
      </c>
      <c r="DX108" s="106">
        <f t="shared" si="258"/>
        <v>0</v>
      </c>
      <c r="EC108" s="116">
        <f t="shared" si="259"/>
        <v>0</v>
      </c>
      <c r="ED108" s="101">
        <f t="shared" si="260"/>
        <v>0</v>
      </c>
      <c r="EE108" s="106">
        <f t="shared" si="261"/>
        <v>0</v>
      </c>
      <c r="EJ108" s="116">
        <f t="shared" si="262"/>
        <v>0</v>
      </c>
      <c r="EK108" s="101">
        <f t="shared" si="263"/>
        <v>0</v>
      </c>
      <c r="EL108" s="106">
        <f t="shared" si="264"/>
        <v>0</v>
      </c>
      <c r="EQ108" s="116">
        <f t="shared" si="265"/>
        <v>0</v>
      </c>
      <c r="ER108" s="101">
        <f t="shared" si="266"/>
        <v>0</v>
      </c>
      <c r="ES108" s="106">
        <f t="shared" si="267"/>
        <v>0</v>
      </c>
      <c r="EX108" s="116">
        <f t="shared" si="268"/>
        <v>0</v>
      </c>
      <c r="EY108" s="101">
        <f t="shared" si="269"/>
        <v>0</v>
      </c>
      <c r="EZ108" s="106">
        <f t="shared" si="270"/>
        <v>0</v>
      </c>
      <c r="FE108" s="116">
        <f t="shared" si="271"/>
        <v>0</v>
      </c>
      <c r="FF108" s="101">
        <f t="shared" si="272"/>
        <v>0</v>
      </c>
      <c r="FG108" s="106">
        <f t="shared" si="273"/>
        <v>0</v>
      </c>
      <c r="FL108" s="116">
        <f t="shared" si="274"/>
        <v>0</v>
      </c>
      <c r="FM108" s="101">
        <f t="shared" si="275"/>
        <v>0</v>
      </c>
      <c r="FN108" s="106">
        <f t="shared" si="276"/>
        <v>0</v>
      </c>
      <c r="FS108" s="116">
        <f t="shared" si="277"/>
        <v>0</v>
      </c>
      <c r="FT108" s="101">
        <f t="shared" si="278"/>
        <v>0</v>
      </c>
      <c r="FU108" s="106">
        <f t="shared" si="279"/>
        <v>0</v>
      </c>
      <c r="FZ108" s="116">
        <f t="shared" si="280"/>
        <v>0</v>
      </c>
      <c r="GA108" s="101">
        <f t="shared" si="281"/>
        <v>0</v>
      </c>
      <c r="GB108" s="106">
        <f t="shared" si="282"/>
        <v>0</v>
      </c>
      <c r="GG108" s="116">
        <f t="shared" si="283"/>
        <v>0</v>
      </c>
      <c r="GH108" s="101">
        <f t="shared" si="284"/>
        <v>0</v>
      </c>
      <c r="GI108" s="106">
        <f t="shared" si="285"/>
        <v>0</v>
      </c>
      <c r="GN108" s="116">
        <f t="shared" si="286"/>
        <v>0</v>
      </c>
      <c r="GO108" s="101">
        <f t="shared" si="287"/>
        <v>0</v>
      </c>
      <c r="GP108" s="106">
        <f t="shared" si="288"/>
        <v>0</v>
      </c>
      <c r="GU108" s="116">
        <f t="shared" si="289"/>
        <v>0</v>
      </c>
      <c r="GV108" s="101">
        <f t="shared" si="290"/>
        <v>0</v>
      </c>
      <c r="GW108" s="106">
        <f t="shared" si="291"/>
        <v>0</v>
      </c>
      <c r="HB108" s="116">
        <f t="shared" si="292"/>
        <v>0</v>
      </c>
      <c r="HC108" s="101">
        <f t="shared" si="293"/>
        <v>0</v>
      </c>
      <c r="HD108" s="106">
        <f t="shared" si="294"/>
        <v>0</v>
      </c>
      <c r="HI108" s="116">
        <f t="shared" si="295"/>
        <v>0</v>
      </c>
      <c r="HJ108" s="101">
        <f t="shared" si="296"/>
        <v>0</v>
      </c>
      <c r="HK108" s="106">
        <f t="shared" si="297"/>
        <v>0</v>
      </c>
      <c r="HP108" s="116">
        <f t="shared" si="298"/>
        <v>0</v>
      </c>
      <c r="HQ108" s="101">
        <f t="shared" si="299"/>
        <v>0</v>
      </c>
      <c r="HR108" s="106">
        <f t="shared" si="300"/>
        <v>0</v>
      </c>
      <c r="HW108" s="116">
        <f t="shared" si="301"/>
        <v>0</v>
      </c>
      <c r="HX108" s="101">
        <f t="shared" si="302"/>
        <v>0</v>
      </c>
      <c r="HY108" s="106">
        <f t="shared" si="303"/>
        <v>0</v>
      </c>
      <c r="ID108" s="116">
        <f t="shared" si="304"/>
        <v>0</v>
      </c>
      <c r="IE108" s="101">
        <f t="shared" si="305"/>
        <v>0</v>
      </c>
      <c r="IF108" s="106">
        <f t="shared" si="306"/>
        <v>0</v>
      </c>
      <c r="IK108" s="116">
        <f t="shared" si="307"/>
        <v>0</v>
      </c>
      <c r="IL108" s="101">
        <f t="shared" si="308"/>
        <v>0</v>
      </c>
      <c r="IM108" s="106">
        <f t="shared" si="309"/>
        <v>0</v>
      </c>
    </row>
    <row r="109" spans="7:247" x14ac:dyDescent="0.2">
      <c r="G109" s="116">
        <f t="shared" si="207"/>
        <v>42418904</v>
      </c>
      <c r="H109" s="101">
        <f t="shared" si="208"/>
        <v>42418904</v>
      </c>
      <c r="I109" s="106">
        <f t="shared" si="310"/>
        <v>0</v>
      </c>
      <c r="N109" s="116">
        <f t="shared" si="209"/>
        <v>35910941</v>
      </c>
      <c r="O109" s="101">
        <f t="shared" si="210"/>
        <v>35910941</v>
      </c>
      <c r="P109" s="106">
        <f t="shared" si="311"/>
        <v>0</v>
      </c>
      <c r="U109" s="116">
        <f t="shared" si="211"/>
        <v>1011695</v>
      </c>
      <c r="V109" s="101">
        <f t="shared" si="212"/>
        <v>1011695</v>
      </c>
      <c r="W109" s="106">
        <f t="shared" si="213"/>
        <v>0</v>
      </c>
      <c r="AB109" s="116">
        <f t="shared" si="214"/>
        <v>4763579</v>
      </c>
      <c r="AC109" s="101">
        <f t="shared" si="215"/>
        <v>4763579</v>
      </c>
      <c r="AD109" s="106">
        <f t="shared" si="216"/>
        <v>0</v>
      </c>
      <c r="AI109" s="116">
        <f t="shared" si="217"/>
        <v>0</v>
      </c>
      <c r="AJ109" s="101">
        <f t="shared" si="218"/>
        <v>0</v>
      </c>
      <c r="AK109" s="106">
        <f t="shared" si="219"/>
        <v>0</v>
      </c>
      <c r="AP109" s="116">
        <f t="shared" si="220"/>
        <v>15000</v>
      </c>
      <c r="AQ109" s="101">
        <f t="shared" si="221"/>
        <v>15000</v>
      </c>
      <c r="AR109" s="106">
        <f t="shared" si="222"/>
        <v>0</v>
      </c>
      <c r="AW109" s="116">
        <f t="shared" si="223"/>
        <v>413115</v>
      </c>
      <c r="AX109" s="101">
        <f t="shared" si="224"/>
        <v>413115</v>
      </c>
      <c r="AY109" s="106">
        <f t="shared" si="225"/>
        <v>0</v>
      </c>
      <c r="BD109" s="116">
        <f t="shared" si="226"/>
        <v>222563</v>
      </c>
      <c r="BE109" s="101">
        <f t="shared" si="227"/>
        <v>222563</v>
      </c>
      <c r="BF109" s="106">
        <f t="shared" si="228"/>
        <v>0</v>
      </c>
      <c r="BK109" s="116">
        <f t="shared" si="229"/>
        <v>0</v>
      </c>
      <c r="BL109" s="101">
        <f t="shared" si="230"/>
        <v>0</v>
      </c>
      <c r="BM109" s="106">
        <f t="shared" si="231"/>
        <v>0</v>
      </c>
      <c r="BR109" s="116">
        <f t="shared" si="232"/>
        <v>190552</v>
      </c>
      <c r="BS109" s="101">
        <f t="shared" si="233"/>
        <v>190552</v>
      </c>
      <c r="BT109" s="106">
        <f t="shared" si="234"/>
        <v>0</v>
      </c>
      <c r="BY109" s="116">
        <f t="shared" si="235"/>
        <v>304574</v>
      </c>
      <c r="BZ109" s="101">
        <f t="shared" si="236"/>
        <v>304574</v>
      </c>
      <c r="CA109" s="106">
        <f t="shared" si="237"/>
        <v>0</v>
      </c>
      <c r="CF109" s="116">
        <f t="shared" si="238"/>
        <v>0</v>
      </c>
      <c r="CG109" s="101">
        <f t="shared" si="239"/>
        <v>0</v>
      </c>
      <c r="CH109" s="106">
        <f t="shared" si="240"/>
        <v>0</v>
      </c>
      <c r="CM109" s="116">
        <f t="shared" si="241"/>
        <v>0</v>
      </c>
      <c r="CN109" s="101">
        <f t="shared" si="242"/>
        <v>0</v>
      </c>
      <c r="CO109" s="106">
        <f t="shared" si="243"/>
        <v>0</v>
      </c>
      <c r="CT109" s="116">
        <f t="shared" si="244"/>
        <v>0</v>
      </c>
      <c r="CU109" s="101">
        <f t="shared" si="245"/>
        <v>0</v>
      </c>
      <c r="CV109" s="106">
        <f t="shared" si="246"/>
        <v>0</v>
      </c>
      <c r="DA109" s="116">
        <f t="shared" si="247"/>
        <v>0</v>
      </c>
      <c r="DB109" s="101">
        <f t="shared" si="248"/>
        <v>0</v>
      </c>
      <c r="DC109" s="106">
        <f t="shared" si="249"/>
        <v>0</v>
      </c>
      <c r="DH109" s="116">
        <f t="shared" si="250"/>
        <v>0</v>
      </c>
      <c r="DI109" s="101">
        <f t="shared" si="251"/>
        <v>0</v>
      </c>
      <c r="DJ109" s="106">
        <f t="shared" si="252"/>
        <v>0</v>
      </c>
      <c r="DO109" s="116">
        <f t="shared" si="253"/>
        <v>0</v>
      </c>
      <c r="DP109" s="101">
        <f t="shared" si="254"/>
        <v>0</v>
      </c>
      <c r="DQ109" s="106">
        <f t="shared" si="255"/>
        <v>0</v>
      </c>
      <c r="DV109" s="116">
        <f t="shared" si="256"/>
        <v>0</v>
      </c>
      <c r="DW109" s="101">
        <f t="shared" si="257"/>
        <v>0</v>
      </c>
      <c r="DX109" s="106">
        <f t="shared" si="258"/>
        <v>0</v>
      </c>
      <c r="EC109" s="116">
        <f t="shared" si="259"/>
        <v>0</v>
      </c>
      <c r="ED109" s="101">
        <f t="shared" si="260"/>
        <v>0</v>
      </c>
      <c r="EE109" s="106">
        <f t="shared" si="261"/>
        <v>0</v>
      </c>
      <c r="EJ109" s="116">
        <f t="shared" si="262"/>
        <v>0</v>
      </c>
      <c r="EK109" s="101">
        <f t="shared" si="263"/>
        <v>0</v>
      </c>
      <c r="EL109" s="106">
        <f t="shared" si="264"/>
        <v>0</v>
      </c>
      <c r="EQ109" s="116">
        <f t="shared" si="265"/>
        <v>0</v>
      </c>
      <c r="ER109" s="101">
        <f t="shared" si="266"/>
        <v>0</v>
      </c>
      <c r="ES109" s="106">
        <f t="shared" si="267"/>
        <v>0</v>
      </c>
      <c r="EX109" s="116">
        <f t="shared" si="268"/>
        <v>0</v>
      </c>
      <c r="EY109" s="101">
        <f t="shared" si="269"/>
        <v>0</v>
      </c>
      <c r="EZ109" s="106">
        <f t="shared" si="270"/>
        <v>0</v>
      </c>
      <c r="FE109" s="116">
        <f t="shared" si="271"/>
        <v>0</v>
      </c>
      <c r="FF109" s="101">
        <f t="shared" si="272"/>
        <v>0</v>
      </c>
      <c r="FG109" s="106">
        <f t="shared" si="273"/>
        <v>0</v>
      </c>
      <c r="FL109" s="116">
        <f t="shared" si="274"/>
        <v>0</v>
      </c>
      <c r="FM109" s="101">
        <f t="shared" si="275"/>
        <v>0</v>
      </c>
      <c r="FN109" s="106">
        <f t="shared" si="276"/>
        <v>0</v>
      </c>
      <c r="FS109" s="116">
        <f t="shared" si="277"/>
        <v>0</v>
      </c>
      <c r="FT109" s="101">
        <f t="shared" si="278"/>
        <v>0</v>
      </c>
      <c r="FU109" s="106">
        <f t="shared" si="279"/>
        <v>0</v>
      </c>
      <c r="FZ109" s="116">
        <f t="shared" si="280"/>
        <v>0</v>
      </c>
      <c r="GA109" s="101">
        <f t="shared" si="281"/>
        <v>0</v>
      </c>
      <c r="GB109" s="106">
        <f t="shared" si="282"/>
        <v>0</v>
      </c>
      <c r="GG109" s="116">
        <f t="shared" si="283"/>
        <v>0</v>
      </c>
      <c r="GH109" s="101">
        <f t="shared" si="284"/>
        <v>0</v>
      </c>
      <c r="GI109" s="106">
        <f t="shared" si="285"/>
        <v>0</v>
      </c>
      <c r="GN109" s="116">
        <f t="shared" si="286"/>
        <v>0</v>
      </c>
      <c r="GO109" s="101">
        <f t="shared" si="287"/>
        <v>0</v>
      </c>
      <c r="GP109" s="106">
        <f t="shared" si="288"/>
        <v>0</v>
      </c>
      <c r="GU109" s="116">
        <f t="shared" si="289"/>
        <v>0</v>
      </c>
      <c r="GV109" s="101">
        <f t="shared" si="290"/>
        <v>0</v>
      </c>
      <c r="GW109" s="106">
        <f t="shared" si="291"/>
        <v>0</v>
      </c>
      <c r="HB109" s="116">
        <f t="shared" si="292"/>
        <v>0</v>
      </c>
      <c r="HC109" s="101">
        <f t="shared" si="293"/>
        <v>0</v>
      </c>
      <c r="HD109" s="106">
        <f t="shared" si="294"/>
        <v>0</v>
      </c>
      <c r="HI109" s="116">
        <f t="shared" si="295"/>
        <v>0</v>
      </c>
      <c r="HJ109" s="101">
        <f t="shared" si="296"/>
        <v>0</v>
      </c>
      <c r="HK109" s="106">
        <f t="shared" si="297"/>
        <v>0</v>
      </c>
      <c r="HP109" s="116">
        <f t="shared" si="298"/>
        <v>0</v>
      </c>
      <c r="HQ109" s="101">
        <f t="shared" si="299"/>
        <v>0</v>
      </c>
      <c r="HR109" s="106">
        <f t="shared" si="300"/>
        <v>0</v>
      </c>
      <c r="HW109" s="116">
        <f t="shared" si="301"/>
        <v>0</v>
      </c>
      <c r="HX109" s="101">
        <f t="shared" si="302"/>
        <v>0</v>
      </c>
      <c r="HY109" s="106">
        <f t="shared" si="303"/>
        <v>0</v>
      </c>
      <c r="ID109" s="116">
        <f t="shared" si="304"/>
        <v>0</v>
      </c>
      <c r="IE109" s="101">
        <f t="shared" si="305"/>
        <v>0</v>
      </c>
      <c r="IF109" s="106">
        <f t="shared" si="306"/>
        <v>0</v>
      </c>
      <c r="IK109" s="116">
        <f t="shared" si="307"/>
        <v>0</v>
      </c>
      <c r="IL109" s="101">
        <f t="shared" si="308"/>
        <v>0</v>
      </c>
      <c r="IM109" s="106">
        <f t="shared" si="309"/>
        <v>0</v>
      </c>
    </row>
    <row r="110" spans="7:247" x14ac:dyDescent="0.2">
      <c r="G110" s="116">
        <f t="shared" si="207"/>
        <v>0</v>
      </c>
      <c r="H110" s="101">
        <f t="shared" si="208"/>
        <v>0</v>
      </c>
      <c r="I110" s="106">
        <f t="shared" si="310"/>
        <v>0</v>
      </c>
      <c r="N110" s="116">
        <f t="shared" si="209"/>
        <v>0</v>
      </c>
      <c r="O110" s="101">
        <f t="shared" si="210"/>
        <v>0</v>
      </c>
      <c r="P110" s="106">
        <f t="shared" si="311"/>
        <v>0</v>
      </c>
      <c r="U110" s="116">
        <f t="shared" si="211"/>
        <v>0</v>
      </c>
      <c r="V110" s="101">
        <f t="shared" si="212"/>
        <v>0</v>
      </c>
      <c r="W110" s="106">
        <f t="shared" si="213"/>
        <v>0</v>
      </c>
      <c r="AB110" s="116">
        <f t="shared" si="214"/>
        <v>0</v>
      </c>
      <c r="AC110" s="101">
        <f t="shared" si="215"/>
        <v>0</v>
      </c>
      <c r="AD110" s="106">
        <f t="shared" si="216"/>
        <v>0</v>
      </c>
      <c r="AI110" s="116">
        <f t="shared" si="217"/>
        <v>0</v>
      </c>
      <c r="AJ110" s="101">
        <f t="shared" si="218"/>
        <v>0</v>
      </c>
      <c r="AK110" s="106">
        <f t="shared" si="219"/>
        <v>0</v>
      </c>
      <c r="AP110" s="116">
        <f t="shared" si="220"/>
        <v>0</v>
      </c>
      <c r="AQ110" s="101">
        <f t="shared" si="221"/>
        <v>0</v>
      </c>
      <c r="AR110" s="106">
        <f t="shared" si="222"/>
        <v>0</v>
      </c>
      <c r="AW110" s="116">
        <f t="shared" si="223"/>
        <v>0</v>
      </c>
      <c r="AX110" s="101">
        <f t="shared" si="224"/>
        <v>0</v>
      </c>
      <c r="AY110" s="106">
        <f t="shared" si="225"/>
        <v>0</v>
      </c>
      <c r="BD110" s="116">
        <f t="shared" si="226"/>
        <v>0</v>
      </c>
      <c r="BE110" s="101">
        <f t="shared" si="227"/>
        <v>0</v>
      </c>
      <c r="BF110" s="106">
        <f t="shared" si="228"/>
        <v>0</v>
      </c>
      <c r="BK110" s="116">
        <f t="shared" si="229"/>
        <v>0</v>
      </c>
      <c r="BL110" s="101">
        <f t="shared" si="230"/>
        <v>0</v>
      </c>
      <c r="BM110" s="106">
        <f t="shared" si="231"/>
        <v>0</v>
      </c>
      <c r="BR110" s="116">
        <f t="shared" si="232"/>
        <v>0</v>
      </c>
      <c r="BS110" s="101">
        <f t="shared" si="233"/>
        <v>0</v>
      </c>
      <c r="BT110" s="106">
        <f t="shared" si="234"/>
        <v>0</v>
      </c>
      <c r="BY110" s="116">
        <f t="shared" si="235"/>
        <v>0</v>
      </c>
      <c r="BZ110" s="101">
        <f t="shared" si="236"/>
        <v>0</v>
      </c>
      <c r="CA110" s="106">
        <f t="shared" si="237"/>
        <v>0</v>
      </c>
      <c r="CF110" s="116">
        <f t="shared" si="238"/>
        <v>0</v>
      </c>
      <c r="CG110" s="101">
        <f t="shared" si="239"/>
        <v>0</v>
      </c>
      <c r="CH110" s="106">
        <f t="shared" si="240"/>
        <v>0</v>
      </c>
      <c r="CM110" s="116">
        <f t="shared" si="241"/>
        <v>0</v>
      </c>
      <c r="CN110" s="101">
        <f t="shared" si="242"/>
        <v>0</v>
      </c>
      <c r="CO110" s="106">
        <f t="shared" si="243"/>
        <v>0</v>
      </c>
      <c r="CT110" s="116">
        <f t="shared" si="244"/>
        <v>0</v>
      </c>
      <c r="CU110" s="101">
        <f t="shared" si="245"/>
        <v>0</v>
      </c>
      <c r="CV110" s="106">
        <f t="shared" si="246"/>
        <v>0</v>
      </c>
      <c r="DA110" s="116">
        <f t="shared" si="247"/>
        <v>0</v>
      </c>
      <c r="DB110" s="101">
        <f t="shared" si="248"/>
        <v>0</v>
      </c>
      <c r="DC110" s="106">
        <f t="shared" si="249"/>
        <v>0</v>
      </c>
      <c r="DH110" s="116">
        <f t="shared" si="250"/>
        <v>0</v>
      </c>
      <c r="DI110" s="101">
        <f t="shared" si="251"/>
        <v>0</v>
      </c>
      <c r="DJ110" s="106">
        <f t="shared" si="252"/>
        <v>0</v>
      </c>
      <c r="DO110" s="116">
        <f t="shared" si="253"/>
        <v>0</v>
      </c>
      <c r="DP110" s="101">
        <f t="shared" si="254"/>
        <v>0</v>
      </c>
      <c r="DQ110" s="106">
        <f t="shared" si="255"/>
        <v>0</v>
      </c>
      <c r="DV110" s="116">
        <f t="shared" si="256"/>
        <v>0</v>
      </c>
      <c r="DW110" s="101">
        <f t="shared" si="257"/>
        <v>0</v>
      </c>
      <c r="DX110" s="106">
        <f t="shared" si="258"/>
        <v>0</v>
      </c>
      <c r="EC110" s="116">
        <f t="shared" si="259"/>
        <v>0</v>
      </c>
      <c r="ED110" s="101">
        <f t="shared" si="260"/>
        <v>0</v>
      </c>
      <c r="EE110" s="106">
        <f t="shared" si="261"/>
        <v>0</v>
      </c>
      <c r="EJ110" s="116">
        <f t="shared" si="262"/>
        <v>0</v>
      </c>
      <c r="EK110" s="101">
        <f t="shared" si="263"/>
        <v>0</v>
      </c>
      <c r="EL110" s="106">
        <f t="shared" si="264"/>
        <v>0</v>
      </c>
      <c r="EQ110" s="116">
        <f t="shared" si="265"/>
        <v>0</v>
      </c>
      <c r="ER110" s="101">
        <f t="shared" si="266"/>
        <v>0</v>
      </c>
      <c r="ES110" s="106">
        <f t="shared" si="267"/>
        <v>0</v>
      </c>
      <c r="EX110" s="116">
        <f t="shared" si="268"/>
        <v>0</v>
      </c>
      <c r="EY110" s="101">
        <f t="shared" si="269"/>
        <v>0</v>
      </c>
      <c r="EZ110" s="106">
        <f t="shared" si="270"/>
        <v>0</v>
      </c>
      <c r="FE110" s="116">
        <f t="shared" si="271"/>
        <v>0</v>
      </c>
      <c r="FF110" s="101">
        <f t="shared" si="272"/>
        <v>0</v>
      </c>
      <c r="FG110" s="106">
        <f t="shared" si="273"/>
        <v>0</v>
      </c>
      <c r="FL110" s="116">
        <f t="shared" si="274"/>
        <v>0</v>
      </c>
      <c r="FM110" s="101">
        <f t="shared" si="275"/>
        <v>0</v>
      </c>
      <c r="FN110" s="106">
        <f t="shared" si="276"/>
        <v>0</v>
      </c>
      <c r="FS110" s="116">
        <f t="shared" si="277"/>
        <v>0</v>
      </c>
      <c r="FT110" s="101">
        <f t="shared" si="278"/>
        <v>0</v>
      </c>
      <c r="FU110" s="106">
        <f t="shared" si="279"/>
        <v>0</v>
      </c>
      <c r="FZ110" s="116">
        <f t="shared" si="280"/>
        <v>0</v>
      </c>
      <c r="GA110" s="101">
        <f t="shared" si="281"/>
        <v>0</v>
      </c>
      <c r="GB110" s="106">
        <f t="shared" si="282"/>
        <v>0</v>
      </c>
      <c r="GG110" s="116">
        <f t="shared" si="283"/>
        <v>0</v>
      </c>
      <c r="GH110" s="101">
        <f t="shared" si="284"/>
        <v>0</v>
      </c>
      <c r="GI110" s="106">
        <f t="shared" si="285"/>
        <v>0</v>
      </c>
      <c r="GN110" s="116">
        <f t="shared" si="286"/>
        <v>0</v>
      </c>
      <c r="GO110" s="101">
        <f t="shared" si="287"/>
        <v>0</v>
      </c>
      <c r="GP110" s="106">
        <f t="shared" si="288"/>
        <v>0</v>
      </c>
      <c r="GU110" s="116">
        <f t="shared" si="289"/>
        <v>0</v>
      </c>
      <c r="GV110" s="101">
        <f t="shared" si="290"/>
        <v>0</v>
      </c>
      <c r="GW110" s="106">
        <f t="shared" si="291"/>
        <v>0</v>
      </c>
      <c r="HB110" s="116">
        <f t="shared" si="292"/>
        <v>0</v>
      </c>
      <c r="HC110" s="101">
        <f t="shared" si="293"/>
        <v>0</v>
      </c>
      <c r="HD110" s="106">
        <f t="shared" si="294"/>
        <v>0</v>
      </c>
      <c r="HI110" s="116">
        <f t="shared" si="295"/>
        <v>0</v>
      </c>
      <c r="HJ110" s="101">
        <f t="shared" si="296"/>
        <v>0</v>
      </c>
      <c r="HK110" s="106">
        <f t="shared" si="297"/>
        <v>0</v>
      </c>
      <c r="HP110" s="116">
        <f t="shared" si="298"/>
        <v>0</v>
      </c>
      <c r="HQ110" s="101">
        <f t="shared" si="299"/>
        <v>0</v>
      </c>
      <c r="HR110" s="106">
        <f t="shared" si="300"/>
        <v>0</v>
      </c>
      <c r="HW110" s="116">
        <f t="shared" si="301"/>
        <v>0</v>
      </c>
      <c r="HX110" s="101">
        <f t="shared" si="302"/>
        <v>0</v>
      </c>
      <c r="HY110" s="106">
        <f t="shared" si="303"/>
        <v>0</v>
      </c>
      <c r="ID110" s="116">
        <f t="shared" si="304"/>
        <v>0</v>
      </c>
      <c r="IE110" s="101">
        <f t="shared" si="305"/>
        <v>0</v>
      </c>
      <c r="IF110" s="106">
        <f t="shared" si="306"/>
        <v>0</v>
      </c>
      <c r="IK110" s="116">
        <f t="shared" si="307"/>
        <v>0</v>
      </c>
      <c r="IL110" s="101">
        <f t="shared" si="308"/>
        <v>0</v>
      </c>
      <c r="IM110" s="106">
        <f t="shared" si="309"/>
        <v>0</v>
      </c>
    </row>
    <row r="111" spans="7:247" x14ac:dyDescent="0.2">
      <c r="G111" s="116">
        <f t="shared" si="207"/>
        <v>0</v>
      </c>
      <c r="H111" s="101">
        <f t="shared" si="208"/>
        <v>0</v>
      </c>
      <c r="I111" s="106">
        <f t="shared" si="310"/>
        <v>0</v>
      </c>
      <c r="N111" s="116">
        <f t="shared" si="209"/>
        <v>0</v>
      </c>
      <c r="O111" s="101">
        <f t="shared" si="210"/>
        <v>0</v>
      </c>
      <c r="P111" s="106">
        <f t="shared" si="311"/>
        <v>0</v>
      </c>
      <c r="U111" s="116">
        <f t="shared" si="211"/>
        <v>0</v>
      </c>
      <c r="V111" s="101">
        <f t="shared" si="212"/>
        <v>0</v>
      </c>
      <c r="W111" s="106">
        <f t="shared" si="213"/>
        <v>0</v>
      </c>
      <c r="AB111" s="116">
        <f t="shared" si="214"/>
        <v>0</v>
      </c>
      <c r="AC111" s="101">
        <f t="shared" si="215"/>
        <v>0</v>
      </c>
      <c r="AD111" s="106">
        <f t="shared" si="216"/>
        <v>0</v>
      </c>
      <c r="AI111" s="116">
        <f t="shared" si="217"/>
        <v>0</v>
      </c>
      <c r="AJ111" s="101">
        <f t="shared" si="218"/>
        <v>0</v>
      </c>
      <c r="AK111" s="106">
        <f t="shared" si="219"/>
        <v>0</v>
      </c>
      <c r="AP111" s="116">
        <f t="shared" si="220"/>
        <v>0</v>
      </c>
      <c r="AQ111" s="101">
        <f t="shared" si="221"/>
        <v>0</v>
      </c>
      <c r="AR111" s="106">
        <f t="shared" si="222"/>
        <v>0</v>
      </c>
      <c r="AW111" s="116">
        <f t="shared" si="223"/>
        <v>0</v>
      </c>
      <c r="AX111" s="101">
        <f t="shared" si="224"/>
        <v>0</v>
      </c>
      <c r="AY111" s="106">
        <f t="shared" si="225"/>
        <v>0</v>
      </c>
      <c r="BD111" s="116">
        <f t="shared" si="226"/>
        <v>0</v>
      </c>
      <c r="BE111" s="101">
        <f t="shared" si="227"/>
        <v>0</v>
      </c>
      <c r="BF111" s="106">
        <f t="shared" si="228"/>
        <v>0</v>
      </c>
      <c r="BK111" s="116">
        <f t="shared" si="229"/>
        <v>0</v>
      </c>
      <c r="BL111" s="101">
        <f t="shared" si="230"/>
        <v>0</v>
      </c>
      <c r="BM111" s="106">
        <f t="shared" si="231"/>
        <v>0</v>
      </c>
      <c r="BR111" s="116">
        <f t="shared" si="232"/>
        <v>0</v>
      </c>
      <c r="BS111" s="101">
        <f t="shared" si="233"/>
        <v>0</v>
      </c>
      <c r="BT111" s="106">
        <f t="shared" si="234"/>
        <v>0</v>
      </c>
      <c r="BY111" s="116">
        <f t="shared" si="235"/>
        <v>0</v>
      </c>
      <c r="BZ111" s="101">
        <f t="shared" si="236"/>
        <v>0</v>
      </c>
      <c r="CA111" s="106">
        <f t="shared" si="237"/>
        <v>0</v>
      </c>
      <c r="CF111" s="116">
        <f t="shared" si="238"/>
        <v>0</v>
      </c>
      <c r="CG111" s="101">
        <f t="shared" si="239"/>
        <v>0</v>
      </c>
      <c r="CH111" s="106">
        <f t="shared" si="240"/>
        <v>0</v>
      </c>
      <c r="CM111" s="116">
        <f t="shared" si="241"/>
        <v>0</v>
      </c>
      <c r="CN111" s="101">
        <f t="shared" si="242"/>
        <v>0</v>
      </c>
      <c r="CO111" s="106">
        <f t="shared" si="243"/>
        <v>0</v>
      </c>
      <c r="CT111" s="116">
        <f t="shared" si="244"/>
        <v>0</v>
      </c>
      <c r="CU111" s="101">
        <f t="shared" si="245"/>
        <v>0</v>
      </c>
      <c r="CV111" s="106">
        <f t="shared" si="246"/>
        <v>0</v>
      </c>
      <c r="DA111" s="116">
        <f t="shared" si="247"/>
        <v>0</v>
      </c>
      <c r="DB111" s="101">
        <f t="shared" si="248"/>
        <v>0</v>
      </c>
      <c r="DC111" s="106">
        <f t="shared" si="249"/>
        <v>0</v>
      </c>
      <c r="DH111" s="116">
        <f t="shared" si="250"/>
        <v>0</v>
      </c>
      <c r="DI111" s="101">
        <f t="shared" si="251"/>
        <v>0</v>
      </c>
      <c r="DJ111" s="106">
        <f t="shared" si="252"/>
        <v>0</v>
      </c>
      <c r="DO111" s="116">
        <f t="shared" si="253"/>
        <v>0</v>
      </c>
      <c r="DP111" s="101">
        <f t="shared" si="254"/>
        <v>0</v>
      </c>
      <c r="DQ111" s="106">
        <f t="shared" si="255"/>
        <v>0</v>
      </c>
      <c r="DV111" s="116">
        <f t="shared" si="256"/>
        <v>0</v>
      </c>
      <c r="DW111" s="101">
        <f t="shared" si="257"/>
        <v>0</v>
      </c>
      <c r="DX111" s="106">
        <f t="shared" si="258"/>
        <v>0</v>
      </c>
      <c r="EC111" s="116">
        <f t="shared" si="259"/>
        <v>0</v>
      </c>
      <c r="ED111" s="101">
        <f t="shared" si="260"/>
        <v>0</v>
      </c>
      <c r="EE111" s="106">
        <f t="shared" si="261"/>
        <v>0</v>
      </c>
      <c r="EJ111" s="116">
        <f t="shared" si="262"/>
        <v>0</v>
      </c>
      <c r="EK111" s="101">
        <f t="shared" si="263"/>
        <v>0</v>
      </c>
      <c r="EL111" s="106">
        <f t="shared" si="264"/>
        <v>0</v>
      </c>
      <c r="EQ111" s="116">
        <f t="shared" si="265"/>
        <v>0</v>
      </c>
      <c r="ER111" s="101">
        <f t="shared" si="266"/>
        <v>0</v>
      </c>
      <c r="ES111" s="106">
        <f t="shared" si="267"/>
        <v>0</v>
      </c>
      <c r="EX111" s="116">
        <f t="shared" si="268"/>
        <v>0</v>
      </c>
      <c r="EY111" s="101">
        <f t="shared" si="269"/>
        <v>0</v>
      </c>
      <c r="EZ111" s="106">
        <f t="shared" si="270"/>
        <v>0</v>
      </c>
      <c r="FE111" s="116">
        <f t="shared" si="271"/>
        <v>0</v>
      </c>
      <c r="FF111" s="101">
        <f t="shared" si="272"/>
        <v>0</v>
      </c>
      <c r="FG111" s="106">
        <f t="shared" si="273"/>
        <v>0</v>
      </c>
      <c r="FL111" s="116">
        <f t="shared" si="274"/>
        <v>0</v>
      </c>
      <c r="FM111" s="101">
        <f t="shared" si="275"/>
        <v>0</v>
      </c>
      <c r="FN111" s="106">
        <f t="shared" si="276"/>
        <v>0</v>
      </c>
      <c r="FS111" s="116">
        <f t="shared" si="277"/>
        <v>0</v>
      </c>
      <c r="FT111" s="101">
        <f t="shared" si="278"/>
        <v>0</v>
      </c>
      <c r="FU111" s="106">
        <f t="shared" si="279"/>
        <v>0</v>
      </c>
      <c r="FZ111" s="116">
        <f t="shared" si="280"/>
        <v>0</v>
      </c>
      <c r="GA111" s="101">
        <f t="shared" si="281"/>
        <v>0</v>
      </c>
      <c r="GB111" s="106">
        <f t="shared" si="282"/>
        <v>0</v>
      </c>
      <c r="GG111" s="116">
        <f t="shared" si="283"/>
        <v>0</v>
      </c>
      <c r="GH111" s="101">
        <f t="shared" si="284"/>
        <v>0</v>
      </c>
      <c r="GI111" s="106">
        <f t="shared" si="285"/>
        <v>0</v>
      </c>
      <c r="GN111" s="116">
        <f t="shared" si="286"/>
        <v>0</v>
      </c>
      <c r="GO111" s="101">
        <f t="shared" si="287"/>
        <v>0</v>
      </c>
      <c r="GP111" s="106">
        <f t="shared" si="288"/>
        <v>0</v>
      </c>
      <c r="GU111" s="116">
        <f t="shared" si="289"/>
        <v>0</v>
      </c>
      <c r="GV111" s="101">
        <f t="shared" si="290"/>
        <v>0</v>
      </c>
      <c r="GW111" s="106">
        <f t="shared" si="291"/>
        <v>0</v>
      </c>
      <c r="HB111" s="116">
        <f t="shared" si="292"/>
        <v>0</v>
      </c>
      <c r="HC111" s="101">
        <f t="shared" si="293"/>
        <v>0</v>
      </c>
      <c r="HD111" s="106">
        <f t="shared" si="294"/>
        <v>0</v>
      </c>
      <c r="HI111" s="116">
        <f t="shared" si="295"/>
        <v>0</v>
      </c>
      <c r="HJ111" s="101">
        <f t="shared" si="296"/>
        <v>0</v>
      </c>
      <c r="HK111" s="106">
        <f t="shared" si="297"/>
        <v>0</v>
      </c>
      <c r="HP111" s="116">
        <f t="shared" si="298"/>
        <v>0</v>
      </c>
      <c r="HQ111" s="101">
        <f t="shared" si="299"/>
        <v>0</v>
      </c>
      <c r="HR111" s="106">
        <f t="shared" si="300"/>
        <v>0</v>
      </c>
      <c r="HW111" s="116">
        <f t="shared" si="301"/>
        <v>0</v>
      </c>
      <c r="HX111" s="101">
        <f t="shared" si="302"/>
        <v>0</v>
      </c>
      <c r="HY111" s="106">
        <f t="shared" si="303"/>
        <v>0</v>
      </c>
      <c r="ID111" s="116">
        <f t="shared" si="304"/>
        <v>0</v>
      </c>
      <c r="IE111" s="101">
        <f t="shared" si="305"/>
        <v>0</v>
      </c>
      <c r="IF111" s="106">
        <f t="shared" si="306"/>
        <v>0</v>
      </c>
      <c r="IK111" s="116">
        <f t="shared" si="307"/>
        <v>0</v>
      </c>
      <c r="IL111" s="101">
        <f t="shared" si="308"/>
        <v>0</v>
      </c>
      <c r="IM111" s="106">
        <f t="shared" si="309"/>
        <v>0</v>
      </c>
    </row>
    <row r="112" spans="7:247" x14ac:dyDescent="0.2">
      <c r="G112" s="116">
        <f t="shared" si="207"/>
        <v>0</v>
      </c>
      <c r="H112" s="101">
        <f t="shared" si="208"/>
        <v>0</v>
      </c>
      <c r="I112" s="106">
        <f t="shared" si="310"/>
        <v>0</v>
      </c>
      <c r="N112" s="116">
        <f t="shared" si="209"/>
        <v>0</v>
      </c>
      <c r="O112" s="101">
        <f t="shared" si="210"/>
        <v>0</v>
      </c>
      <c r="P112" s="106">
        <f t="shared" si="311"/>
        <v>0</v>
      </c>
      <c r="U112" s="116">
        <f t="shared" si="211"/>
        <v>0</v>
      </c>
      <c r="V112" s="101">
        <f t="shared" si="212"/>
        <v>0</v>
      </c>
      <c r="W112" s="106">
        <f t="shared" si="213"/>
        <v>0</v>
      </c>
      <c r="AB112" s="116">
        <f t="shared" si="214"/>
        <v>0</v>
      </c>
      <c r="AC112" s="101">
        <f t="shared" si="215"/>
        <v>0</v>
      </c>
      <c r="AD112" s="106">
        <f t="shared" si="216"/>
        <v>0</v>
      </c>
      <c r="AI112" s="116">
        <f t="shared" si="217"/>
        <v>0</v>
      </c>
      <c r="AJ112" s="101">
        <f t="shared" si="218"/>
        <v>0</v>
      </c>
      <c r="AK112" s="106">
        <f t="shared" si="219"/>
        <v>0</v>
      </c>
      <c r="AP112" s="116">
        <f t="shared" si="220"/>
        <v>0</v>
      </c>
      <c r="AQ112" s="101">
        <f t="shared" si="221"/>
        <v>0</v>
      </c>
      <c r="AR112" s="106">
        <f t="shared" si="222"/>
        <v>0</v>
      </c>
      <c r="AW112" s="116">
        <f t="shared" si="223"/>
        <v>0</v>
      </c>
      <c r="AX112" s="101">
        <f t="shared" si="224"/>
        <v>0</v>
      </c>
      <c r="AY112" s="106">
        <f t="shared" si="225"/>
        <v>0</v>
      </c>
      <c r="BD112" s="116">
        <f t="shared" si="226"/>
        <v>0</v>
      </c>
      <c r="BE112" s="101">
        <f t="shared" si="227"/>
        <v>0</v>
      </c>
      <c r="BF112" s="106">
        <f t="shared" si="228"/>
        <v>0</v>
      </c>
      <c r="BK112" s="116">
        <f t="shared" si="229"/>
        <v>0</v>
      </c>
      <c r="BL112" s="101">
        <f t="shared" si="230"/>
        <v>0</v>
      </c>
      <c r="BM112" s="106">
        <f t="shared" si="231"/>
        <v>0</v>
      </c>
      <c r="BR112" s="116">
        <f t="shared" si="232"/>
        <v>0</v>
      </c>
      <c r="BS112" s="101">
        <f t="shared" si="233"/>
        <v>0</v>
      </c>
      <c r="BT112" s="106">
        <f t="shared" si="234"/>
        <v>0</v>
      </c>
      <c r="BY112" s="116">
        <f t="shared" si="235"/>
        <v>0</v>
      </c>
      <c r="BZ112" s="101">
        <f t="shared" si="236"/>
        <v>0</v>
      </c>
      <c r="CA112" s="106">
        <f t="shared" si="237"/>
        <v>0</v>
      </c>
      <c r="CF112" s="116">
        <f t="shared" si="238"/>
        <v>0</v>
      </c>
      <c r="CG112" s="101">
        <f t="shared" si="239"/>
        <v>0</v>
      </c>
      <c r="CH112" s="106">
        <f t="shared" si="240"/>
        <v>0</v>
      </c>
      <c r="CM112" s="116">
        <f t="shared" si="241"/>
        <v>0</v>
      </c>
      <c r="CN112" s="101">
        <f t="shared" si="242"/>
        <v>0</v>
      </c>
      <c r="CO112" s="106">
        <f t="shared" si="243"/>
        <v>0</v>
      </c>
      <c r="CT112" s="116">
        <f t="shared" si="244"/>
        <v>0</v>
      </c>
      <c r="CU112" s="101">
        <f t="shared" si="245"/>
        <v>0</v>
      </c>
      <c r="CV112" s="106">
        <f t="shared" si="246"/>
        <v>0</v>
      </c>
      <c r="DA112" s="116">
        <f t="shared" si="247"/>
        <v>0</v>
      </c>
      <c r="DB112" s="101">
        <f t="shared" si="248"/>
        <v>0</v>
      </c>
      <c r="DC112" s="106">
        <f t="shared" si="249"/>
        <v>0</v>
      </c>
      <c r="DH112" s="116">
        <f t="shared" si="250"/>
        <v>0</v>
      </c>
      <c r="DI112" s="101">
        <f t="shared" si="251"/>
        <v>0</v>
      </c>
      <c r="DJ112" s="106">
        <f t="shared" si="252"/>
        <v>0</v>
      </c>
      <c r="DO112" s="116">
        <f t="shared" si="253"/>
        <v>0</v>
      </c>
      <c r="DP112" s="101">
        <f t="shared" si="254"/>
        <v>0</v>
      </c>
      <c r="DQ112" s="106">
        <f t="shared" si="255"/>
        <v>0</v>
      </c>
      <c r="DV112" s="116">
        <f t="shared" si="256"/>
        <v>0</v>
      </c>
      <c r="DW112" s="101">
        <f t="shared" si="257"/>
        <v>0</v>
      </c>
      <c r="DX112" s="106">
        <f t="shared" si="258"/>
        <v>0</v>
      </c>
      <c r="EC112" s="116">
        <f t="shared" si="259"/>
        <v>0</v>
      </c>
      <c r="ED112" s="101">
        <f t="shared" si="260"/>
        <v>0</v>
      </c>
      <c r="EE112" s="106">
        <f t="shared" si="261"/>
        <v>0</v>
      </c>
      <c r="EJ112" s="116">
        <f t="shared" si="262"/>
        <v>0</v>
      </c>
      <c r="EK112" s="101">
        <f t="shared" si="263"/>
        <v>0</v>
      </c>
      <c r="EL112" s="106">
        <f t="shared" si="264"/>
        <v>0</v>
      </c>
      <c r="EQ112" s="116">
        <f t="shared" si="265"/>
        <v>0</v>
      </c>
      <c r="ER112" s="101">
        <f t="shared" si="266"/>
        <v>0</v>
      </c>
      <c r="ES112" s="106">
        <f t="shared" si="267"/>
        <v>0</v>
      </c>
      <c r="EX112" s="116">
        <f t="shared" si="268"/>
        <v>0</v>
      </c>
      <c r="EY112" s="101">
        <f t="shared" si="269"/>
        <v>0</v>
      </c>
      <c r="EZ112" s="106">
        <f t="shared" si="270"/>
        <v>0</v>
      </c>
      <c r="FE112" s="116">
        <f t="shared" si="271"/>
        <v>0</v>
      </c>
      <c r="FF112" s="101">
        <f t="shared" si="272"/>
        <v>0</v>
      </c>
      <c r="FG112" s="106">
        <f t="shared" si="273"/>
        <v>0</v>
      </c>
      <c r="FL112" s="116">
        <f t="shared" si="274"/>
        <v>0</v>
      </c>
      <c r="FM112" s="101">
        <f t="shared" si="275"/>
        <v>0</v>
      </c>
      <c r="FN112" s="106">
        <f t="shared" si="276"/>
        <v>0</v>
      </c>
      <c r="FS112" s="116">
        <f t="shared" si="277"/>
        <v>0</v>
      </c>
      <c r="FT112" s="101">
        <f t="shared" si="278"/>
        <v>0</v>
      </c>
      <c r="FU112" s="106">
        <f t="shared" si="279"/>
        <v>0</v>
      </c>
      <c r="FZ112" s="116">
        <f t="shared" si="280"/>
        <v>0</v>
      </c>
      <c r="GA112" s="101">
        <f t="shared" si="281"/>
        <v>0</v>
      </c>
      <c r="GB112" s="106">
        <f t="shared" si="282"/>
        <v>0</v>
      </c>
      <c r="GG112" s="116">
        <f t="shared" si="283"/>
        <v>0</v>
      </c>
      <c r="GH112" s="101">
        <f t="shared" si="284"/>
        <v>0</v>
      </c>
      <c r="GI112" s="106">
        <f t="shared" si="285"/>
        <v>0</v>
      </c>
      <c r="GN112" s="116">
        <f t="shared" si="286"/>
        <v>0</v>
      </c>
      <c r="GO112" s="101">
        <f t="shared" si="287"/>
        <v>0</v>
      </c>
      <c r="GP112" s="106">
        <f t="shared" si="288"/>
        <v>0</v>
      </c>
      <c r="GU112" s="116">
        <f t="shared" si="289"/>
        <v>0</v>
      </c>
      <c r="GV112" s="101">
        <f t="shared" si="290"/>
        <v>0</v>
      </c>
      <c r="GW112" s="106">
        <f t="shared" si="291"/>
        <v>0</v>
      </c>
      <c r="HB112" s="116">
        <f t="shared" si="292"/>
        <v>0</v>
      </c>
      <c r="HC112" s="101">
        <f t="shared" si="293"/>
        <v>0</v>
      </c>
      <c r="HD112" s="106">
        <f t="shared" si="294"/>
        <v>0</v>
      </c>
      <c r="HI112" s="116">
        <f t="shared" si="295"/>
        <v>0</v>
      </c>
      <c r="HJ112" s="101">
        <f t="shared" si="296"/>
        <v>0</v>
      </c>
      <c r="HK112" s="106">
        <f t="shared" si="297"/>
        <v>0</v>
      </c>
      <c r="HP112" s="116">
        <f t="shared" si="298"/>
        <v>0</v>
      </c>
      <c r="HQ112" s="101">
        <f t="shared" si="299"/>
        <v>0</v>
      </c>
      <c r="HR112" s="106">
        <f t="shared" si="300"/>
        <v>0</v>
      </c>
      <c r="HW112" s="116">
        <f t="shared" si="301"/>
        <v>0</v>
      </c>
      <c r="HX112" s="101">
        <f t="shared" si="302"/>
        <v>0</v>
      </c>
      <c r="HY112" s="106">
        <f t="shared" si="303"/>
        <v>0</v>
      </c>
      <c r="ID112" s="116">
        <f t="shared" si="304"/>
        <v>0</v>
      </c>
      <c r="IE112" s="101">
        <f t="shared" si="305"/>
        <v>0</v>
      </c>
      <c r="IF112" s="106">
        <f t="shared" si="306"/>
        <v>0</v>
      </c>
      <c r="IK112" s="116">
        <f t="shared" si="307"/>
        <v>0</v>
      </c>
      <c r="IL112" s="101">
        <f t="shared" si="308"/>
        <v>0</v>
      </c>
      <c r="IM112" s="106">
        <f t="shared" si="309"/>
        <v>0</v>
      </c>
    </row>
    <row r="113" spans="7:247" x14ac:dyDescent="0.2">
      <c r="G113" s="116">
        <f t="shared" si="207"/>
        <v>0</v>
      </c>
      <c r="H113" s="101">
        <f t="shared" si="208"/>
        <v>0</v>
      </c>
      <c r="I113" s="106">
        <f t="shared" si="310"/>
        <v>0</v>
      </c>
      <c r="N113" s="116">
        <f t="shared" si="209"/>
        <v>0</v>
      </c>
      <c r="O113" s="101">
        <f t="shared" si="210"/>
        <v>0</v>
      </c>
      <c r="P113" s="106">
        <f t="shared" si="311"/>
        <v>0</v>
      </c>
      <c r="U113" s="116">
        <f t="shared" si="211"/>
        <v>0</v>
      </c>
      <c r="V113" s="101">
        <f t="shared" si="212"/>
        <v>0</v>
      </c>
      <c r="W113" s="106">
        <f t="shared" si="213"/>
        <v>0</v>
      </c>
      <c r="AB113" s="116">
        <f t="shared" si="214"/>
        <v>0</v>
      </c>
      <c r="AC113" s="101">
        <f t="shared" si="215"/>
        <v>0</v>
      </c>
      <c r="AD113" s="106">
        <f t="shared" si="216"/>
        <v>0</v>
      </c>
      <c r="AI113" s="116">
        <f t="shared" si="217"/>
        <v>0</v>
      </c>
      <c r="AJ113" s="101">
        <f t="shared" si="218"/>
        <v>0</v>
      </c>
      <c r="AK113" s="106">
        <f t="shared" si="219"/>
        <v>0</v>
      </c>
      <c r="AP113" s="116">
        <f t="shared" si="220"/>
        <v>0</v>
      </c>
      <c r="AQ113" s="101">
        <f t="shared" si="221"/>
        <v>0</v>
      </c>
      <c r="AR113" s="106">
        <f t="shared" si="222"/>
        <v>0</v>
      </c>
      <c r="AW113" s="116">
        <f t="shared" si="223"/>
        <v>0</v>
      </c>
      <c r="AX113" s="101">
        <f t="shared" si="224"/>
        <v>0</v>
      </c>
      <c r="AY113" s="106">
        <f t="shared" si="225"/>
        <v>0</v>
      </c>
      <c r="BD113" s="116">
        <f t="shared" si="226"/>
        <v>0</v>
      </c>
      <c r="BE113" s="101">
        <f t="shared" si="227"/>
        <v>0</v>
      </c>
      <c r="BF113" s="106">
        <f t="shared" si="228"/>
        <v>0</v>
      </c>
      <c r="BK113" s="116">
        <f t="shared" si="229"/>
        <v>0</v>
      </c>
      <c r="BL113" s="101">
        <f t="shared" si="230"/>
        <v>0</v>
      </c>
      <c r="BM113" s="106">
        <f t="shared" si="231"/>
        <v>0</v>
      </c>
      <c r="BR113" s="116">
        <f t="shared" si="232"/>
        <v>0</v>
      </c>
      <c r="BS113" s="101">
        <f t="shared" si="233"/>
        <v>0</v>
      </c>
      <c r="BT113" s="106">
        <f t="shared" si="234"/>
        <v>0</v>
      </c>
      <c r="BY113" s="116">
        <f t="shared" si="235"/>
        <v>0</v>
      </c>
      <c r="BZ113" s="101">
        <f t="shared" si="236"/>
        <v>0</v>
      </c>
      <c r="CA113" s="106">
        <f t="shared" si="237"/>
        <v>0</v>
      </c>
      <c r="CF113" s="116">
        <f t="shared" si="238"/>
        <v>0</v>
      </c>
      <c r="CG113" s="101">
        <f t="shared" si="239"/>
        <v>0</v>
      </c>
      <c r="CH113" s="106">
        <f t="shared" si="240"/>
        <v>0</v>
      </c>
      <c r="CM113" s="116">
        <f t="shared" si="241"/>
        <v>0</v>
      </c>
      <c r="CN113" s="101">
        <f t="shared" si="242"/>
        <v>0</v>
      </c>
      <c r="CO113" s="106">
        <f t="shared" si="243"/>
        <v>0</v>
      </c>
      <c r="CT113" s="116">
        <f t="shared" si="244"/>
        <v>0</v>
      </c>
      <c r="CU113" s="101">
        <f t="shared" si="245"/>
        <v>0</v>
      </c>
      <c r="CV113" s="106">
        <f t="shared" si="246"/>
        <v>0</v>
      </c>
      <c r="DA113" s="116">
        <f t="shared" si="247"/>
        <v>0</v>
      </c>
      <c r="DB113" s="101">
        <f t="shared" si="248"/>
        <v>0</v>
      </c>
      <c r="DC113" s="106">
        <f t="shared" si="249"/>
        <v>0</v>
      </c>
      <c r="DH113" s="116">
        <f t="shared" si="250"/>
        <v>0</v>
      </c>
      <c r="DI113" s="101">
        <f t="shared" si="251"/>
        <v>0</v>
      </c>
      <c r="DJ113" s="106">
        <f t="shared" si="252"/>
        <v>0</v>
      </c>
      <c r="DO113" s="116">
        <f t="shared" si="253"/>
        <v>0</v>
      </c>
      <c r="DP113" s="101">
        <f t="shared" si="254"/>
        <v>0</v>
      </c>
      <c r="DQ113" s="106">
        <f t="shared" si="255"/>
        <v>0</v>
      </c>
      <c r="DV113" s="116">
        <f t="shared" si="256"/>
        <v>0</v>
      </c>
      <c r="DW113" s="101">
        <f t="shared" si="257"/>
        <v>0</v>
      </c>
      <c r="DX113" s="106">
        <f t="shared" si="258"/>
        <v>0</v>
      </c>
      <c r="EC113" s="116">
        <f t="shared" si="259"/>
        <v>0</v>
      </c>
      <c r="ED113" s="101">
        <f t="shared" si="260"/>
        <v>0</v>
      </c>
      <c r="EE113" s="106">
        <f t="shared" si="261"/>
        <v>0</v>
      </c>
      <c r="EJ113" s="116">
        <f t="shared" si="262"/>
        <v>0</v>
      </c>
      <c r="EK113" s="101">
        <f t="shared" si="263"/>
        <v>0</v>
      </c>
      <c r="EL113" s="106">
        <f t="shared" si="264"/>
        <v>0</v>
      </c>
      <c r="EQ113" s="116">
        <f t="shared" si="265"/>
        <v>0</v>
      </c>
      <c r="ER113" s="101">
        <f t="shared" si="266"/>
        <v>0</v>
      </c>
      <c r="ES113" s="106">
        <f t="shared" si="267"/>
        <v>0</v>
      </c>
      <c r="EX113" s="116">
        <f t="shared" si="268"/>
        <v>0</v>
      </c>
      <c r="EY113" s="101">
        <f t="shared" si="269"/>
        <v>0</v>
      </c>
      <c r="EZ113" s="106">
        <f t="shared" si="270"/>
        <v>0</v>
      </c>
      <c r="FE113" s="116">
        <f t="shared" si="271"/>
        <v>0</v>
      </c>
      <c r="FF113" s="101">
        <f t="shared" si="272"/>
        <v>0</v>
      </c>
      <c r="FG113" s="106">
        <f t="shared" si="273"/>
        <v>0</v>
      </c>
      <c r="FL113" s="116">
        <f t="shared" si="274"/>
        <v>0</v>
      </c>
      <c r="FM113" s="101">
        <f t="shared" si="275"/>
        <v>0</v>
      </c>
      <c r="FN113" s="106">
        <f t="shared" si="276"/>
        <v>0</v>
      </c>
      <c r="FS113" s="116">
        <f t="shared" si="277"/>
        <v>0</v>
      </c>
      <c r="FT113" s="101">
        <f t="shared" si="278"/>
        <v>0</v>
      </c>
      <c r="FU113" s="106">
        <f t="shared" si="279"/>
        <v>0</v>
      </c>
      <c r="FZ113" s="116">
        <f t="shared" si="280"/>
        <v>0</v>
      </c>
      <c r="GA113" s="101">
        <f t="shared" si="281"/>
        <v>0</v>
      </c>
      <c r="GB113" s="106">
        <f t="shared" si="282"/>
        <v>0</v>
      </c>
      <c r="GG113" s="116">
        <f t="shared" si="283"/>
        <v>0</v>
      </c>
      <c r="GH113" s="101">
        <f t="shared" si="284"/>
        <v>0</v>
      </c>
      <c r="GI113" s="106">
        <f t="shared" si="285"/>
        <v>0</v>
      </c>
      <c r="GN113" s="116">
        <f t="shared" si="286"/>
        <v>0</v>
      </c>
      <c r="GO113" s="101">
        <f t="shared" si="287"/>
        <v>0</v>
      </c>
      <c r="GP113" s="106">
        <f t="shared" si="288"/>
        <v>0</v>
      </c>
      <c r="GU113" s="116">
        <f t="shared" si="289"/>
        <v>0</v>
      </c>
      <c r="GV113" s="101">
        <f t="shared" si="290"/>
        <v>0</v>
      </c>
      <c r="GW113" s="106">
        <f t="shared" si="291"/>
        <v>0</v>
      </c>
      <c r="HB113" s="116">
        <f t="shared" si="292"/>
        <v>0</v>
      </c>
      <c r="HC113" s="101">
        <f t="shared" si="293"/>
        <v>0</v>
      </c>
      <c r="HD113" s="106">
        <f t="shared" si="294"/>
        <v>0</v>
      </c>
      <c r="HI113" s="116">
        <f t="shared" si="295"/>
        <v>0</v>
      </c>
      <c r="HJ113" s="101">
        <f t="shared" si="296"/>
        <v>0</v>
      </c>
      <c r="HK113" s="106">
        <f t="shared" si="297"/>
        <v>0</v>
      </c>
      <c r="HP113" s="116">
        <f t="shared" si="298"/>
        <v>0</v>
      </c>
      <c r="HQ113" s="101">
        <f t="shared" si="299"/>
        <v>0</v>
      </c>
      <c r="HR113" s="106">
        <f t="shared" si="300"/>
        <v>0</v>
      </c>
      <c r="HW113" s="116">
        <f t="shared" si="301"/>
        <v>0</v>
      </c>
      <c r="HX113" s="101">
        <f t="shared" si="302"/>
        <v>0</v>
      </c>
      <c r="HY113" s="106">
        <f t="shared" si="303"/>
        <v>0</v>
      </c>
      <c r="ID113" s="116">
        <f t="shared" si="304"/>
        <v>0</v>
      </c>
      <c r="IE113" s="101">
        <f t="shared" si="305"/>
        <v>0</v>
      </c>
      <c r="IF113" s="106">
        <f t="shared" si="306"/>
        <v>0</v>
      </c>
      <c r="IK113" s="116">
        <f t="shared" si="307"/>
        <v>0</v>
      </c>
      <c r="IL113" s="101">
        <f t="shared" si="308"/>
        <v>0</v>
      </c>
      <c r="IM113" s="106">
        <f t="shared" si="309"/>
        <v>0</v>
      </c>
    </row>
    <row r="114" spans="7:247" x14ac:dyDescent="0.2">
      <c r="G114" s="116">
        <f t="shared" si="207"/>
        <v>284800</v>
      </c>
      <c r="H114" s="101">
        <f t="shared" si="208"/>
        <v>284800</v>
      </c>
      <c r="I114" s="106">
        <f t="shared" si="310"/>
        <v>0</v>
      </c>
      <c r="N114" s="116">
        <f t="shared" si="209"/>
        <v>283000</v>
      </c>
      <c r="O114" s="101">
        <f t="shared" si="210"/>
        <v>283000</v>
      </c>
      <c r="P114" s="106">
        <f t="shared" si="311"/>
        <v>0</v>
      </c>
      <c r="U114" s="116">
        <f t="shared" si="211"/>
        <v>1800</v>
      </c>
      <c r="V114" s="101">
        <f t="shared" si="212"/>
        <v>1800</v>
      </c>
      <c r="W114" s="106">
        <f t="shared" si="213"/>
        <v>0</v>
      </c>
      <c r="AB114" s="116">
        <f t="shared" si="214"/>
        <v>0</v>
      </c>
      <c r="AC114" s="101">
        <f t="shared" si="215"/>
        <v>0</v>
      </c>
      <c r="AD114" s="106">
        <f t="shared" si="216"/>
        <v>0</v>
      </c>
      <c r="AI114" s="116">
        <f t="shared" si="217"/>
        <v>0</v>
      </c>
      <c r="AJ114" s="101">
        <f t="shared" si="218"/>
        <v>0</v>
      </c>
      <c r="AK114" s="106">
        <f t="shared" si="219"/>
        <v>0</v>
      </c>
      <c r="AP114" s="116">
        <f t="shared" si="220"/>
        <v>0</v>
      </c>
      <c r="AQ114" s="101">
        <f t="shared" si="221"/>
        <v>0</v>
      </c>
      <c r="AR114" s="106">
        <f t="shared" si="222"/>
        <v>0</v>
      </c>
      <c r="AW114" s="116">
        <f t="shared" si="223"/>
        <v>0</v>
      </c>
      <c r="AX114" s="101">
        <f t="shared" si="224"/>
        <v>0</v>
      </c>
      <c r="AY114" s="106">
        <f t="shared" si="225"/>
        <v>0</v>
      </c>
      <c r="BD114" s="116">
        <f t="shared" si="226"/>
        <v>0</v>
      </c>
      <c r="BE114" s="101">
        <f t="shared" si="227"/>
        <v>0</v>
      </c>
      <c r="BF114" s="106">
        <f t="shared" si="228"/>
        <v>0</v>
      </c>
      <c r="BK114" s="116">
        <f t="shared" si="229"/>
        <v>0</v>
      </c>
      <c r="BL114" s="101">
        <f t="shared" si="230"/>
        <v>0</v>
      </c>
      <c r="BM114" s="106">
        <f t="shared" si="231"/>
        <v>0</v>
      </c>
      <c r="BR114" s="116">
        <f t="shared" si="232"/>
        <v>0</v>
      </c>
      <c r="BS114" s="101">
        <f t="shared" si="233"/>
        <v>0</v>
      </c>
      <c r="BT114" s="106">
        <f t="shared" si="234"/>
        <v>0</v>
      </c>
      <c r="BY114" s="116">
        <f t="shared" si="235"/>
        <v>0</v>
      </c>
      <c r="BZ114" s="101">
        <f t="shared" si="236"/>
        <v>0</v>
      </c>
      <c r="CA114" s="106">
        <f t="shared" si="237"/>
        <v>0</v>
      </c>
      <c r="CF114" s="116">
        <f t="shared" si="238"/>
        <v>0</v>
      </c>
      <c r="CG114" s="101">
        <f t="shared" si="239"/>
        <v>0</v>
      </c>
      <c r="CH114" s="106">
        <f t="shared" si="240"/>
        <v>0</v>
      </c>
      <c r="CM114" s="116">
        <f t="shared" si="241"/>
        <v>0</v>
      </c>
      <c r="CN114" s="101">
        <f t="shared" si="242"/>
        <v>0</v>
      </c>
      <c r="CO114" s="106">
        <f t="shared" si="243"/>
        <v>0</v>
      </c>
      <c r="CT114" s="116">
        <f t="shared" si="244"/>
        <v>0</v>
      </c>
      <c r="CU114" s="101">
        <f t="shared" si="245"/>
        <v>0</v>
      </c>
      <c r="CV114" s="106">
        <f t="shared" si="246"/>
        <v>0</v>
      </c>
      <c r="DA114" s="116">
        <f t="shared" si="247"/>
        <v>0</v>
      </c>
      <c r="DB114" s="101">
        <f t="shared" si="248"/>
        <v>0</v>
      </c>
      <c r="DC114" s="106">
        <f t="shared" si="249"/>
        <v>0</v>
      </c>
      <c r="DH114" s="116">
        <f t="shared" si="250"/>
        <v>0</v>
      </c>
      <c r="DI114" s="101">
        <f t="shared" si="251"/>
        <v>0</v>
      </c>
      <c r="DJ114" s="106">
        <f t="shared" si="252"/>
        <v>0</v>
      </c>
      <c r="DO114" s="116">
        <f t="shared" si="253"/>
        <v>0</v>
      </c>
      <c r="DP114" s="101">
        <f t="shared" si="254"/>
        <v>0</v>
      </c>
      <c r="DQ114" s="106">
        <f t="shared" si="255"/>
        <v>0</v>
      </c>
      <c r="DV114" s="116">
        <f t="shared" si="256"/>
        <v>0</v>
      </c>
      <c r="DW114" s="101">
        <f t="shared" si="257"/>
        <v>0</v>
      </c>
      <c r="DX114" s="106">
        <f t="shared" si="258"/>
        <v>0</v>
      </c>
      <c r="EC114" s="116">
        <f t="shared" si="259"/>
        <v>0</v>
      </c>
      <c r="ED114" s="101">
        <f t="shared" si="260"/>
        <v>0</v>
      </c>
      <c r="EE114" s="106">
        <f t="shared" si="261"/>
        <v>0</v>
      </c>
      <c r="EJ114" s="116">
        <f t="shared" si="262"/>
        <v>0</v>
      </c>
      <c r="EK114" s="101">
        <f t="shared" si="263"/>
        <v>0</v>
      </c>
      <c r="EL114" s="106">
        <f t="shared" si="264"/>
        <v>0</v>
      </c>
      <c r="EQ114" s="116">
        <f t="shared" si="265"/>
        <v>0</v>
      </c>
      <c r="ER114" s="101">
        <f t="shared" si="266"/>
        <v>0</v>
      </c>
      <c r="ES114" s="106">
        <f t="shared" si="267"/>
        <v>0</v>
      </c>
      <c r="EX114" s="116">
        <f t="shared" si="268"/>
        <v>0</v>
      </c>
      <c r="EY114" s="101">
        <f t="shared" si="269"/>
        <v>0</v>
      </c>
      <c r="EZ114" s="106">
        <f t="shared" si="270"/>
        <v>0</v>
      </c>
      <c r="FE114" s="116">
        <f t="shared" si="271"/>
        <v>0</v>
      </c>
      <c r="FF114" s="101">
        <f t="shared" si="272"/>
        <v>0</v>
      </c>
      <c r="FG114" s="106">
        <f t="shared" si="273"/>
        <v>0</v>
      </c>
      <c r="FL114" s="116">
        <f t="shared" si="274"/>
        <v>0</v>
      </c>
      <c r="FM114" s="101">
        <f t="shared" si="275"/>
        <v>0</v>
      </c>
      <c r="FN114" s="106">
        <f t="shared" si="276"/>
        <v>0</v>
      </c>
      <c r="FS114" s="116">
        <f t="shared" si="277"/>
        <v>0</v>
      </c>
      <c r="FT114" s="101">
        <f t="shared" si="278"/>
        <v>0</v>
      </c>
      <c r="FU114" s="106">
        <f t="shared" si="279"/>
        <v>0</v>
      </c>
      <c r="FZ114" s="116">
        <f t="shared" si="280"/>
        <v>0</v>
      </c>
      <c r="GA114" s="101">
        <f t="shared" si="281"/>
        <v>0</v>
      </c>
      <c r="GB114" s="106">
        <f t="shared" si="282"/>
        <v>0</v>
      </c>
      <c r="GG114" s="116">
        <f t="shared" si="283"/>
        <v>0</v>
      </c>
      <c r="GH114" s="101">
        <f t="shared" si="284"/>
        <v>0</v>
      </c>
      <c r="GI114" s="106">
        <f t="shared" si="285"/>
        <v>0</v>
      </c>
      <c r="GN114" s="116">
        <f t="shared" si="286"/>
        <v>0</v>
      </c>
      <c r="GO114" s="101">
        <f t="shared" si="287"/>
        <v>0</v>
      </c>
      <c r="GP114" s="106">
        <f t="shared" si="288"/>
        <v>0</v>
      </c>
      <c r="GU114" s="116">
        <f t="shared" si="289"/>
        <v>0</v>
      </c>
      <c r="GV114" s="101">
        <f t="shared" si="290"/>
        <v>0</v>
      </c>
      <c r="GW114" s="106">
        <f t="shared" si="291"/>
        <v>0</v>
      </c>
      <c r="HB114" s="116">
        <f t="shared" si="292"/>
        <v>0</v>
      </c>
      <c r="HC114" s="101">
        <f t="shared" si="293"/>
        <v>0</v>
      </c>
      <c r="HD114" s="106">
        <f t="shared" si="294"/>
        <v>0</v>
      </c>
      <c r="HI114" s="116">
        <f t="shared" si="295"/>
        <v>0</v>
      </c>
      <c r="HJ114" s="101">
        <f t="shared" si="296"/>
        <v>0</v>
      </c>
      <c r="HK114" s="106">
        <f t="shared" si="297"/>
        <v>0</v>
      </c>
      <c r="HP114" s="116">
        <f t="shared" si="298"/>
        <v>0</v>
      </c>
      <c r="HQ114" s="101">
        <f t="shared" si="299"/>
        <v>0</v>
      </c>
      <c r="HR114" s="106">
        <f t="shared" si="300"/>
        <v>0</v>
      </c>
      <c r="HW114" s="116">
        <f t="shared" si="301"/>
        <v>0</v>
      </c>
      <c r="HX114" s="101">
        <f t="shared" si="302"/>
        <v>0</v>
      </c>
      <c r="HY114" s="106">
        <f t="shared" si="303"/>
        <v>0</v>
      </c>
      <c r="ID114" s="116">
        <f t="shared" si="304"/>
        <v>0</v>
      </c>
      <c r="IE114" s="101">
        <f t="shared" si="305"/>
        <v>0</v>
      </c>
      <c r="IF114" s="106">
        <f t="shared" si="306"/>
        <v>0</v>
      </c>
      <c r="IK114" s="116">
        <f t="shared" si="307"/>
        <v>0</v>
      </c>
      <c r="IL114" s="101">
        <f t="shared" si="308"/>
        <v>0</v>
      </c>
      <c r="IM114" s="106">
        <f t="shared" si="309"/>
        <v>0</v>
      </c>
    </row>
    <row r="115" spans="7:247" x14ac:dyDescent="0.2">
      <c r="G115" s="116">
        <f t="shared" si="207"/>
        <v>122000</v>
      </c>
      <c r="H115" s="101">
        <f t="shared" si="208"/>
        <v>122000</v>
      </c>
      <c r="I115" s="106">
        <f t="shared" si="310"/>
        <v>0</v>
      </c>
      <c r="N115" s="116">
        <f t="shared" si="209"/>
        <v>122000</v>
      </c>
      <c r="O115" s="101">
        <f t="shared" si="210"/>
        <v>122000</v>
      </c>
      <c r="P115" s="106">
        <f t="shared" si="311"/>
        <v>0</v>
      </c>
      <c r="U115" s="116">
        <f t="shared" si="211"/>
        <v>0</v>
      </c>
      <c r="V115" s="101">
        <f t="shared" si="212"/>
        <v>0</v>
      </c>
      <c r="W115" s="106">
        <f t="shared" si="213"/>
        <v>0</v>
      </c>
      <c r="AB115" s="116">
        <f t="shared" si="214"/>
        <v>0</v>
      </c>
      <c r="AC115" s="101">
        <f t="shared" si="215"/>
        <v>0</v>
      </c>
      <c r="AD115" s="106">
        <f t="shared" si="216"/>
        <v>0</v>
      </c>
      <c r="AI115" s="116">
        <f t="shared" si="217"/>
        <v>0</v>
      </c>
      <c r="AJ115" s="101">
        <f t="shared" si="218"/>
        <v>0</v>
      </c>
      <c r="AK115" s="106">
        <f t="shared" si="219"/>
        <v>0</v>
      </c>
      <c r="AP115" s="116">
        <f t="shared" si="220"/>
        <v>0</v>
      </c>
      <c r="AQ115" s="101">
        <f t="shared" si="221"/>
        <v>0</v>
      </c>
      <c r="AR115" s="106">
        <f t="shared" si="222"/>
        <v>0</v>
      </c>
      <c r="AW115" s="116">
        <f t="shared" si="223"/>
        <v>0</v>
      </c>
      <c r="AX115" s="101">
        <f t="shared" si="224"/>
        <v>0</v>
      </c>
      <c r="AY115" s="106">
        <f t="shared" si="225"/>
        <v>0</v>
      </c>
      <c r="BD115" s="116">
        <f t="shared" si="226"/>
        <v>0</v>
      </c>
      <c r="BE115" s="101">
        <f t="shared" si="227"/>
        <v>0</v>
      </c>
      <c r="BF115" s="106">
        <f t="shared" si="228"/>
        <v>0</v>
      </c>
      <c r="BK115" s="116">
        <f t="shared" si="229"/>
        <v>0</v>
      </c>
      <c r="BL115" s="101">
        <f t="shared" si="230"/>
        <v>0</v>
      </c>
      <c r="BM115" s="106">
        <f t="shared" si="231"/>
        <v>0</v>
      </c>
      <c r="BR115" s="116">
        <f t="shared" si="232"/>
        <v>0</v>
      </c>
      <c r="BS115" s="101">
        <f t="shared" si="233"/>
        <v>0</v>
      </c>
      <c r="BT115" s="106">
        <f t="shared" si="234"/>
        <v>0</v>
      </c>
      <c r="BY115" s="116">
        <f t="shared" si="235"/>
        <v>0</v>
      </c>
      <c r="BZ115" s="101">
        <f t="shared" si="236"/>
        <v>0</v>
      </c>
      <c r="CA115" s="106">
        <f t="shared" si="237"/>
        <v>0</v>
      </c>
      <c r="CF115" s="116">
        <f t="shared" si="238"/>
        <v>0</v>
      </c>
      <c r="CG115" s="101">
        <f t="shared" si="239"/>
        <v>0</v>
      </c>
      <c r="CH115" s="106">
        <f t="shared" si="240"/>
        <v>0</v>
      </c>
      <c r="CM115" s="116">
        <f t="shared" si="241"/>
        <v>0</v>
      </c>
      <c r="CN115" s="101">
        <f t="shared" si="242"/>
        <v>0</v>
      </c>
      <c r="CO115" s="106">
        <f t="shared" si="243"/>
        <v>0</v>
      </c>
      <c r="CT115" s="116">
        <f t="shared" si="244"/>
        <v>0</v>
      </c>
      <c r="CU115" s="101">
        <f t="shared" si="245"/>
        <v>0</v>
      </c>
      <c r="CV115" s="106">
        <f t="shared" si="246"/>
        <v>0</v>
      </c>
      <c r="DA115" s="116">
        <f t="shared" si="247"/>
        <v>0</v>
      </c>
      <c r="DB115" s="101">
        <f t="shared" si="248"/>
        <v>0</v>
      </c>
      <c r="DC115" s="106">
        <f t="shared" si="249"/>
        <v>0</v>
      </c>
      <c r="DH115" s="116">
        <f t="shared" si="250"/>
        <v>0</v>
      </c>
      <c r="DI115" s="101">
        <f t="shared" si="251"/>
        <v>0</v>
      </c>
      <c r="DJ115" s="106">
        <f t="shared" si="252"/>
        <v>0</v>
      </c>
      <c r="DO115" s="116">
        <f t="shared" si="253"/>
        <v>0</v>
      </c>
      <c r="DP115" s="101">
        <f t="shared" si="254"/>
        <v>0</v>
      </c>
      <c r="DQ115" s="106">
        <f t="shared" si="255"/>
        <v>0</v>
      </c>
      <c r="DV115" s="116">
        <f t="shared" si="256"/>
        <v>0</v>
      </c>
      <c r="DW115" s="101">
        <f t="shared" si="257"/>
        <v>0</v>
      </c>
      <c r="DX115" s="106">
        <f t="shared" si="258"/>
        <v>0</v>
      </c>
      <c r="EC115" s="116">
        <f t="shared" si="259"/>
        <v>0</v>
      </c>
      <c r="ED115" s="101">
        <f t="shared" si="260"/>
        <v>0</v>
      </c>
      <c r="EE115" s="106">
        <f t="shared" si="261"/>
        <v>0</v>
      </c>
      <c r="EJ115" s="116">
        <f t="shared" si="262"/>
        <v>0</v>
      </c>
      <c r="EK115" s="101">
        <f t="shared" si="263"/>
        <v>0</v>
      </c>
      <c r="EL115" s="106">
        <f t="shared" si="264"/>
        <v>0</v>
      </c>
      <c r="EQ115" s="116">
        <f t="shared" si="265"/>
        <v>0</v>
      </c>
      <c r="ER115" s="101">
        <f t="shared" si="266"/>
        <v>0</v>
      </c>
      <c r="ES115" s="106">
        <f t="shared" si="267"/>
        <v>0</v>
      </c>
      <c r="EX115" s="116">
        <f t="shared" si="268"/>
        <v>0</v>
      </c>
      <c r="EY115" s="101">
        <f t="shared" si="269"/>
        <v>0</v>
      </c>
      <c r="EZ115" s="106">
        <f t="shared" si="270"/>
        <v>0</v>
      </c>
      <c r="FE115" s="116">
        <f t="shared" si="271"/>
        <v>0</v>
      </c>
      <c r="FF115" s="101">
        <f t="shared" si="272"/>
        <v>0</v>
      </c>
      <c r="FG115" s="106">
        <f t="shared" si="273"/>
        <v>0</v>
      </c>
      <c r="FL115" s="116">
        <f t="shared" si="274"/>
        <v>0</v>
      </c>
      <c r="FM115" s="101">
        <f t="shared" si="275"/>
        <v>0</v>
      </c>
      <c r="FN115" s="106">
        <f t="shared" si="276"/>
        <v>0</v>
      </c>
      <c r="FS115" s="116">
        <f t="shared" si="277"/>
        <v>0</v>
      </c>
      <c r="FT115" s="101">
        <f t="shared" si="278"/>
        <v>0</v>
      </c>
      <c r="FU115" s="106">
        <f t="shared" si="279"/>
        <v>0</v>
      </c>
      <c r="FZ115" s="116">
        <f t="shared" si="280"/>
        <v>0</v>
      </c>
      <c r="GA115" s="101">
        <f t="shared" si="281"/>
        <v>0</v>
      </c>
      <c r="GB115" s="106">
        <f t="shared" si="282"/>
        <v>0</v>
      </c>
      <c r="GG115" s="116">
        <f t="shared" si="283"/>
        <v>0</v>
      </c>
      <c r="GH115" s="101">
        <f t="shared" si="284"/>
        <v>0</v>
      </c>
      <c r="GI115" s="106">
        <f t="shared" si="285"/>
        <v>0</v>
      </c>
      <c r="GN115" s="116">
        <f t="shared" si="286"/>
        <v>0</v>
      </c>
      <c r="GO115" s="101">
        <f t="shared" si="287"/>
        <v>0</v>
      </c>
      <c r="GP115" s="106">
        <f t="shared" si="288"/>
        <v>0</v>
      </c>
      <c r="GU115" s="116">
        <f t="shared" si="289"/>
        <v>0</v>
      </c>
      <c r="GV115" s="101">
        <f t="shared" si="290"/>
        <v>0</v>
      </c>
      <c r="GW115" s="106">
        <f t="shared" si="291"/>
        <v>0</v>
      </c>
      <c r="HB115" s="116">
        <f t="shared" si="292"/>
        <v>0</v>
      </c>
      <c r="HC115" s="101">
        <f t="shared" si="293"/>
        <v>0</v>
      </c>
      <c r="HD115" s="106">
        <f t="shared" si="294"/>
        <v>0</v>
      </c>
      <c r="HI115" s="116">
        <f t="shared" si="295"/>
        <v>0</v>
      </c>
      <c r="HJ115" s="101">
        <f t="shared" si="296"/>
        <v>0</v>
      </c>
      <c r="HK115" s="106">
        <f t="shared" si="297"/>
        <v>0</v>
      </c>
      <c r="HP115" s="116">
        <f t="shared" si="298"/>
        <v>0</v>
      </c>
      <c r="HQ115" s="101">
        <f t="shared" si="299"/>
        <v>0</v>
      </c>
      <c r="HR115" s="106">
        <f t="shared" si="300"/>
        <v>0</v>
      </c>
      <c r="HW115" s="116">
        <f t="shared" si="301"/>
        <v>0</v>
      </c>
      <c r="HX115" s="101">
        <f t="shared" si="302"/>
        <v>0</v>
      </c>
      <c r="HY115" s="106">
        <f t="shared" si="303"/>
        <v>0</v>
      </c>
      <c r="ID115" s="116">
        <f t="shared" si="304"/>
        <v>0</v>
      </c>
      <c r="IE115" s="101">
        <f t="shared" si="305"/>
        <v>0</v>
      </c>
      <c r="IF115" s="106">
        <f t="shared" si="306"/>
        <v>0</v>
      </c>
      <c r="IK115" s="116">
        <f t="shared" si="307"/>
        <v>0</v>
      </c>
      <c r="IL115" s="101">
        <f t="shared" si="308"/>
        <v>0</v>
      </c>
      <c r="IM115" s="106">
        <f t="shared" si="309"/>
        <v>0</v>
      </c>
    </row>
    <row r="116" spans="7:247" x14ac:dyDescent="0.2">
      <c r="G116" s="116">
        <f t="shared" si="207"/>
        <v>2000</v>
      </c>
      <c r="H116" s="101">
        <f t="shared" si="208"/>
        <v>2000</v>
      </c>
      <c r="I116" s="106">
        <f t="shared" si="310"/>
        <v>0</v>
      </c>
      <c r="N116" s="116">
        <f t="shared" si="209"/>
        <v>2000</v>
      </c>
      <c r="O116" s="101">
        <f t="shared" si="210"/>
        <v>2000</v>
      </c>
      <c r="P116" s="106">
        <f t="shared" si="311"/>
        <v>0</v>
      </c>
      <c r="U116" s="116">
        <f t="shared" si="211"/>
        <v>0</v>
      </c>
      <c r="V116" s="101">
        <f t="shared" si="212"/>
        <v>0</v>
      </c>
      <c r="W116" s="106">
        <f t="shared" si="213"/>
        <v>0</v>
      </c>
      <c r="AB116" s="116">
        <f t="shared" si="214"/>
        <v>0</v>
      </c>
      <c r="AC116" s="101">
        <f t="shared" si="215"/>
        <v>0</v>
      </c>
      <c r="AD116" s="106">
        <f t="shared" si="216"/>
        <v>0</v>
      </c>
      <c r="AI116" s="116">
        <f t="shared" si="217"/>
        <v>0</v>
      </c>
      <c r="AJ116" s="101">
        <f t="shared" si="218"/>
        <v>0</v>
      </c>
      <c r="AK116" s="106">
        <f t="shared" si="219"/>
        <v>0</v>
      </c>
      <c r="AP116" s="116">
        <f t="shared" si="220"/>
        <v>0</v>
      </c>
      <c r="AQ116" s="101">
        <f t="shared" si="221"/>
        <v>0</v>
      </c>
      <c r="AR116" s="106">
        <f t="shared" si="222"/>
        <v>0</v>
      </c>
      <c r="AW116" s="116">
        <f t="shared" si="223"/>
        <v>0</v>
      </c>
      <c r="AX116" s="101">
        <f t="shared" si="224"/>
        <v>0</v>
      </c>
      <c r="AY116" s="106">
        <f t="shared" si="225"/>
        <v>0</v>
      </c>
      <c r="BD116" s="116">
        <f t="shared" si="226"/>
        <v>0</v>
      </c>
      <c r="BE116" s="101">
        <f t="shared" si="227"/>
        <v>0</v>
      </c>
      <c r="BF116" s="106">
        <f t="shared" si="228"/>
        <v>0</v>
      </c>
      <c r="BK116" s="116">
        <f t="shared" si="229"/>
        <v>0</v>
      </c>
      <c r="BL116" s="101">
        <f t="shared" si="230"/>
        <v>0</v>
      </c>
      <c r="BM116" s="106">
        <f t="shared" si="231"/>
        <v>0</v>
      </c>
      <c r="BR116" s="116">
        <f t="shared" si="232"/>
        <v>0</v>
      </c>
      <c r="BS116" s="101">
        <f t="shared" si="233"/>
        <v>0</v>
      </c>
      <c r="BT116" s="106">
        <f t="shared" si="234"/>
        <v>0</v>
      </c>
      <c r="BY116" s="116">
        <f t="shared" si="235"/>
        <v>0</v>
      </c>
      <c r="BZ116" s="101">
        <f t="shared" si="236"/>
        <v>0</v>
      </c>
      <c r="CA116" s="106">
        <f t="shared" si="237"/>
        <v>0</v>
      </c>
      <c r="CF116" s="116">
        <f t="shared" si="238"/>
        <v>0</v>
      </c>
      <c r="CG116" s="101">
        <f t="shared" si="239"/>
        <v>0</v>
      </c>
      <c r="CH116" s="106">
        <f t="shared" si="240"/>
        <v>0</v>
      </c>
      <c r="CM116" s="116">
        <f t="shared" si="241"/>
        <v>0</v>
      </c>
      <c r="CN116" s="101">
        <f t="shared" si="242"/>
        <v>0</v>
      </c>
      <c r="CO116" s="106">
        <f t="shared" si="243"/>
        <v>0</v>
      </c>
      <c r="CT116" s="116">
        <f t="shared" si="244"/>
        <v>0</v>
      </c>
      <c r="CU116" s="101">
        <f t="shared" si="245"/>
        <v>0</v>
      </c>
      <c r="CV116" s="106">
        <f t="shared" si="246"/>
        <v>0</v>
      </c>
      <c r="DA116" s="116">
        <f t="shared" si="247"/>
        <v>0</v>
      </c>
      <c r="DB116" s="101">
        <f t="shared" si="248"/>
        <v>0</v>
      </c>
      <c r="DC116" s="106">
        <f t="shared" si="249"/>
        <v>0</v>
      </c>
      <c r="DH116" s="116">
        <f t="shared" si="250"/>
        <v>0</v>
      </c>
      <c r="DI116" s="101">
        <f t="shared" si="251"/>
        <v>0</v>
      </c>
      <c r="DJ116" s="106">
        <f t="shared" si="252"/>
        <v>0</v>
      </c>
      <c r="DO116" s="116">
        <f t="shared" si="253"/>
        <v>0</v>
      </c>
      <c r="DP116" s="101">
        <f t="shared" si="254"/>
        <v>0</v>
      </c>
      <c r="DQ116" s="106">
        <f t="shared" si="255"/>
        <v>0</v>
      </c>
      <c r="DV116" s="116">
        <f t="shared" si="256"/>
        <v>0</v>
      </c>
      <c r="DW116" s="101">
        <f t="shared" si="257"/>
        <v>0</v>
      </c>
      <c r="DX116" s="106">
        <f t="shared" si="258"/>
        <v>0</v>
      </c>
      <c r="EC116" s="116">
        <f t="shared" si="259"/>
        <v>0</v>
      </c>
      <c r="ED116" s="101">
        <f t="shared" si="260"/>
        <v>0</v>
      </c>
      <c r="EE116" s="106">
        <f t="shared" si="261"/>
        <v>0</v>
      </c>
      <c r="EJ116" s="116">
        <f t="shared" si="262"/>
        <v>0</v>
      </c>
      <c r="EK116" s="101">
        <f t="shared" si="263"/>
        <v>0</v>
      </c>
      <c r="EL116" s="106">
        <f t="shared" si="264"/>
        <v>0</v>
      </c>
      <c r="EQ116" s="116">
        <f t="shared" si="265"/>
        <v>0</v>
      </c>
      <c r="ER116" s="101">
        <f t="shared" si="266"/>
        <v>0</v>
      </c>
      <c r="ES116" s="106">
        <f t="shared" si="267"/>
        <v>0</v>
      </c>
      <c r="EX116" s="116">
        <f t="shared" si="268"/>
        <v>0</v>
      </c>
      <c r="EY116" s="101">
        <f t="shared" si="269"/>
        <v>0</v>
      </c>
      <c r="EZ116" s="106">
        <f t="shared" si="270"/>
        <v>0</v>
      </c>
      <c r="FE116" s="116">
        <f t="shared" si="271"/>
        <v>0</v>
      </c>
      <c r="FF116" s="101">
        <f t="shared" si="272"/>
        <v>0</v>
      </c>
      <c r="FG116" s="106">
        <f t="shared" si="273"/>
        <v>0</v>
      </c>
      <c r="FL116" s="116">
        <f t="shared" si="274"/>
        <v>0</v>
      </c>
      <c r="FM116" s="101">
        <f t="shared" si="275"/>
        <v>0</v>
      </c>
      <c r="FN116" s="106">
        <f t="shared" si="276"/>
        <v>0</v>
      </c>
      <c r="FS116" s="116">
        <f t="shared" si="277"/>
        <v>0</v>
      </c>
      <c r="FT116" s="101">
        <f t="shared" si="278"/>
        <v>0</v>
      </c>
      <c r="FU116" s="106">
        <f t="shared" si="279"/>
        <v>0</v>
      </c>
      <c r="FZ116" s="116">
        <f t="shared" si="280"/>
        <v>0</v>
      </c>
      <c r="GA116" s="101">
        <f t="shared" si="281"/>
        <v>0</v>
      </c>
      <c r="GB116" s="106">
        <f t="shared" si="282"/>
        <v>0</v>
      </c>
      <c r="GG116" s="116">
        <f t="shared" si="283"/>
        <v>0</v>
      </c>
      <c r="GH116" s="101">
        <f t="shared" si="284"/>
        <v>0</v>
      </c>
      <c r="GI116" s="106">
        <f t="shared" si="285"/>
        <v>0</v>
      </c>
      <c r="GN116" s="116">
        <f t="shared" si="286"/>
        <v>0</v>
      </c>
      <c r="GO116" s="101">
        <f t="shared" si="287"/>
        <v>0</v>
      </c>
      <c r="GP116" s="106">
        <f t="shared" si="288"/>
        <v>0</v>
      </c>
      <c r="GU116" s="116">
        <f t="shared" si="289"/>
        <v>0</v>
      </c>
      <c r="GV116" s="101">
        <f t="shared" si="290"/>
        <v>0</v>
      </c>
      <c r="GW116" s="106">
        <f t="shared" si="291"/>
        <v>0</v>
      </c>
      <c r="HB116" s="116">
        <f t="shared" si="292"/>
        <v>0</v>
      </c>
      <c r="HC116" s="101">
        <f t="shared" si="293"/>
        <v>0</v>
      </c>
      <c r="HD116" s="106">
        <f t="shared" si="294"/>
        <v>0</v>
      </c>
      <c r="HI116" s="116">
        <f t="shared" si="295"/>
        <v>0</v>
      </c>
      <c r="HJ116" s="101">
        <f t="shared" si="296"/>
        <v>0</v>
      </c>
      <c r="HK116" s="106">
        <f t="shared" si="297"/>
        <v>0</v>
      </c>
      <c r="HP116" s="116">
        <f t="shared" si="298"/>
        <v>0</v>
      </c>
      <c r="HQ116" s="101">
        <f t="shared" si="299"/>
        <v>0</v>
      </c>
      <c r="HR116" s="106">
        <f t="shared" si="300"/>
        <v>0</v>
      </c>
      <c r="HW116" s="116">
        <f t="shared" si="301"/>
        <v>0</v>
      </c>
      <c r="HX116" s="101">
        <f t="shared" si="302"/>
        <v>0</v>
      </c>
      <c r="HY116" s="106">
        <f t="shared" si="303"/>
        <v>0</v>
      </c>
      <c r="ID116" s="116">
        <f t="shared" si="304"/>
        <v>0</v>
      </c>
      <c r="IE116" s="101">
        <f t="shared" si="305"/>
        <v>0</v>
      </c>
      <c r="IF116" s="106">
        <f t="shared" si="306"/>
        <v>0</v>
      </c>
      <c r="IK116" s="116">
        <f t="shared" si="307"/>
        <v>0</v>
      </c>
      <c r="IL116" s="101">
        <f t="shared" si="308"/>
        <v>0</v>
      </c>
      <c r="IM116" s="106">
        <f t="shared" si="309"/>
        <v>0</v>
      </c>
    </row>
    <row r="117" spans="7:247" x14ac:dyDescent="0.2">
      <c r="G117" s="116">
        <f t="shared" si="207"/>
        <v>120000</v>
      </c>
      <c r="H117" s="101">
        <f t="shared" si="208"/>
        <v>120000</v>
      </c>
      <c r="I117" s="106">
        <f t="shared" si="310"/>
        <v>0</v>
      </c>
      <c r="N117" s="116">
        <f t="shared" si="209"/>
        <v>120000</v>
      </c>
      <c r="O117" s="101">
        <f t="shared" si="210"/>
        <v>120000</v>
      </c>
      <c r="P117" s="106">
        <f t="shared" si="311"/>
        <v>0</v>
      </c>
      <c r="U117" s="116">
        <f t="shared" si="211"/>
        <v>0</v>
      </c>
      <c r="V117" s="101">
        <f t="shared" si="212"/>
        <v>0</v>
      </c>
      <c r="W117" s="106">
        <f t="shared" si="213"/>
        <v>0</v>
      </c>
      <c r="AB117" s="116">
        <f t="shared" si="214"/>
        <v>0</v>
      </c>
      <c r="AC117" s="101">
        <f t="shared" si="215"/>
        <v>0</v>
      </c>
      <c r="AD117" s="106">
        <f t="shared" si="216"/>
        <v>0</v>
      </c>
      <c r="AI117" s="116">
        <f t="shared" si="217"/>
        <v>0</v>
      </c>
      <c r="AJ117" s="101">
        <f t="shared" si="218"/>
        <v>0</v>
      </c>
      <c r="AK117" s="106">
        <f t="shared" si="219"/>
        <v>0</v>
      </c>
      <c r="AP117" s="116">
        <f t="shared" si="220"/>
        <v>0</v>
      </c>
      <c r="AQ117" s="101">
        <f t="shared" si="221"/>
        <v>0</v>
      </c>
      <c r="AR117" s="106">
        <f t="shared" si="222"/>
        <v>0</v>
      </c>
      <c r="AW117" s="116">
        <f t="shared" si="223"/>
        <v>0</v>
      </c>
      <c r="AX117" s="101">
        <f t="shared" si="224"/>
        <v>0</v>
      </c>
      <c r="AY117" s="106">
        <f t="shared" si="225"/>
        <v>0</v>
      </c>
      <c r="BD117" s="116">
        <f t="shared" si="226"/>
        <v>0</v>
      </c>
      <c r="BE117" s="101">
        <f t="shared" si="227"/>
        <v>0</v>
      </c>
      <c r="BF117" s="106">
        <f t="shared" si="228"/>
        <v>0</v>
      </c>
      <c r="BK117" s="116">
        <f t="shared" si="229"/>
        <v>0</v>
      </c>
      <c r="BL117" s="101">
        <f t="shared" si="230"/>
        <v>0</v>
      </c>
      <c r="BM117" s="106">
        <f t="shared" si="231"/>
        <v>0</v>
      </c>
      <c r="BR117" s="116">
        <f t="shared" si="232"/>
        <v>0</v>
      </c>
      <c r="BS117" s="101">
        <f t="shared" si="233"/>
        <v>0</v>
      </c>
      <c r="BT117" s="106">
        <f t="shared" si="234"/>
        <v>0</v>
      </c>
      <c r="BY117" s="116">
        <f t="shared" si="235"/>
        <v>0</v>
      </c>
      <c r="BZ117" s="101">
        <f t="shared" si="236"/>
        <v>0</v>
      </c>
      <c r="CA117" s="106">
        <f t="shared" si="237"/>
        <v>0</v>
      </c>
      <c r="CF117" s="116">
        <f t="shared" si="238"/>
        <v>0</v>
      </c>
      <c r="CG117" s="101">
        <f t="shared" si="239"/>
        <v>0</v>
      </c>
      <c r="CH117" s="106">
        <f t="shared" si="240"/>
        <v>0</v>
      </c>
      <c r="CM117" s="116">
        <f t="shared" si="241"/>
        <v>0</v>
      </c>
      <c r="CN117" s="101">
        <f t="shared" si="242"/>
        <v>0</v>
      </c>
      <c r="CO117" s="106">
        <f t="shared" si="243"/>
        <v>0</v>
      </c>
      <c r="CT117" s="116">
        <f t="shared" si="244"/>
        <v>0</v>
      </c>
      <c r="CU117" s="101">
        <f t="shared" si="245"/>
        <v>0</v>
      </c>
      <c r="CV117" s="106">
        <f t="shared" si="246"/>
        <v>0</v>
      </c>
      <c r="DA117" s="116">
        <f t="shared" si="247"/>
        <v>0</v>
      </c>
      <c r="DB117" s="101">
        <f t="shared" si="248"/>
        <v>0</v>
      </c>
      <c r="DC117" s="106">
        <f t="shared" si="249"/>
        <v>0</v>
      </c>
      <c r="DH117" s="116">
        <f t="shared" si="250"/>
        <v>0</v>
      </c>
      <c r="DI117" s="101">
        <f t="shared" si="251"/>
        <v>0</v>
      </c>
      <c r="DJ117" s="106">
        <f t="shared" si="252"/>
        <v>0</v>
      </c>
      <c r="DO117" s="116">
        <f t="shared" si="253"/>
        <v>0</v>
      </c>
      <c r="DP117" s="101">
        <f t="shared" si="254"/>
        <v>0</v>
      </c>
      <c r="DQ117" s="106">
        <f t="shared" si="255"/>
        <v>0</v>
      </c>
      <c r="DV117" s="116">
        <f t="shared" si="256"/>
        <v>0</v>
      </c>
      <c r="DW117" s="101">
        <f t="shared" si="257"/>
        <v>0</v>
      </c>
      <c r="DX117" s="106">
        <f t="shared" si="258"/>
        <v>0</v>
      </c>
      <c r="EC117" s="116">
        <f t="shared" si="259"/>
        <v>0</v>
      </c>
      <c r="ED117" s="101">
        <f t="shared" si="260"/>
        <v>0</v>
      </c>
      <c r="EE117" s="106">
        <f t="shared" si="261"/>
        <v>0</v>
      </c>
      <c r="EJ117" s="116">
        <f t="shared" si="262"/>
        <v>0</v>
      </c>
      <c r="EK117" s="101">
        <f t="shared" si="263"/>
        <v>0</v>
      </c>
      <c r="EL117" s="106">
        <f t="shared" si="264"/>
        <v>0</v>
      </c>
      <c r="EQ117" s="116">
        <f t="shared" si="265"/>
        <v>0</v>
      </c>
      <c r="ER117" s="101">
        <f t="shared" si="266"/>
        <v>0</v>
      </c>
      <c r="ES117" s="106">
        <f t="shared" si="267"/>
        <v>0</v>
      </c>
      <c r="EX117" s="116">
        <f t="shared" si="268"/>
        <v>0</v>
      </c>
      <c r="EY117" s="101">
        <f t="shared" si="269"/>
        <v>0</v>
      </c>
      <c r="EZ117" s="106">
        <f t="shared" si="270"/>
        <v>0</v>
      </c>
      <c r="FE117" s="116">
        <f t="shared" si="271"/>
        <v>0</v>
      </c>
      <c r="FF117" s="101">
        <f t="shared" si="272"/>
        <v>0</v>
      </c>
      <c r="FG117" s="106">
        <f t="shared" si="273"/>
        <v>0</v>
      </c>
      <c r="FL117" s="116">
        <f t="shared" si="274"/>
        <v>0</v>
      </c>
      <c r="FM117" s="101">
        <f t="shared" si="275"/>
        <v>0</v>
      </c>
      <c r="FN117" s="106">
        <f t="shared" si="276"/>
        <v>0</v>
      </c>
      <c r="FS117" s="116">
        <f t="shared" si="277"/>
        <v>0</v>
      </c>
      <c r="FT117" s="101">
        <f t="shared" si="278"/>
        <v>0</v>
      </c>
      <c r="FU117" s="106">
        <f t="shared" si="279"/>
        <v>0</v>
      </c>
      <c r="FZ117" s="116">
        <f t="shared" si="280"/>
        <v>0</v>
      </c>
      <c r="GA117" s="101">
        <f t="shared" si="281"/>
        <v>0</v>
      </c>
      <c r="GB117" s="106">
        <f t="shared" si="282"/>
        <v>0</v>
      </c>
      <c r="GG117" s="116">
        <f t="shared" si="283"/>
        <v>0</v>
      </c>
      <c r="GH117" s="101">
        <f t="shared" si="284"/>
        <v>0</v>
      </c>
      <c r="GI117" s="106">
        <f t="shared" si="285"/>
        <v>0</v>
      </c>
      <c r="GN117" s="116">
        <f t="shared" si="286"/>
        <v>0</v>
      </c>
      <c r="GO117" s="101">
        <f t="shared" si="287"/>
        <v>0</v>
      </c>
      <c r="GP117" s="106">
        <f t="shared" si="288"/>
        <v>0</v>
      </c>
      <c r="GU117" s="116">
        <f t="shared" si="289"/>
        <v>0</v>
      </c>
      <c r="GV117" s="101">
        <f t="shared" si="290"/>
        <v>0</v>
      </c>
      <c r="GW117" s="106">
        <f t="shared" si="291"/>
        <v>0</v>
      </c>
      <c r="HB117" s="116">
        <f t="shared" si="292"/>
        <v>0</v>
      </c>
      <c r="HC117" s="101">
        <f t="shared" si="293"/>
        <v>0</v>
      </c>
      <c r="HD117" s="106">
        <f t="shared" si="294"/>
        <v>0</v>
      </c>
      <c r="HI117" s="116">
        <f t="shared" si="295"/>
        <v>0</v>
      </c>
      <c r="HJ117" s="101">
        <f t="shared" si="296"/>
        <v>0</v>
      </c>
      <c r="HK117" s="106">
        <f t="shared" si="297"/>
        <v>0</v>
      </c>
      <c r="HP117" s="116">
        <f t="shared" si="298"/>
        <v>0</v>
      </c>
      <c r="HQ117" s="101">
        <f t="shared" si="299"/>
        <v>0</v>
      </c>
      <c r="HR117" s="106">
        <f t="shared" si="300"/>
        <v>0</v>
      </c>
      <c r="HW117" s="116">
        <f t="shared" si="301"/>
        <v>0</v>
      </c>
      <c r="HX117" s="101">
        <f t="shared" si="302"/>
        <v>0</v>
      </c>
      <c r="HY117" s="106">
        <f t="shared" si="303"/>
        <v>0</v>
      </c>
      <c r="ID117" s="116">
        <f t="shared" si="304"/>
        <v>0</v>
      </c>
      <c r="IE117" s="101">
        <f t="shared" si="305"/>
        <v>0</v>
      </c>
      <c r="IF117" s="106">
        <f t="shared" si="306"/>
        <v>0</v>
      </c>
      <c r="IK117" s="116">
        <f t="shared" si="307"/>
        <v>0</v>
      </c>
      <c r="IL117" s="101">
        <f t="shared" si="308"/>
        <v>0</v>
      </c>
      <c r="IM117" s="106">
        <f t="shared" si="309"/>
        <v>0</v>
      </c>
    </row>
    <row r="118" spans="7:247" x14ac:dyDescent="0.2">
      <c r="G118" s="116">
        <f t="shared" si="207"/>
        <v>406800</v>
      </c>
      <c r="H118" s="101">
        <f t="shared" si="208"/>
        <v>406800</v>
      </c>
      <c r="I118" s="106">
        <f t="shared" si="310"/>
        <v>0</v>
      </c>
      <c r="N118" s="116">
        <f t="shared" si="209"/>
        <v>405000</v>
      </c>
      <c r="O118" s="101">
        <f t="shared" si="210"/>
        <v>405000</v>
      </c>
      <c r="P118" s="106">
        <f t="shared" si="311"/>
        <v>0</v>
      </c>
      <c r="U118" s="116">
        <f t="shared" si="211"/>
        <v>1800</v>
      </c>
      <c r="V118" s="101">
        <f t="shared" si="212"/>
        <v>1800</v>
      </c>
      <c r="W118" s="106">
        <f t="shared" si="213"/>
        <v>0</v>
      </c>
      <c r="AB118" s="116">
        <f t="shared" si="214"/>
        <v>0</v>
      </c>
      <c r="AC118" s="101">
        <f t="shared" si="215"/>
        <v>0</v>
      </c>
      <c r="AD118" s="106">
        <f t="shared" si="216"/>
        <v>0</v>
      </c>
      <c r="AI118" s="116">
        <f t="shared" si="217"/>
        <v>0</v>
      </c>
      <c r="AJ118" s="101">
        <f t="shared" si="218"/>
        <v>0</v>
      </c>
      <c r="AK118" s="106">
        <f t="shared" si="219"/>
        <v>0</v>
      </c>
      <c r="AP118" s="116">
        <f t="shared" si="220"/>
        <v>0</v>
      </c>
      <c r="AQ118" s="101">
        <f t="shared" si="221"/>
        <v>0</v>
      </c>
      <c r="AR118" s="106">
        <f t="shared" si="222"/>
        <v>0</v>
      </c>
      <c r="AW118" s="116">
        <f t="shared" si="223"/>
        <v>0</v>
      </c>
      <c r="AX118" s="101">
        <f t="shared" si="224"/>
        <v>0</v>
      </c>
      <c r="AY118" s="106">
        <f t="shared" si="225"/>
        <v>0</v>
      </c>
      <c r="BD118" s="116">
        <f t="shared" si="226"/>
        <v>0</v>
      </c>
      <c r="BE118" s="101">
        <f t="shared" si="227"/>
        <v>0</v>
      </c>
      <c r="BF118" s="106">
        <f t="shared" si="228"/>
        <v>0</v>
      </c>
      <c r="BK118" s="116">
        <f t="shared" si="229"/>
        <v>0</v>
      </c>
      <c r="BL118" s="101">
        <f t="shared" si="230"/>
        <v>0</v>
      </c>
      <c r="BM118" s="106">
        <f t="shared" si="231"/>
        <v>0</v>
      </c>
      <c r="BR118" s="116">
        <f t="shared" si="232"/>
        <v>0</v>
      </c>
      <c r="BS118" s="101">
        <f t="shared" si="233"/>
        <v>0</v>
      </c>
      <c r="BT118" s="106">
        <f t="shared" si="234"/>
        <v>0</v>
      </c>
      <c r="BY118" s="116">
        <f t="shared" si="235"/>
        <v>0</v>
      </c>
      <c r="BZ118" s="101">
        <f t="shared" si="236"/>
        <v>0</v>
      </c>
      <c r="CA118" s="106">
        <f t="shared" si="237"/>
        <v>0</v>
      </c>
      <c r="CF118" s="116">
        <f t="shared" si="238"/>
        <v>0</v>
      </c>
      <c r="CG118" s="101">
        <f t="shared" si="239"/>
        <v>0</v>
      </c>
      <c r="CH118" s="106">
        <f t="shared" si="240"/>
        <v>0</v>
      </c>
      <c r="CM118" s="116">
        <f t="shared" si="241"/>
        <v>0</v>
      </c>
      <c r="CN118" s="101">
        <f t="shared" si="242"/>
        <v>0</v>
      </c>
      <c r="CO118" s="106">
        <f t="shared" si="243"/>
        <v>0</v>
      </c>
      <c r="CT118" s="116">
        <f t="shared" si="244"/>
        <v>0</v>
      </c>
      <c r="CU118" s="101">
        <f t="shared" si="245"/>
        <v>0</v>
      </c>
      <c r="CV118" s="106">
        <f t="shared" si="246"/>
        <v>0</v>
      </c>
      <c r="DA118" s="116">
        <f t="shared" si="247"/>
        <v>0</v>
      </c>
      <c r="DB118" s="101">
        <f t="shared" si="248"/>
        <v>0</v>
      </c>
      <c r="DC118" s="106">
        <f t="shared" si="249"/>
        <v>0</v>
      </c>
      <c r="DH118" s="116">
        <f t="shared" si="250"/>
        <v>0</v>
      </c>
      <c r="DI118" s="101">
        <f t="shared" si="251"/>
        <v>0</v>
      </c>
      <c r="DJ118" s="106">
        <f t="shared" si="252"/>
        <v>0</v>
      </c>
      <c r="DO118" s="116">
        <f t="shared" si="253"/>
        <v>0</v>
      </c>
      <c r="DP118" s="101">
        <f t="shared" si="254"/>
        <v>0</v>
      </c>
      <c r="DQ118" s="106">
        <f t="shared" si="255"/>
        <v>0</v>
      </c>
      <c r="DV118" s="116">
        <f t="shared" si="256"/>
        <v>0</v>
      </c>
      <c r="DW118" s="101">
        <f t="shared" si="257"/>
        <v>0</v>
      </c>
      <c r="DX118" s="106">
        <f t="shared" si="258"/>
        <v>0</v>
      </c>
      <c r="EC118" s="116">
        <f t="shared" si="259"/>
        <v>0</v>
      </c>
      <c r="ED118" s="101">
        <f t="shared" si="260"/>
        <v>0</v>
      </c>
      <c r="EE118" s="106">
        <f t="shared" si="261"/>
        <v>0</v>
      </c>
      <c r="EJ118" s="116">
        <f t="shared" si="262"/>
        <v>0</v>
      </c>
      <c r="EK118" s="101">
        <f t="shared" si="263"/>
        <v>0</v>
      </c>
      <c r="EL118" s="106">
        <f t="shared" si="264"/>
        <v>0</v>
      </c>
      <c r="EQ118" s="116">
        <f t="shared" si="265"/>
        <v>0</v>
      </c>
      <c r="ER118" s="101">
        <f t="shared" si="266"/>
        <v>0</v>
      </c>
      <c r="ES118" s="106">
        <f t="shared" si="267"/>
        <v>0</v>
      </c>
      <c r="EX118" s="116">
        <f t="shared" si="268"/>
        <v>0</v>
      </c>
      <c r="EY118" s="101">
        <f t="shared" si="269"/>
        <v>0</v>
      </c>
      <c r="EZ118" s="106">
        <f t="shared" si="270"/>
        <v>0</v>
      </c>
      <c r="FE118" s="116">
        <f t="shared" si="271"/>
        <v>0</v>
      </c>
      <c r="FF118" s="101">
        <f t="shared" si="272"/>
        <v>0</v>
      </c>
      <c r="FG118" s="106">
        <f t="shared" si="273"/>
        <v>0</v>
      </c>
      <c r="FL118" s="116">
        <f t="shared" si="274"/>
        <v>0</v>
      </c>
      <c r="FM118" s="101">
        <f t="shared" si="275"/>
        <v>0</v>
      </c>
      <c r="FN118" s="106">
        <f t="shared" si="276"/>
        <v>0</v>
      </c>
      <c r="FS118" s="116">
        <f t="shared" si="277"/>
        <v>0</v>
      </c>
      <c r="FT118" s="101">
        <f t="shared" si="278"/>
        <v>0</v>
      </c>
      <c r="FU118" s="106">
        <f t="shared" si="279"/>
        <v>0</v>
      </c>
      <c r="FZ118" s="116">
        <f t="shared" si="280"/>
        <v>0</v>
      </c>
      <c r="GA118" s="101">
        <f t="shared" si="281"/>
        <v>0</v>
      </c>
      <c r="GB118" s="106">
        <f t="shared" si="282"/>
        <v>0</v>
      </c>
      <c r="GG118" s="116">
        <f t="shared" si="283"/>
        <v>0</v>
      </c>
      <c r="GH118" s="101">
        <f t="shared" si="284"/>
        <v>0</v>
      </c>
      <c r="GI118" s="106">
        <f t="shared" si="285"/>
        <v>0</v>
      </c>
      <c r="GN118" s="116">
        <f t="shared" si="286"/>
        <v>0</v>
      </c>
      <c r="GO118" s="101">
        <f t="shared" si="287"/>
        <v>0</v>
      </c>
      <c r="GP118" s="106">
        <f t="shared" si="288"/>
        <v>0</v>
      </c>
      <c r="GU118" s="116">
        <f t="shared" si="289"/>
        <v>0</v>
      </c>
      <c r="GV118" s="101">
        <f t="shared" si="290"/>
        <v>0</v>
      </c>
      <c r="GW118" s="106">
        <f t="shared" si="291"/>
        <v>0</v>
      </c>
      <c r="HB118" s="116">
        <f t="shared" si="292"/>
        <v>0</v>
      </c>
      <c r="HC118" s="101">
        <f t="shared" si="293"/>
        <v>0</v>
      </c>
      <c r="HD118" s="106">
        <f t="shared" si="294"/>
        <v>0</v>
      </c>
      <c r="HI118" s="116">
        <f t="shared" si="295"/>
        <v>0</v>
      </c>
      <c r="HJ118" s="101">
        <f t="shared" si="296"/>
        <v>0</v>
      </c>
      <c r="HK118" s="106">
        <f t="shared" si="297"/>
        <v>0</v>
      </c>
      <c r="HP118" s="116">
        <f t="shared" si="298"/>
        <v>0</v>
      </c>
      <c r="HQ118" s="101">
        <f t="shared" si="299"/>
        <v>0</v>
      </c>
      <c r="HR118" s="106">
        <f t="shared" si="300"/>
        <v>0</v>
      </c>
      <c r="HW118" s="116">
        <f t="shared" si="301"/>
        <v>0</v>
      </c>
      <c r="HX118" s="101">
        <f t="shared" si="302"/>
        <v>0</v>
      </c>
      <c r="HY118" s="106">
        <f t="shared" si="303"/>
        <v>0</v>
      </c>
      <c r="ID118" s="116">
        <f t="shared" si="304"/>
        <v>0</v>
      </c>
      <c r="IE118" s="101">
        <f t="shared" si="305"/>
        <v>0</v>
      </c>
      <c r="IF118" s="106">
        <f t="shared" si="306"/>
        <v>0</v>
      </c>
      <c r="IK118" s="116">
        <f t="shared" si="307"/>
        <v>0</v>
      </c>
      <c r="IL118" s="101">
        <f t="shared" si="308"/>
        <v>0</v>
      </c>
      <c r="IM118" s="106">
        <f t="shared" si="309"/>
        <v>0</v>
      </c>
    </row>
    <row r="119" spans="7:247" x14ac:dyDescent="0.2">
      <c r="G119" s="116">
        <f t="shared" si="207"/>
        <v>42825704</v>
      </c>
      <c r="H119" s="101">
        <f t="shared" si="208"/>
        <v>42825704</v>
      </c>
      <c r="I119" s="106">
        <f t="shared" si="310"/>
        <v>0</v>
      </c>
      <c r="N119" s="116">
        <f t="shared" si="209"/>
        <v>36315941</v>
      </c>
      <c r="O119" s="101">
        <f t="shared" si="210"/>
        <v>36315941</v>
      </c>
      <c r="P119" s="106">
        <f t="shared" si="311"/>
        <v>0</v>
      </c>
      <c r="U119" s="116">
        <f t="shared" si="211"/>
        <v>1013495</v>
      </c>
      <c r="V119" s="101">
        <f t="shared" si="212"/>
        <v>1013495</v>
      </c>
      <c r="W119" s="106">
        <f t="shared" si="213"/>
        <v>0</v>
      </c>
      <c r="AB119" s="116">
        <f t="shared" si="214"/>
        <v>4763579</v>
      </c>
      <c r="AC119" s="101">
        <f t="shared" si="215"/>
        <v>4763579</v>
      </c>
      <c r="AD119" s="106">
        <f t="shared" si="216"/>
        <v>0</v>
      </c>
      <c r="AI119" s="116">
        <f t="shared" si="217"/>
        <v>0</v>
      </c>
      <c r="AJ119" s="101">
        <f t="shared" si="218"/>
        <v>0</v>
      </c>
      <c r="AK119" s="106">
        <f t="shared" si="219"/>
        <v>0</v>
      </c>
      <c r="AP119" s="116">
        <f t="shared" si="220"/>
        <v>15000</v>
      </c>
      <c r="AQ119" s="101">
        <f t="shared" si="221"/>
        <v>15000</v>
      </c>
      <c r="AR119" s="106">
        <f t="shared" si="222"/>
        <v>0</v>
      </c>
      <c r="AW119" s="116">
        <f t="shared" si="223"/>
        <v>413115</v>
      </c>
      <c r="AX119" s="101">
        <f t="shared" si="224"/>
        <v>413115</v>
      </c>
      <c r="AY119" s="106">
        <f t="shared" si="225"/>
        <v>0</v>
      </c>
      <c r="BD119" s="116">
        <f t="shared" si="226"/>
        <v>222563</v>
      </c>
      <c r="BE119" s="101">
        <f t="shared" si="227"/>
        <v>222563</v>
      </c>
      <c r="BF119" s="106">
        <f t="shared" si="228"/>
        <v>0</v>
      </c>
      <c r="BK119" s="116">
        <f t="shared" si="229"/>
        <v>0</v>
      </c>
      <c r="BL119" s="101">
        <f t="shared" si="230"/>
        <v>0</v>
      </c>
      <c r="BM119" s="106">
        <f t="shared" si="231"/>
        <v>0</v>
      </c>
      <c r="BR119" s="116">
        <f t="shared" si="232"/>
        <v>190552</v>
      </c>
      <c r="BS119" s="101">
        <f t="shared" si="233"/>
        <v>190552</v>
      </c>
      <c r="BT119" s="106">
        <f t="shared" si="234"/>
        <v>0</v>
      </c>
      <c r="BY119" s="116">
        <f t="shared" si="235"/>
        <v>304574</v>
      </c>
      <c r="BZ119" s="101">
        <f t="shared" si="236"/>
        <v>304574</v>
      </c>
      <c r="CA119" s="106">
        <f t="shared" si="237"/>
        <v>0</v>
      </c>
      <c r="CF119" s="116">
        <f t="shared" si="238"/>
        <v>0</v>
      </c>
      <c r="CG119" s="101">
        <f t="shared" si="239"/>
        <v>0</v>
      </c>
      <c r="CH119" s="106">
        <f t="shared" si="240"/>
        <v>0</v>
      </c>
      <c r="CM119" s="116">
        <f t="shared" si="241"/>
        <v>0</v>
      </c>
      <c r="CN119" s="101">
        <f t="shared" si="242"/>
        <v>0</v>
      </c>
      <c r="CO119" s="106">
        <f t="shared" si="243"/>
        <v>0</v>
      </c>
      <c r="CT119" s="116">
        <f t="shared" si="244"/>
        <v>0</v>
      </c>
      <c r="CU119" s="101">
        <f t="shared" si="245"/>
        <v>0</v>
      </c>
      <c r="CV119" s="106">
        <f t="shared" si="246"/>
        <v>0</v>
      </c>
      <c r="DA119" s="116">
        <f t="shared" si="247"/>
        <v>0</v>
      </c>
      <c r="DB119" s="101">
        <f t="shared" si="248"/>
        <v>0</v>
      </c>
      <c r="DC119" s="106">
        <f t="shared" si="249"/>
        <v>0</v>
      </c>
      <c r="DH119" s="116">
        <f t="shared" si="250"/>
        <v>0</v>
      </c>
      <c r="DI119" s="101">
        <f t="shared" si="251"/>
        <v>0</v>
      </c>
      <c r="DJ119" s="106">
        <f t="shared" si="252"/>
        <v>0</v>
      </c>
      <c r="DO119" s="116">
        <f t="shared" si="253"/>
        <v>0</v>
      </c>
      <c r="DP119" s="101">
        <f t="shared" si="254"/>
        <v>0</v>
      </c>
      <c r="DQ119" s="106">
        <f t="shared" si="255"/>
        <v>0</v>
      </c>
      <c r="DV119" s="116">
        <f t="shared" si="256"/>
        <v>0</v>
      </c>
      <c r="DW119" s="101">
        <f t="shared" si="257"/>
        <v>0</v>
      </c>
      <c r="DX119" s="106">
        <f t="shared" si="258"/>
        <v>0</v>
      </c>
      <c r="EC119" s="116">
        <f t="shared" si="259"/>
        <v>0</v>
      </c>
      <c r="ED119" s="101">
        <f t="shared" si="260"/>
        <v>0</v>
      </c>
      <c r="EE119" s="106">
        <f t="shared" si="261"/>
        <v>0</v>
      </c>
      <c r="EJ119" s="116">
        <f t="shared" si="262"/>
        <v>0</v>
      </c>
      <c r="EK119" s="101">
        <f t="shared" si="263"/>
        <v>0</v>
      </c>
      <c r="EL119" s="106">
        <f t="shared" si="264"/>
        <v>0</v>
      </c>
      <c r="EQ119" s="116">
        <f t="shared" si="265"/>
        <v>0</v>
      </c>
      <c r="ER119" s="101">
        <f t="shared" si="266"/>
        <v>0</v>
      </c>
      <c r="ES119" s="106">
        <f t="shared" si="267"/>
        <v>0</v>
      </c>
      <c r="EX119" s="116">
        <f t="shared" si="268"/>
        <v>0</v>
      </c>
      <c r="EY119" s="101">
        <f t="shared" si="269"/>
        <v>0</v>
      </c>
      <c r="EZ119" s="106">
        <f t="shared" si="270"/>
        <v>0</v>
      </c>
      <c r="FE119" s="116">
        <f t="shared" si="271"/>
        <v>0</v>
      </c>
      <c r="FF119" s="101">
        <f t="shared" si="272"/>
        <v>0</v>
      </c>
      <c r="FG119" s="106">
        <f t="shared" si="273"/>
        <v>0</v>
      </c>
      <c r="FL119" s="116">
        <f t="shared" si="274"/>
        <v>0</v>
      </c>
      <c r="FM119" s="101">
        <f t="shared" si="275"/>
        <v>0</v>
      </c>
      <c r="FN119" s="106">
        <f t="shared" si="276"/>
        <v>0</v>
      </c>
      <c r="FS119" s="116">
        <f t="shared" si="277"/>
        <v>0</v>
      </c>
      <c r="FT119" s="101">
        <f t="shared" si="278"/>
        <v>0</v>
      </c>
      <c r="FU119" s="106">
        <f t="shared" si="279"/>
        <v>0</v>
      </c>
      <c r="FZ119" s="116">
        <f t="shared" si="280"/>
        <v>0</v>
      </c>
      <c r="GA119" s="101">
        <f t="shared" si="281"/>
        <v>0</v>
      </c>
      <c r="GB119" s="106">
        <f t="shared" si="282"/>
        <v>0</v>
      </c>
      <c r="GG119" s="116">
        <f t="shared" si="283"/>
        <v>0</v>
      </c>
      <c r="GH119" s="101">
        <f t="shared" si="284"/>
        <v>0</v>
      </c>
      <c r="GI119" s="106">
        <f t="shared" si="285"/>
        <v>0</v>
      </c>
      <c r="GN119" s="116">
        <f t="shared" si="286"/>
        <v>0</v>
      </c>
      <c r="GO119" s="101">
        <f t="shared" si="287"/>
        <v>0</v>
      </c>
      <c r="GP119" s="106">
        <f t="shared" si="288"/>
        <v>0</v>
      </c>
      <c r="GU119" s="116">
        <f t="shared" si="289"/>
        <v>0</v>
      </c>
      <c r="GV119" s="101">
        <f t="shared" si="290"/>
        <v>0</v>
      </c>
      <c r="GW119" s="106">
        <f t="shared" si="291"/>
        <v>0</v>
      </c>
      <c r="HB119" s="116">
        <f t="shared" si="292"/>
        <v>0</v>
      </c>
      <c r="HC119" s="101">
        <f t="shared" si="293"/>
        <v>0</v>
      </c>
      <c r="HD119" s="106">
        <f t="shared" si="294"/>
        <v>0</v>
      </c>
      <c r="HI119" s="116">
        <f t="shared" si="295"/>
        <v>0</v>
      </c>
      <c r="HJ119" s="101">
        <f t="shared" si="296"/>
        <v>0</v>
      </c>
      <c r="HK119" s="106">
        <f t="shared" si="297"/>
        <v>0</v>
      </c>
      <c r="HP119" s="116">
        <f t="shared" si="298"/>
        <v>0</v>
      </c>
      <c r="HQ119" s="101">
        <f t="shared" si="299"/>
        <v>0</v>
      </c>
      <c r="HR119" s="106">
        <f t="shared" si="300"/>
        <v>0</v>
      </c>
      <c r="HW119" s="116">
        <f t="shared" si="301"/>
        <v>0</v>
      </c>
      <c r="HX119" s="101">
        <f t="shared" si="302"/>
        <v>0</v>
      </c>
      <c r="HY119" s="106">
        <f t="shared" si="303"/>
        <v>0</v>
      </c>
      <c r="ID119" s="116">
        <f t="shared" si="304"/>
        <v>0</v>
      </c>
      <c r="IE119" s="101">
        <f t="shared" si="305"/>
        <v>0</v>
      </c>
      <c r="IF119" s="106">
        <f t="shared" si="306"/>
        <v>0</v>
      </c>
      <c r="IK119" s="116">
        <f t="shared" si="307"/>
        <v>0</v>
      </c>
      <c r="IL119" s="101">
        <f t="shared" si="308"/>
        <v>0</v>
      </c>
      <c r="IM119" s="106">
        <f t="shared" si="309"/>
        <v>0</v>
      </c>
    </row>
    <row r="120" spans="7:247" x14ac:dyDescent="0.2">
      <c r="G120" s="116">
        <f t="shared" si="207"/>
        <v>0</v>
      </c>
      <c r="H120" s="101">
        <f t="shared" si="208"/>
        <v>0</v>
      </c>
      <c r="I120" s="106">
        <f t="shared" si="310"/>
        <v>0</v>
      </c>
      <c r="N120" s="116">
        <f t="shared" si="209"/>
        <v>0</v>
      </c>
      <c r="O120" s="101">
        <f t="shared" si="210"/>
        <v>0</v>
      </c>
      <c r="P120" s="106">
        <f t="shared" si="311"/>
        <v>0</v>
      </c>
      <c r="U120" s="116">
        <f t="shared" si="211"/>
        <v>0</v>
      </c>
      <c r="V120" s="101">
        <f t="shared" si="212"/>
        <v>0</v>
      </c>
      <c r="W120" s="106">
        <f t="shared" si="213"/>
        <v>0</v>
      </c>
      <c r="AB120" s="116">
        <f t="shared" si="214"/>
        <v>0</v>
      </c>
      <c r="AC120" s="101">
        <f t="shared" si="215"/>
        <v>0</v>
      </c>
      <c r="AD120" s="106">
        <f t="shared" si="216"/>
        <v>0</v>
      </c>
      <c r="AI120" s="116">
        <f t="shared" si="217"/>
        <v>0</v>
      </c>
      <c r="AJ120" s="101">
        <f t="shared" si="218"/>
        <v>0</v>
      </c>
      <c r="AK120" s="106">
        <f t="shared" si="219"/>
        <v>0</v>
      </c>
      <c r="AP120" s="116">
        <f t="shared" si="220"/>
        <v>0</v>
      </c>
      <c r="AQ120" s="101">
        <f t="shared" si="221"/>
        <v>0</v>
      </c>
      <c r="AR120" s="106">
        <f t="shared" si="222"/>
        <v>0</v>
      </c>
      <c r="AW120" s="116">
        <f t="shared" si="223"/>
        <v>0</v>
      </c>
      <c r="AX120" s="101">
        <f t="shared" si="224"/>
        <v>0</v>
      </c>
      <c r="AY120" s="106">
        <f t="shared" si="225"/>
        <v>0</v>
      </c>
      <c r="BD120" s="116">
        <f t="shared" si="226"/>
        <v>0</v>
      </c>
      <c r="BE120" s="101">
        <f t="shared" si="227"/>
        <v>0</v>
      </c>
      <c r="BF120" s="106">
        <f t="shared" si="228"/>
        <v>0</v>
      </c>
      <c r="BK120" s="116">
        <f t="shared" si="229"/>
        <v>0</v>
      </c>
      <c r="BL120" s="101">
        <f t="shared" si="230"/>
        <v>0</v>
      </c>
      <c r="BM120" s="106">
        <f t="shared" si="231"/>
        <v>0</v>
      </c>
      <c r="BR120" s="116">
        <f t="shared" si="232"/>
        <v>0</v>
      </c>
      <c r="BS120" s="101">
        <f t="shared" si="233"/>
        <v>0</v>
      </c>
      <c r="BT120" s="106">
        <f t="shared" si="234"/>
        <v>0</v>
      </c>
      <c r="BY120" s="116">
        <f t="shared" si="235"/>
        <v>0</v>
      </c>
      <c r="BZ120" s="101">
        <f t="shared" si="236"/>
        <v>0</v>
      </c>
      <c r="CA120" s="106">
        <f t="shared" si="237"/>
        <v>0</v>
      </c>
      <c r="CF120" s="116">
        <f t="shared" si="238"/>
        <v>0</v>
      </c>
      <c r="CG120" s="101">
        <f t="shared" si="239"/>
        <v>0</v>
      </c>
      <c r="CH120" s="106">
        <f t="shared" si="240"/>
        <v>0</v>
      </c>
      <c r="CM120" s="116">
        <f t="shared" si="241"/>
        <v>0</v>
      </c>
      <c r="CN120" s="101">
        <f t="shared" si="242"/>
        <v>0</v>
      </c>
      <c r="CO120" s="106">
        <f t="shared" si="243"/>
        <v>0</v>
      </c>
      <c r="CT120" s="116">
        <f t="shared" si="244"/>
        <v>0</v>
      </c>
      <c r="CU120" s="101">
        <f t="shared" si="245"/>
        <v>0</v>
      </c>
      <c r="CV120" s="106">
        <f t="shared" si="246"/>
        <v>0</v>
      </c>
      <c r="DA120" s="116">
        <f t="shared" si="247"/>
        <v>0</v>
      </c>
      <c r="DB120" s="101">
        <f t="shared" si="248"/>
        <v>0</v>
      </c>
      <c r="DC120" s="106">
        <f t="shared" si="249"/>
        <v>0</v>
      </c>
      <c r="DH120" s="116">
        <f t="shared" si="250"/>
        <v>0</v>
      </c>
      <c r="DI120" s="101">
        <f t="shared" si="251"/>
        <v>0</v>
      </c>
      <c r="DJ120" s="106">
        <f t="shared" si="252"/>
        <v>0</v>
      </c>
      <c r="DO120" s="116">
        <f t="shared" si="253"/>
        <v>0</v>
      </c>
      <c r="DP120" s="101">
        <f t="shared" si="254"/>
        <v>0</v>
      </c>
      <c r="DQ120" s="106">
        <f t="shared" si="255"/>
        <v>0</v>
      </c>
      <c r="DV120" s="116">
        <f t="shared" si="256"/>
        <v>0</v>
      </c>
      <c r="DW120" s="101">
        <f t="shared" si="257"/>
        <v>0</v>
      </c>
      <c r="DX120" s="106">
        <f t="shared" si="258"/>
        <v>0</v>
      </c>
      <c r="EC120" s="116">
        <f t="shared" si="259"/>
        <v>0</v>
      </c>
      <c r="ED120" s="101">
        <f t="shared" si="260"/>
        <v>0</v>
      </c>
      <c r="EE120" s="106">
        <f t="shared" si="261"/>
        <v>0</v>
      </c>
      <c r="EJ120" s="116">
        <f t="shared" si="262"/>
        <v>0</v>
      </c>
      <c r="EK120" s="101">
        <f t="shared" si="263"/>
        <v>0</v>
      </c>
      <c r="EL120" s="106">
        <f t="shared" si="264"/>
        <v>0</v>
      </c>
      <c r="EQ120" s="116">
        <f t="shared" si="265"/>
        <v>0</v>
      </c>
      <c r="ER120" s="101">
        <f t="shared" si="266"/>
        <v>0</v>
      </c>
      <c r="ES120" s="106">
        <f t="shared" si="267"/>
        <v>0</v>
      </c>
      <c r="EX120" s="116">
        <f t="shared" si="268"/>
        <v>0</v>
      </c>
      <c r="EY120" s="101">
        <f t="shared" si="269"/>
        <v>0</v>
      </c>
      <c r="EZ120" s="106">
        <f t="shared" si="270"/>
        <v>0</v>
      </c>
      <c r="FE120" s="116">
        <f t="shared" si="271"/>
        <v>0</v>
      </c>
      <c r="FF120" s="101">
        <f t="shared" si="272"/>
        <v>0</v>
      </c>
      <c r="FG120" s="106">
        <f t="shared" si="273"/>
        <v>0</v>
      </c>
      <c r="FL120" s="116">
        <f t="shared" si="274"/>
        <v>0</v>
      </c>
      <c r="FM120" s="101">
        <f t="shared" si="275"/>
        <v>0</v>
      </c>
      <c r="FN120" s="106">
        <f t="shared" si="276"/>
        <v>0</v>
      </c>
      <c r="FS120" s="116">
        <f t="shared" si="277"/>
        <v>0</v>
      </c>
      <c r="FT120" s="101">
        <f t="shared" si="278"/>
        <v>0</v>
      </c>
      <c r="FU120" s="106">
        <f t="shared" si="279"/>
        <v>0</v>
      </c>
      <c r="FZ120" s="116">
        <f t="shared" si="280"/>
        <v>0</v>
      </c>
      <c r="GA120" s="101">
        <f t="shared" si="281"/>
        <v>0</v>
      </c>
      <c r="GB120" s="106">
        <f t="shared" si="282"/>
        <v>0</v>
      </c>
      <c r="GG120" s="116">
        <f t="shared" si="283"/>
        <v>0</v>
      </c>
      <c r="GH120" s="101">
        <f t="shared" si="284"/>
        <v>0</v>
      </c>
      <c r="GI120" s="106">
        <f t="shared" si="285"/>
        <v>0</v>
      </c>
      <c r="GN120" s="116">
        <f t="shared" si="286"/>
        <v>0</v>
      </c>
      <c r="GO120" s="101">
        <f t="shared" si="287"/>
        <v>0</v>
      </c>
      <c r="GP120" s="106">
        <f t="shared" si="288"/>
        <v>0</v>
      </c>
      <c r="GU120" s="116">
        <f t="shared" si="289"/>
        <v>0</v>
      </c>
      <c r="GV120" s="101">
        <f t="shared" si="290"/>
        <v>0</v>
      </c>
      <c r="GW120" s="106">
        <f t="shared" si="291"/>
        <v>0</v>
      </c>
      <c r="HB120" s="116">
        <f t="shared" si="292"/>
        <v>0</v>
      </c>
      <c r="HC120" s="101">
        <f t="shared" si="293"/>
        <v>0</v>
      </c>
      <c r="HD120" s="106">
        <f t="shared" si="294"/>
        <v>0</v>
      </c>
      <c r="HI120" s="116">
        <f t="shared" si="295"/>
        <v>0</v>
      </c>
      <c r="HJ120" s="101">
        <f t="shared" si="296"/>
        <v>0</v>
      </c>
      <c r="HK120" s="106">
        <f t="shared" si="297"/>
        <v>0</v>
      </c>
      <c r="HP120" s="116">
        <f t="shared" si="298"/>
        <v>0</v>
      </c>
      <c r="HQ120" s="101">
        <f t="shared" si="299"/>
        <v>0</v>
      </c>
      <c r="HR120" s="106">
        <f t="shared" si="300"/>
        <v>0</v>
      </c>
      <c r="HW120" s="116">
        <f t="shared" si="301"/>
        <v>0</v>
      </c>
      <c r="HX120" s="101">
        <f t="shared" si="302"/>
        <v>0</v>
      </c>
      <c r="HY120" s="106">
        <f t="shared" si="303"/>
        <v>0</v>
      </c>
      <c r="ID120" s="116">
        <f t="shared" si="304"/>
        <v>0</v>
      </c>
      <c r="IE120" s="101">
        <f t="shared" si="305"/>
        <v>0</v>
      </c>
      <c r="IF120" s="106">
        <f t="shared" si="306"/>
        <v>0</v>
      </c>
      <c r="IK120" s="116">
        <f t="shared" si="307"/>
        <v>0</v>
      </c>
      <c r="IL120" s="101">
        <f t="shared" si="308"/>
        <v>0</v>
      </c>
      <c r="IM120" s="106">
        <f t="shared" si="309"/>
        <v>0</v>
      </c>
    </row>
    <row r="121" spans="7:247" x14ac:dyDescent="0.2">
      <c r="G121" s="116">
        <f t="shared" si="207"/>
        <v>2000000</v>
      </c>
      <c r="H121" s="101">
        <f t="shared" si="208"/>
        <v>2000000</v>
      </c>
      <c r="I121" s="106">
        <f t="shared" si="310"/>
        <v>0</v>
      </c>
      <c r="N121" s="116">
        <f t="shared" si="209"/>
        <v>2000000</v>
      </c>
      <c r="O121" s="101">
        <f t="shared" si="210"/>
        <v>2000000</v>
      </c>
      <c r="P121" s="106">
        <f t="shared" si="311"/>
        <v>0</v>
      </c>
      <c r="U121" s="116">
        <f t="shared" si="211"/>
        <v>0</v>
      </c>
      <c r="V121" s="101">
        <f t="shared" si="212"/>
        <v>0</v>
      </c>
      <c r="W121" s="106">
        <f t="shared" si="213"/>
        <v>0</v>
      </c>
      <c r="AB121" s="116">
        <f t="shared" si="214"/>
        <v>0</v>
      </c>
      <c r="AC121" s="101">
        <f t="shared" si="215"/>
        <v>0</v>
      </c>
      <c r="AD121" s="106">
        <f t="shared" si="216"/>
        <v>0</v>
      </c>
      <c r="AI121" s="116">
        <f t="shared" si="217"/>
        <v>0</v>
      </c>
      <c r="AJ121" s="101">
        <f t="shared" si="218"/>
        <v>0</v>
      </c>
      <c r="AK121" s="106">
        <f t="shared" si="219"/>
        <v>0</v>
      </c>
      <c r="AP121" s="116">
        <f t="shared" si="220"/>
        <v>0</v>
      </c>
      <c r="AQ121" s="101">
        <f t="shared" si="221"/>
        <v>0</v>
      </c>
      <c r="AR121" s="106">
        <f t="shared" si="222"/>
        <v>0</v>
      </c>
      <c r="AW121" s="116">
        <f t="shared" si="223"/>
        <v>0</v>
      </c>
      <c r="AX121" s="101">
        <f t="shared" si="224"/>
        <v>0</v>
      </c>
      <c r="AY121" s="106">
        <f t="shared" si="225"/>
        <v>0</v>
      </c>
      <c r="BD121" s="116">
        <f t="shared" si="226"/>
        <v>0</v>
      </c>
      <c r="BE121" s="101">
        <f t="shared" si="227"/>
        <v>0</v>
      </c>
      <c r="BF121" s="106">
        <f t="shared" si="228"/>
        <v>0</v>
      </c>
      <c r="BK121" s="116">
        <f t="shared" si="229"/>
        <v>0</v>
      </c>
      <c r="BL121" s="101">
        <f t="shared" si="230"/>
        <v>0</v>
      </c>
      <c r="BM121" s="106">
        <f t="shared" si="231"/>
        <v>0</v>
      </c>
      <c r="BR121" s="116">
        <f t="shared" si="232"/>
        <v>0</v>
      </c>
      <c r="BS121" s="101">
        <f t="shared" si="233"/>
        <v>0</v>
      </c>
      <c r="BT121" s="106">
        <f t="shared" si="234"/>
        <v>0</v>
      </c>
      <c r="BY121" s="116">
        <f t="shared" si="235"/>
        <v>0</v>
      </c>
      <c r="BZ121" s="101">
        <f t="shared" si="236"/>
        <v>0</v>
      </c>
      <c r="CA121" s="106">
        <f t="shared" si="237"/>
        <v>0</v>
      </c>
      <c r="CF121" s="116">
        <f t="shared" si="238"/>
        <v>0</v>
      </c>
      <c r="CG121" s="101">
        <f t="shared" si="239"/>
        <v>0</v>
      </c>
      <c r="CH121" s="106">
        <f t="shared" si="240"/>
        <v>0</v>
      </c>
      <c r="CM121" s="116">
        <f t="shared" si="241"/>
        <v>0</v>
      </c>
      <c r="CN121" s="101">
        <f t="shared" si="242"/>
        <v>0</v>
      </c>
      <c r="CO121" s="106">
        <f t="shared" si="243"/>
        <v>0</v>
      </c>
      <c r="CT121" s="116">
        <f t="shared" si="244"/>
        <v>0</v>
      </c>
      <c r="CU121" s="101">
        <f t="shared" si="245"/>
        <v>0</v>
      </c>
      <c r="CV121" s="106">
        <f t="shared" si="246"/>
        <v>0</v>
      </c>
      <c r="DA121" s="116">
        <f t="shared" si="247"/>
        <v>0</v>
      </c>
      <c r="DB121" s="101">
        <f t="shared" si="248"/>
        <v>0</v>
      </c>
      <c r="DC121" s="106">
        <f t="shared" si="249"/>
        <v>0</v>
      </c>
      <c r="DH121" s="116">
        <f t="shared" si="250"/>
        <v>0</v>
      </c>
      <c r="DI121" s="101">
        <f t="shared" si="251"/>
        <v>0</v>
      </c>
      <c r="DJ121" s="106">
        <f t="shared" si="252"/>
        <v>0</v>
      </c>
      <c r="DO121" s="116">
        <f t="shared" si="253"/>
        <v>0</v>
      </c>
      <c r="DP121" s="101">
        <f t="shared" si="254"/>
        <v>0</v>
      </c>
      <c r="DQ121" s="106">
        <f t="shared" si="255"/>
        <v>0</v>
      </c>
      <c r="DV121" s="116">
        <f t="shared" si="256"/>
        <v>0</v>
      </c>
      <c r="DW121" s="101">
        <f t="shared" si="257"/>
        <v>0</v>
      </c>
      <c r="DX121" s="106">
        <f t="shared" si="258"/>
        <v>0</v>
      </c>
      <c r="EC121" s="116">
        <f t="shared" si="259"/>
        <v>0</v>
      </c>
      <c r="ED121" s="101">
        <f t="shared" si="260"/>
        <v>0</v>
      </c>
      <c r="EE121" s="106">
        <f t="shared" si="261"/>
        <v>0</v>
      </c>
      <c r="EJ121" s="116">
        <f t="shared" si="262"/>
        <v>0</v>
      </c>
      <c r="EK121" s="101">
        <f t="shared" si="263"/>
        <v>0</v>
      </c>
      <c r="EL121" s="106">
        <f t="shared" si="264"/>
        <v>0</v>
      </c>
      <c r="EQ121" s="116">
        <f t="shared" si="265"/>
        <v>0</v>
      </c>
      <c r="ER121" s="101">
        <f t="shared" si="266"/>
        <v>0</v>
      </c>
      <c r="ES121" s="106">
        <f t="shared" si="267"/>
        <v>0</v>
      </c>
      <c r="EX121" s="116">
        <f t="shared" si="268"/>
        <v>0</v>
      </c>
      <c r="EY121" s="101">
        <f t="shared" si="269"/>
        <v>0</v>
      </c>
      <c r="EZ121" s="106">
        <f t="shared" si="270"/>
        <v>0</v>
      </c>
      <c r="FE121" s="116">
        <f t="shared" si="271"/>
        <v>0</v>
      </c>
      <c r="FF121" s="101">
        <f t="shared" si="272"/>
        <v>0</v>
      </c>
      <c r="FG121" s="106">
        <f t="shared" si="273"/>
        <v>0</v>
      </c>
      <c r="FL121" s="116">
        <f t="shared" si="274"/>
        <v>0</v>
      </c>
      <c r="FM121" s="101">
        <f t="shared" si="275"/>
        <v>0</v>
      </c>
      <c r="FN121" s="106">
        <f t="shared" si="276"/>
        <v>0</v>
      </c>
      <c r="FS121" s="116">
        <f t="shared" si="277"/>
        <v>0</v>
      </c>
      <c r="FT121" s="101">
        <f t="shared" si="278"/>
        <v>0</v>
      </c>
      <c r="FU121" s="106">
        <f t="shared" si="279"/>
        <v>0</v>
      </c>
      <c r="FZ121" s="116">
        <f t="shared" si="280"/>
        <v>0</v>
      </c>
      <c r="GA121" s="101">
        <f t="shared" si="281"/>
        <v>0</v>
      </c>
      <c r="GB121" s="106">
        <f t="shared" si="282"/>
        <v>0</v>
      </c>
      <c r="GG121" s="116">
        <f t="shared" si="283"/>
        <v>0</v>
      </c>
      <c r="GH121" s="101">
        <f t="shared" si="284"/>
        <v>0</v>
      </c>
      <c r="GI121" s="106">
        <f t="shared" si="285"/>
        <v>0</v>
      </c>
      <c r="GN121" s="116">
        <f t="shared" si="286"/>
        <v>0</v>
      </c>
      <c r="GO121" s="101">
        <f t="shared" si="287"/>
        <v>0</v>
      </c>
      <c r="GP121" s="106">
        <f t="shared" si="288"/>
        <v>0</v>
      </c>
      <c r="GU121" s="116">
        <f t="shared" si="289"/>
        <v>0</v>
      </c>
      <c r="GV121" s="101">
        <f t="shared" si="290"/>
        <v>0</v>
      </c>
      <c r="GW121" s="106">
        <f t="shared" si="291"/>
        <v>0</v>
      </c>
      <c r="HB121" s="116">
        <f t="shared" si="292"/>
        <v>0</v>
      </c>
      <c r="HC121" s="101">
        <f t="shared" si="293"/>
        <v>0</v>
      </c>
      <c r="HD121" s="106">
        <f t="shared" si="294"/>
        <v>0</v>
      </c>
      <c r="HI121" s="116">
        <f t="shared" si="295"/>
        <v>0</v>
      </c>
      <c r="HJ121" s="101">
        <f t="shared" si="296"/>
        <v>0</v>
      </c>
      <c r="HK121" s="106">
        <f t="shared" si="297"/>
        <v>0</v>
      </c>
      <c r="HP121" s="116">
        <f t="shared" si="298"/>
        <v>0</v>
      </c>
      <c r="HQ121" s="101">
        <f t="shared" si="299"/>
        <v>0</v>
      </c>
      <c r="HR121" s="106">
        <f t="shared" si="300"/>
        <v>0</v>
      </c>
      <c r="HW121" s="116">
        <f t="shared" si="301"/>
        <v>0</v>
      </c>
      <c r="HX121" s="101">
        <f t="shared" si="302"/>
        <v>0</v>
      </c>
      <c r="HY121" s="106">
        <f t="shared" si="303"/>
        <v>0</v>
      </c>
      <c r="ID121" s="116">
        <f t="shared" si="304"/>
        <v>0</v>
      </c>
      <c r="IE121" s="101">
        <f t="shared" si="305"/>
        <v>0</v>
      </c>
      <c r="IF121" s="106">
        <f t="shared" si="306"/>
        <v>0</v>
      </c>
      <c r="IK121" s="116">
        <f t="shared" si="307"/>
        <v>0</v>
      </c>
      <c r="IL121" s="101">
        <f t="shared" si="308"/>
        <v>0</v>
      </c>
      <c r="IM121" s="106">
        <f t="shared" si="309"/>
        <v>0</v>
      </c>
    </row>
    <row r="122" spans="7:247" x14ac:dyDescent="0.2">
      <c r="G122" s="116">
        <f t="shared" si="207"/>
        <v>0</v>
      </c>
      <c r="H122" s="101">
        <f t="shared" si="208"/>
        <v>0</v>
      </c>
      <c r="I122" s="106">
        <f t="shared" si="310"/>
        <v>0</v>
      </c>
      <c r="N122" s="116">
        <f t="shared" si="209"/>
        <v>0</v>
      </c>
      <c r="O122" s="101">
        <f t="shared" si="210"/>
        <v>0</v>
      </c>
      <c r="P122" s="106">
        <f t="shared" si="311"/>
        <v>0</v>
      </c>
      <c r="U122" s="116">
        <f t="shared" si="211"/>
        <v>0</v>
      </c>
      <c r="V122" s="101">
        <f t="shared" si="212"/>
        <v>0</v>
      </c>
      <c r="W122" s="106">
        <f t="shared" si="213"/>
        <v>0</v>
      </c>
      <c r="AB122" s="116">
        <f t="shared" si="214"/>
        <v>0</v>
      </c>
      <c r="AC122" s="101">
        <f t="shared" si="215"/>
        <v>0</v>
      </c>
      <c r="AD122" s="106">
        <f t="shared" si="216"/>
        <v>0</v>
      </c>
      <c r="AI122" s="116">
        <f t="shared" si="217"/>
        <v>0</v>
      </c>
      <c r="AJ122" s="101">
        <f t="shared" si="218"/>
        <v>0</v>
      </c>
      <c r="AK122" s="106">
        <f t="shared" si="219"/>
        <v>0</v>
      </c>
      <c r="AP122" s="116">
        <f t="shared" si="220"/>
        <v>0</v>
      </c>
      <c r="AQ122" s="101">
        <f t="shared" si="221"/>
        <v>0</v>
      </c>
      <c r="AR122" s="106">
        <f t="shared" si="222"/>
        <v>0</v>
      </c>
      <c r="AW122" s="116">
        <f t="shared" si="223"/>
        <v>0</v>
      </c>
      <c r="AX122" s="101">
        <f t="shared" si="224"/>
        <v>0</v>
      </c>
      <c r="AY122" s="106">
        <f t="shared" si="225"/>
        <v>0</v>
      </c>
      <c r="BD122" s="116">
        <f t="shared" si="226"/>
        <v>0</v>
      </c>
      <c r="BE122" s="101">
        <f t="shared" si="227"/>
        <v>0</v>
      </c>
      <c r="BF122" s="106">
        <f t="shared" si="228"/>
        <v>0</v>
      </c>
      <c r="BK122" s="116">
        <f t="shared" si="229"/>
        <v>0</v>
      </c>
      <c r="BL122" s="101">
        <f t="shared" si="230"/>
        <v>0</v>
      </c>
      <c r="BM122" s="106">
        <f t="shared" si="231"/>
        <v>0</v>
      </c>
      <c r="BR122" s="116">
        <f t="shared" si="232"/>
        <v>0</v>
      </c>
      <c r="BS122" s="101">
        <f t="shared" si="233"/>
        <v>0</v>
      </c>
      <c r="BT122" s="106">
        <f t="shared" si="234"/>
        <v>0</v>
      </c>
      <c r="BY122" s="116">
        <f t="shared" si="235"/>
        <v>0</v>
      </c>
      <c r="BZ122" s="101">
        <f t="shared" si="236"/>
        <v>0</v>
      </c>
      <c r="CA122" s="106">
        <f t="shared" si="237"/>
        <v>0</v>
      </c>
      <c r="CF122" s="116">
        <f t="shared" si="238"/>
        <v>0</v>
      </c>
      <c r="CG122" s="101">
        <f t="shared" si="239"/>
        <v>0</v>
      </c>
      <c r="CH122" s="106">
        <f t="shared" si="240"/>
        <v>0</v>
      </c>
      <c r="CM122" s="116">
        <f t="shared" si="241"/>
        <v>0</v>
      </c>
      <c r="CN122" s="101">
        <f t="shared" si="242"/>
        <v>0</v>
      </c>
      <c r="CO122" s="106">
        <f t="shared" si="243"/>
        <v>0</v>
      </c>
      <c r="CT122" s="116">
        <f t="shared" si="244"/>
        <v>0</v>
      </c>
      <c r="CU122" s="101">
        <f t="shared" si="245"/>
        <v>0</v>
      </c>
      <c r="CV122" s="106">
        <f t="shared" si="246"/>
        <v>0</v>
      </c>
      <c r="DA122" s="116">
        <f t="shared" si="247"/>
        <v>0</v>
      </c>
      <c r="DB122" s="101">
        <f t="shared" si="248"/>
        <v>0</v>
      </c>
      <c r="DC122" s="106">
        <f t="shared" si="249"/>
        <v>0</v>
      </c>
      <c r="DH122" s="116">
        <f t="shared" si="250"/>
        <v>0</v>
      </c>
      <c r="DI122" s="101">
        <f t="shared" si="251"/>
        <v>0</v>
      </c>
      <c r="DJ122" s="106">
        <f t="shared" si="252"/>
        <v>0</v>
      </c>
      <c r="DO122" s="116">
        <f t="shared" si="253"/>
        <v>0</v>
      </c>
      <c r="DP122" s="101">
        <f t="shared" si="254"/>
        <v>0</v>
      </c>
      <c r="DQ122" s="106">
        <f t="shared" si="255"/>
        <v>0</v>
      </c>
      <c r="DV122" s="116">
        <f t="shared" si="256"/>
        <v>0</v>
      </c>
      <c r="DW122" s="101">
        <f t="shared" si="257"/>
        <v>0</v>
      </c>
      <c r="DX122" s="106">
        <f t="shared" si="258"/>
        <v>0</v>
      </c>
      <c r="EC122" s="116">
        <f t="shared" si="259"/>
        <v>0</v>
      </c>
      <c r="ED122" s="101">
        <f t="shared" si="260"/>
        <v>0</v>
      </c>
      <c r="EE122" s="106">
        <f t="shared" si="261"/>
        <v>0</v>
      </c>
      <c r="EJ122" s="116">
        <f t="shared" si="262"/>
        <v>0</v>
      </c>
      <c r="EK122" s="101">
        <f t="shared" si="263"/>
        <v>0</v>
      </c>
      <c r="EL122" s="106">
        <f t="shared" si="264"/>
        <v>0</v>
      </c>
      <c r="EQ122" s="116">
        <f t="shared" si="265"/>
        <v>0</v>
      </c>
      <c r="ER122" s="101">
        <f t="shared" si="266"/>
        <v>0</v>
      </c>
      <c r="ES122" s="106">
        <f t="shared" si="267"/>
        <v>0</v>
      </c>
      <c r="EX122" s="116">
        <f t="shared" si="268"/>
        <v>0</v>
      </c>
      <c r="EY122" s="101">
        <f t="shared" si="269"/>
        <v>0</v>
      </c>
      <c r="EZ122" s="106">
        <f t="shared" si="270"/>
        <v>0</v>
      </c>
      <c r="FE122" s="116">
        <f t="shared" si="271"/>
        <v>0</v>
      </c>
      <c r="FF122" s="101">
        <f t="shared" si="272"/>
        <v>0</v>
      </c>
      <c r="FG122" s="106">
        <f t="shared" si="273"/>
        <v>0</v>
      </c>
      <c r="FL122" s="116">
        <f t="shared" si="274"/>
        <v>0</v>
      </c>
      <c r="FM122" s="101">
        <f t="shared" si="275"/>
        <v>0</v>
      </c>
      <c r="FN122" s="106">
        <f t="shared" si="276"/>
        <v>0</v>
      </c>
      <c r="FS122" s="116">
        <f t="shared" si="277"/>
        <v>0</v>
      </c>
      <c r="FT122" s="101">
        <f t="shared" si="278"/>
        <v>0</v>
      </c>
      <c r="FU122" s="106">
        <f t="shared" si="279"/>
        <v>0</v>
      </c>
      <c r="FZ122" s="116">
        <f t="shared" si="280"/>
        <v>0</v>
      </c>
      <c r="GA122" s="101">
        <f t="shared" si="281"/>
        <v>0</v>
      </c>
      <c r="GB122" s="106">
        <f t="shared" si="282"/>
        <v>0</v>
      </c>
      <c r="GG122" s="116">
        <f t="shared" si="283"/>
        <v>0</v>
      </c>
      <c r="GH122" s="101">
        <f t="shared" si="284"/>
        <v>0</v>
      </c>
      <c r="GI122" s="106">
        <f t="shared" si="285"/>
        <v>0</v>
      </c>
      <c r="GN122" s="116">
        <f t="shared" si="286"/>
        <v>0</v>
      </c>
      <c r="GO122" s="101">
        <f t="shared" si="287"/>
        <v>0</v>
      </c>
      <c r="GP122" s="106">
        <f t="shared" si="288"/>
        <v>0</v>
      </c>
      <c r="GU122" s="116">
        <f t="shared" si="289"/>
        <v>0</v>
      </c>
      <c r="GV122" s="101">
        <f t="shared" si="290"/>
        <v>0</v>
      </c>
      <c r="GW122" s="106">
        <f t="shared" si="291"/>
        <v>0</v>
      </c>
      <c r="HB122" s="116">
        <f t="shared" si="292"/>
        <v>0</v>
      </c>
      <c r="HC122" s="101">
        <f t="shared" si="293"/>
        <v>0</v>
      </c>
      <c r="HD122" s="106">
        <f t="shared" si="294"/>
        <v>0</v>
      </c>
      <c r="HI122" s="116">
        <f t="shared" si="295"/>
        <v>0</v>
      </c>
      <c r="HJ122" s="101">
        <f t="shared" si="296"/>
        <v>0</v>
      </c>
      <c r="HK122" s="106">
        <f t="shared" si="297"/>
        <v>0</v>
      </c>
      <c r="HP122" s="116">
        <f t="shared" si="298"/>
        <v>0</v>
      </c>
      <c r="HQ122" s="101">
        <f t="shared" si="299"/>
        <v>0</v>
      </c>
      <c r="HR122" s="106">
        <f t="shared" si="300"/>
        <v>0</v>
      </c>
      <c r="HW122" s="116">
        <f t="shared" si="301"/>
        <v>0</v>
      </c>
      <c r="HX122" s="101">
        <f t="shared" si="302"/>
        <v>0</v>
      </c>
      <c r="HY122" s="106">
        <f t="shared" si="303"/>
        <v>0</v>
      </c>
      <c r="ID122" s="116">
        <f t="shared" si="304"/>
        <v>0</v>
      </c>
      <c r="IE122" s="101">
        <f t="shared" si="305"/>
        <v>0</v>
      </c>
      <c r="IF122" s="106">
        <f t="shared" si="306"/>
        <v>0</v>
      </c>
      <c r="IK122" s="116">
        <f t="shared" si="307"/>
        <v>0</v>
      </c>
      <c r="IL122" s="101">
        <f t="shared" si="308"/>
        <v>0</v>
      </c>
      <c r="IM122" s="106">
        <f t="shared" si="309"/>
        <v>0</v>
      </c>
    </row>
    <row r="123" spans="7:247" x14ac:dyDescent="0.2">
      <c r="G123" s="116">
        <f t="shared" si="207"/>
        <v>0</v>
      </c>
      <c r="H123" s="101">
        <f t="shared" si="208"/>
        <v>0</v>
      </c>
      <c r="I123" s="106">
        <f t="shared" si="310"/>
        <v>0</v>
      </c>
      <c r="N123" s="116">
        <f t="shared" si="209"/>
        <v>0</v>
      </c>
      <c r="O123" s="101">
        <f t="shared" si="210"/>
        <v>0</v>
      </c>
      <c r="P123" s="106">
        <f t="shared" si="311"/>
        <v>0</v>
      </c>
      <c r="U123" s="116">
        <f t="shared" si="211"/>
        <v>0</v>
      </c>
      <c r="V123" s="101">
        <f t="shared" si="212"/>
        <v>0</v>
      </c>
      <c r="W123" s="106">
        <f t="shared" si="213"/>
        <v>0</v>
      </c>
      <c r="AB123" s="116">
        <f t="shared" si="214"/>
        <v>0</v>
      </c>
      <c r="AC123" s="101">
        <f t="shared" si="215"/>
        <v>0</v>
      </c>
      <c r="AD123" s="106">
        <f t="shared" si="216"/>
        <v>0</v>
      </c>
      <c r="AI123" s="116">
        <f t="shared" si="217"/>
        <v>0</v>
      </c>
      <c r="AJ123" s="101">
        <f t="shared" si="218"/>
        <v>0</v>
      </c>
      <c r="AK123" s="106">
        <f t="shared" si="219"/>
        <v>0</v>
      </c>
      <c r="AP123" s="116">
        <f t="shared" si="220"/>
        <v>0</v>
      </c>
      <c r="AQ123" s="101">
        <f t="shared" si="221"/>
        <v>0</v>
      </c>
      <c r="AR123" s="106">
        <f t="shared" si="222"/>
        <v>0</v>
      </c>
      <c r="AW123" s="116">
        <f t="shared" si="223"/>
        <v>0</v>
      </c>
      <c r="AX123" s="101">
        <f t="shared" si="224"/>
        <v>0</v>
      </c>
      <c r="AY123" s="106">
        <f t="shared" si="225"/>
        <v>0</v>
      </c>
      <c r="BD123" s="116">
        <f t="shared" si="226"/>
        <v>0</v>
      </c>
      <c r="BE123" s="101">
        <f t="shared" si="227"/>
        <v>0</v>
      </c>
      <c r="BF123" s="106">
        <f t="shared" si="228"/>
        <v>0</v>
      </c>
      <c r="BK123" s="116">
        <f t="shared" si="229"/>
        <v>0</v>
      </c>
      <c r="BL123" s="101">
        <f t="shared" si="230"/>
        <v>0</v>
      </c>
      <c r="BM123" s="106">
        <f t="shared" si="231"/>
        <v>0</v>
      </c>
      <c r="BR123" s="116">
        <f t="shared" si="232"/>
        <v>0</v>
      </c>
      <c r="BS123" s="101">
        <f t="shared" si="233"/>
        <v>0</v>
      </c>
      <c r="BT123" s="106">
        <f t="shared" si="234"/>
        <v>0</v>
      </c>
      <c r="BY123" s="116">
        <f t="shared" si="235"/>
        <v>0</v>
      </c>
      <c r="BZ123" s="101">
        <f t="shared" si="236"/>
        <v>0</v>
      </c>
      <c r="CA123" s="106">
        <f t="shared" si="237"/>
        <v>0</v>
      </c>
      <c r="CF123" s="116">
        <f t="shared" si="238"/>
        <v>0</v>
      </c>
      <c r="CG123" s="101">
        <f t="shared" si="239"/>
        <v>0</v>
      </c>
      <c r="CH123" s="106">
        <f t="shared" si="240"/>
        <v>0</v>
      </c>
      <c r="CM123" s="116">
        <f t="shared" si="241"/>
        <v>0</v>
      </c>
      <c r="CN123" s="101">
        <f t="shared" si="242"/>
        <v>0</v>
      </c>
      <c r="CO123" s="106">
        <f t="shared" si="243"/>
        <v>0</v>
      </c>
      <c r="CT123" s="116">
        <f t="shared" si="244"/>
        <v>0</v>
      </c>
      <c r="CU123" s="101">
        <f t="shared" si="245"/>
        <v>0</v>
      </c>
      <c r="CV123" s="106">
        <f t="shared" si="246"/>
        <v>0</v>
      </c>
      <c r="DA123" s="116">
        <f t="shared" si="247"/>
        <v>0</v>
      </c>
      <c r="DB123" s="101">
        <f t="shared" si="248"/>
        <v>0</v>
      </c>
      <c r="DC123" s="106">
        <f t="shared" si="249"/>
        <v>0</v>
      </c>
      <c r="DH123" s="116">
        <f t="shared" si="250"/>
        <v>0</v>
      </c>
      <c r="DI123" s="101">
        <f t="shared" si="251"/>
        <v>0</v>
      </c>
      <c r="DJ123" s="106">
        <f t="shared" si="252"/>
        <v>0</v>
      </c>
      <c r="DO123" s="116">
        <f t="shared" si="253"/>
        <v>0</v>
      </c>
      <c r="DP123" s="101">
        <f t="shared" si="254"/>
        <v>0</v>
      </c>
      <c r="DQ123" s="106">
        <f t="shared" si="255"/>
        <v>0</v>
      </c>
      <c r="DV123" s="116">
        <f t="shared" si="256"/>
        <v>0</v>
      </c>
      <c r="DW123" s="101">
        <f t="shared" si="257"/>
        <v>0</v>
      </c>
      <c r="DX123" s="106">
        <f t="shared" si="258"/>
        <v>0</v>
      </c>
      <c r="EC123" s="116">
        <f t="shared" si="259"/>
        <v>0</v>
      </c>
      <c r="ED123" s="101">
        <f t="shared" si="260"/>
        <v>0</v>
      </c>
      <c r="EE123" s="106">
        <f t="shared" si="261"/>
        <v>0</v>
      </c>
      <c r="EJ123" s="116">
        <f t="shared" si="262"/>
        <v>0</v>
      </c>
      <c r="EK123" s="101">
        <f t="shared" si="263"/>
        <v>0</v>
      </c>
      <c r="EL123" s="106">
        <f t="shared" si="264"/>
        <v>0</v>
      </c>
      <c r="EQ123" s="116">
        <f t="shared" si="265"/>
        <v>0</v>
      </c>
      <c r="ER123" s="101">
        <f t="shared" si="266"/>
        <v>0</v>
      </c>
      <c r="ES123" s="106">
        <f t="shared" si="267"/>
        <v>0</v>
      </c>
      <c r="EX123" s="116">
        <f t="shared" si="268"/>
        <v>0</v>
      </c>
      <c r="EY123" s="101">
        <f t="shared" si="269"/>
        <v>0</v>
      </c>
      <c r="EZ123" s="106">
        <f t="shared" si="270"/>
        <v>0</v>
      </c>
      <c r="FE123" s="116">
        <f t="shared" si="271"/>
        <v>0</v>
      </c>
      <c r="FF123" s="101">
        <f t="shared" si="272"/>
        <v>0</v>
      </c>
      <c r="FG123" s="106">
        <f t="shared" si="273"/>
        <v>0</v>
      </c>
      <c r="FL123" s="116">
        <f t="shared" si="274"/>
        <v>0</v>
      </c>
      <c r="FM123" s="101">
        <f t="shared" si="275"/>
        <v>0</v>
      </c>
      <c r="FN123" s="106">
        <f t="shared" si="276"/>
        <v>0</v>
      </c>
      <c r="FS123" s="116">
        <f t="shared" si="277"/>
        <v>0</v>
      </c>
      <c r="FT123" s="101">
        <f t="shared" si="278"/>
        <v>0</v>
      </c>
      <c r="FU123" s="106">
        <f t="shared" si="279"/>
        <v>0</v>
      </c>
      <c r="FZ123" s="116">
        <f t="shared" si="280"/>
        <v>0</v>
      </c>
      <c r="GA123" s="101">
        <f t="shared" si="281"/>
        <v>0</v>
      </c>
      <c r="GB123" s="106">
        <f t="shared" si="282"/>
        <v>0</v>
      </c>
      <c r="GG123" s="116">
        <f t="shared" si="283"/>
        <v>0</v>
      </c>
      <c r="GH123" s="101">
        <f t="shared" si="284"/>
        <v>0</v>
      </c>
      <c r="GI123" s="106">
        <f t="shared" si="285"/>
        <v>0</v>
      </c>
      <c r="GN123" s="116">
        <f t="shared" si="286"/>
        <v>0</v>
      </c>
      <c r="GO123" s="101">
        <f t="shared" si="287"/>
        <v>0</v>
      </c>
      <c r="GP123" s="106">
        <f t="shared" si="288"/>
        <v>0</v>
      </c>
      <c r="GU123" s="116">
        <f t="shared" si="289"/>
        <v>0</v>
      </c>
      <c r="GV123" s="101">
        <f t="shared" si="290"/>
        <v>0</v>
      </c>
      <c r="GW123" s="106">
        <f t="shared" si="291"/>
        <v>0</v>
      </c>
      <c r="HB123" s="116">
        <f t="shared" si="292"/>
        <v>0</v>
      </c>
      <c r="HC123" s="101">
        <f t="shared" si="293"/>
        <v>0</v>
      </c>
      <c r="HD123" s="106">
        <f t="shared" si="294"/>
        <v>0</v>
      </c>
      <c r="HI123" s="116">
        <f t="shared" si="295"/>
        <v>0</v>
      </c>
      <c r="HJ123" s="101">
        <f t="shared" si="296"/>
        <v>0</v>
      </c>
      <c r="HK123" s="106">
        <f t="shared" si="297"/>
        <v>0</v>
      </c>
      <c r="HP123" s="116">
        <f t="shared" si="298"/>
        <v>0</v>
      </c>
      <c r="HQ123" s="101">
        <f t="shared" si="299"/>
        <v>0</v>
      </c>
      <c r="HR123" s="106">
        <f t="shared" si="300"/>
        <v>0</v>
      </c>
      <c r="HW123" s="116">
        <f t="shared" si="301"/>
        <v>0</v>
      </c>
      <c r="HX123" s="101">
        <f t="shared" si="302"/>
        <v>0</v>
      </c>
      <c r="HY123" s="106">
        <f t="shared" si="303"/>
        <v>0</v>
      </c>
      <c r="ID123" s="116">
        <f t="shared" si="304"/>
        <v>0</v>
      </c>
      <c r="IE123" s="101">
        <f t="shared" si="305"/>
        <v>0</v>
      </c>
      <c r="IF123" s="106">
        <f t="shared" si="306"/>
        <v>0</v>
      </c>
      <c r="IK123" s="116">
        <f t="shared" si="307"/>
        <v>0</v>
      </c>
      <c r="IL123" s="101">
        <f t="shared" si="308"/>
        <v>0</v>
      </c>
      <c r="IM123" s="106">
        <f t="shared" si="309"/>
        <v>0</v>
      </c>
    </row>
    <row r="124" spans="7:247" x14ac:dyDescent="0.2">
      <c r="G124" s="116">
        <f t="shared" si="207"/>
        <v>10528940</v>
      </c>
      <c r="H124" s="101">
        <f t="shared" si="208"/>
        <v>10528940</v>
      </c>
      <c r="I124" s="106">
        <f t="shared" si="310"/>
        <v>0</v>
      </c>
      <c r="N124" s="116">
        <f t="shared" si="209"/>
        <v>10528940</v>
      </c>
      <c r="O124" s="101">
        <f t="shared" si="210"/>
        <v>10528940</v>
      </c>
      <c r="P124" s="106">
        <f t="shared" si="311"/>
        <v>0</v>
      </c>
      <c r="U124" s="116">
        <f t="shared" si="211"/>
        <v>0</v>
      </c>
      <c r="V124" s="101">
        <f t="shared" si="212"/>
        <v>0</v>
      </c>
      <c r="W124" s="106">
        <f t="shared" si="213"/>
        <v>0</v>
      </c>
      <c r="AB124" s="116">
        <f t="shared" si="214"/>
        <v>0</v>
      </c>
      <c r="AC124" s="101">
        <f t="shared" si="215"/>
        <v>0</v>
      </c>
      <c r="AD124" s="106">
        <f t="shared" si="216"/>
        <v>0</v>
      </c>
      <c r="AI124" s="116">
        <f t="shared" si="217"/>
        <v>0</v>
      </c>
      <c r="AJ124" s="101">
        <f t="shared" si="218"/>
        <v>0</v>
      </c>
      <c r="AK124" s="106">
        <f t="shared" si="219"/>
        <v>0</v>
      </c>
      <c r="AP124" s="116">
        <f t="shared" si="220"/>
        <v>0</v>
      </c>
      <c r="AQ124" s="101">
        <f t="shared" si="221"/>
        <v>0</v>
      </c>
      <c r="AR124" s="106">
        <f t="shared" si="222"/>
        <v>0</v>
      </c>
      <c r="AW124" s="116">
        <f t="shared" si="223"/>
        <v>0</v>
      </c>
      <c r="AX124" s="101">
        <f t="shared" si="224"/>
        <v>0</v>
      </c>
      <c r="AY124" s="106">
        <f t="shared" si="225"/>
        <v>0</v>
      </c>
      <c r="BD124" s="116">
        <f t="shared" si="226"/>
        <v>0</v>
      </c>
      <c r="BE124" s="101">
        <f t="shared" si="227"/>
        <v>0</v>
      </c>
      <c r="BF124" s="106">
        <f t="shared" si="228"/>
        <v>0</v>
      </c>
      <c r="BK124" s="116">
        <f t="shared" si="229"/>
        <v>0</v>
      </c>
      <c r="BL124" s="101">
        <f t="shared" si="230"/>
        <v>0</v>
      </c>
      <c r="BM124" s="106">
        <f t="shared" si="231"/>
        <v>0</v>
      </c>
      <c r="BR124" s="116">
        <f t="shared" si="232"/>
        <v>0</v>
      </c>
      <c r="BS124" s="101">
        <f t="shared" si="233"/>
        <v>0</v>
      </c>
      <c r="BT124" s="106">
        <f t="shared" si="234"/>
        <v>0</v>
      </c>
      <c r="BY124" s="116">
        <f t="shared" si="235"/>
        <v>0</v>
      </c>
      <c r="BZ124" s="101">
        <f t="shared" si="236"/>
        <v>0</v>
      </c>
      <c r="CA124" s="106">
        <f t="shared" si="237"/>
        <v>0</v>
      </c>
      <c r="CF124" s="116">
        <f t="shared" si="238"/>
        <v>0</v>
      </c>
      <c r="CG124" s="101">
        <f t="shared" si="239"/>
        <v>0</v>
      </c>
      <c r="CH124" s="106">
        <f t="shared" si="240"/>
        <v>0</v>
      </c>
      <c r="CM124" s="116">
        <f t="shared" si="241"/>
        <v>0</v>
      </c>
      <c r="CN124" s="101">
        <f t="shared" si="242"/>
        <v>0</v>
      </c>
      <c r="CO124" s="106">
        <f t="shared" si="243"/>
        <v>0</v>
      </c>
      <c r="CT124" s="116">
        <f t="shared" si="244"/>
        <v>0</v>
      </c>
      <c r="CU124" s="101">
        <f t="shared" si="245"/>
        <v>0</v>
      </c>
      <c r="CV124" s="106">
        <f t="shared" si="246"/>
        <v>0</v>
      </c>
      <c r="DA124" s="116">
        <f t="shared" si="247"/>
        <v>0</v>
      </c>
      <c r="DB124" s="101">
        <f t="shared" si="248"/>
        <v>0</v>
      </c>
      <c r="DC124" s="106">
        <f t="shared" si="249"/>
        <v>0</v>
      </c>
      <c r="DH124" s="116">
        <f t="shared" si="250"/>
        <v>0</v>
      </c>
      <c r="DI124" s="101">
        <f t="shared" si="251"/>
        <v>0</v>
      </c>
      <c r="DJ124" s="106">
        <f t="shared" si="252"/>
        <v>0</v>
      </c>
      <c r="DO124" s="116">
        <f t="shared" si="253"/>
        <v>0</v>
      </c>
      <c r="DP124" s="101">
        <f t="shared" si="254"/>
        <v>0</v>
      </c>
      <c r="DQ124" s="106">
        <f t="shared" si="255"/>
        <v>0</v>
      </c>
      <c r="DV124" s="116">
        <f t="shared" si="256"/>
        <v>0</v>
      </c>
      <c r="DW124" s="101">
        <f t="shared" si="257"/>
        <v>0</v>
      </c>
      <c r="DX124" s="106">
        <f t="shared" si="258"/>
        <v>0</v>
      </c>
      <c r="EC124" s="116">
        <f t="shared" si="259"/>
        <v>0</v>
      </c>
      <c r="ED124" s="101">
        <f t="shared" si="260"/>
        <v>0</v>
      </c>
      <c r="EE124" s="106">
        <f t="shared" si="261"/>
        <v>0</v>
      </c>
      <c r="EJ124" s="116">
        <f t="shared" si="262"/>
        <v>0</v>
      </c>
      <c r="EK124" s="101">
        <f t="shared" si="263"/>
        <v>0</v>
      </c>
      <c r="EL124" s="106">
        <f t="shared" si="264"/>
        <v>0</v>
      </c>
      <c r="EQ124" s="116">
        <f t="shared" si="265"/>
        <v>0</v>
      </c>
      <c r="ER124" s="101">
        <f t="shared" si="266"/>
        <v>0</v>
      </c>
      <c r="ES124" s="106">
        <f t="shared" si="267"/>
        <v>0</v>
      </c>
      <c r="EX124" s="116">
        <f t="shared" si="268"/>
        <v>0</v>
      </c>
      <c r="EY124" s="101">
        <f t="shared" si="269"/>
        <v>0</v>
      </c>
      <c r="EZ124" s="106">
        <f t="shared" si="270"/>
        <v>0</v>
      </c>
      <c r="FE124" s="116">
        <f t="shared" si="271"/>
        <v>0</v>
      </c>
      <c r="FF124" s="101">
        <f t="shared" si="272"/>
        <v>0</v>
      </c>
      <c r="FG124" s="106">
        <f t="shared" si="273"/>
        <v>0</v>
      </c>
      <c r="FL124" s="116">
        <f t="shared" si="274"/>
        <v>0</v>
      </c>
      <c r="FM124" s="101">
        <f t="shared" si="275"/>
        <v>0</v>
      </c>
      <c r="FN124" s="106">
        <f t="shared" si="276"/>
        <v>0</v>
      </c>
      <c r="FS124" s="116">
        <f t="shared" si="277"/>
        <v>0</v>
      </c>
      <c r="FT124" s="101">
        <f t="shared" si="278"/>
        <v>0</v>
      </c>
      <c r="FU124" s="106">
        <f t="shared" si="279"/>
        <v>0</v>
      </c>
      <c r="FZ124" s="116">
        <f t="shared" si="280"/>
        <v>0</v>
      </c>
      <c r="GA124" s="101">
        <f t="shared" si="281"/>
        <v>0</v>
      </c>
      <c r="GB124" s="106">
        <f t="shared" si="282"/>
        <v>0</v>
      </c>
      <c r="GG124" s="116">
        <f t="shared" si="283"/>
        <v>0</v>
      </c>
      <c r="GH124" s="101">
        <f t="shared" si="284"/>
        <v>0</v>
      </c>
      <c r="GI124" s="106">
        <f t="shared" si="285"/>
        <v>0</v>
      </c>
      <c r="GN124" s="116">
        <f t="shared" si="286"/>
        <v>0</v>
      </c>
      <c r="GO124" s="101">
        <f t="shared" si="287"/>
        <v>0</v>
      </c>
      <c r="GP124" s="106">
        <f t="shared" si="288"/>
        <v>0</v>
      </c>
      <c r="GU124" s="116">
        <f t="shared" si="289"/>
        <v>0</v>
      </c>
      <c r="GV124" s="101">
        <f t="shared" si="290"/>
        <v>0</v>
      </c>
      <c r="GW124" s="106">
        <f t="shared" si="291"/>
        <v>0</v>
      </c>
      <c r="HB124" s="116">
        <f t="shared" si="292"/>
        <v>0</v>
      </c>
      <c r="HC124" s="101">
        <f t="shared" si="293"/>
        <v>0</v>
      </c>
      <c r="HD124" s="106">
        <f t="shared" si="294"/>
        <v>0</v>
      </c>
      <c r="HI124" s="116">
        <f t="shared" si="295"/>
        <v>0</v>
      </c>
      <c r="HJ124" s="101">
        <f t="shared" si="296"/>
        <v>0</v>
      </c>
      <c r="HK124" s="106">
        <f t="shared" si="297"/>
        <v>0</v>
      </c>
      <c r="HP124" s="116">
        <f t="shared" si="298"/>
        <v>0</v>
      </c>
      <c r="HQ124" s="101">
        <f t="shared" si="299"/>
        <v>0</v>
      </c>
      <c r="HR124" s="106">
        <f t="shared" si="300"/>
        <v>0</v>
      </c>
      <c r="HW124" s="116">
        <f t="shared" si="301"/>
        <v>0</v>
      </c>
      <c r="HX124" s="101">
        <f t="shared" si="302"/>
        <v>0</v>
      </c>
      <c r="HY124" s="106">
        <f t="shared" si="303"/>
        <v>0</v>
      </c>
      <c r="ID124" s="116">
        <f t="shared" si="304"/>
        <v>0</v>
      </c>
      <c r="IE124" s="101">
        <f t="shared" si="305"/>
        <v>0</v>
      </c>
      <c r="IF124" s="106">
        <f t="shared" si="306"/>
        <v>0</v>
      </c>
      <c r="IK124" s="116">
        <f t="shared" si="307"/>
        <v>0</v>
      </c>
      <c r="IL124" s="101">
        <f t="shared" si="308"/>
        <v>0</v>
      </c>
      <c r="IM124" s="106">
        <f t="shared" si="309"/>
        <v>0</v>
      </c>
    </row>
    <row r="125" spans="7:247" x14ac:dyDescent="0.2">
      <c r="G125" s="116">
        <f t="shared" si="207"/>
        <v>0</v>
      </c>
      <c r="H125" s="101">
        <f t="shared" si="208"/>
        <v>0</v>
      </c>
      <c r="I125" s="106">
        <f t="shared" si="310"/>
        <v>0</v>
      </c>
      <c r="N125" s="116">
        <f t="shared" si="209"/>
        <v>0</v>
      </c>
      <c r="O125" s="101">
        <f t="shared" si="210"/>
        <v>0</v>
      </c>
      <c r="P125" s="106">
        <f t="shared" si="311"/>
        <v>0</v>
      </c>
      <c r="U125" s="116">
        <f t="shared" si="211"/>
        <v>0</v>
      </c>
      <c r="V125" s="101">
        <f t="shared" si="212"/>
        <v>0</v>
      </c>
      <c r="W125" s="106">
        <f t="shared" si="213"/>
        <v>0</v>
      </c>
      <c r="AB125" s="116">
        <f t="shared" si="214"/>
        <v>0</v>
      </c>
      <c r="AC125" s="101">
        <f t="shared" si="215"/>
        <v>0</v>
      </c>
      <c r="AD125" s="106">
        <f t="shared" si="216"/>
        <v>0</v>
      </c>
      <c r="AI125" s="116">
        <f t="shared" si="217"/>
        <v>0</v>
      </c>
      <c r="AJ125" s="101">
        <f t="shared" si="218"/>
        <v>0</v>
      </c>
      <c r="AK125" s="106">
        <f t="shared" si="219"/>
        <v>0</v>
      </c>
      <c r="AP125" s="116">
        <f t="shared" si="220"/>
        <v>0</v>
      </c>
      <c r="AQ125" s="101">
        <f t="shared" si="221"/>
        <v>0</v>
      </c>
      <c r="AR125" s="106">
        <f t="shared" si="222"/>
        <v>0</v>
      </c>
      <c r="AW125" s="116">
        <f t="shared" si="223"/>
        <v>0</v>
      </c>
      <c r="AX125" s="101">
        <f t="shared" si="224"/>
        <v>0</v>
      </c>
      <c r="AY125" s="106">
        <f t="shared" si="225"/>
        <v>0</v>
      </c>
      <c r="BD125" s="116">
        <f t="shared" si="226"/>
        <v>0</v>
      </c>
      <c r="BE125" s="101">
        <f t="shared" si="227"/>
        <v>0</v>
      </c>
      <c r="BF125" s="106">
        <f t="shared" si="228"/>
        <v>0</v>
      </c>
      <c r="BK125" s="116">
        <f t="shared" si="229"/>
        <v>0</v>
      </c>
      <c r="BL125" s="101">
        <f t="shared" si="230"/>
        <v>0</v>
      </c>
      <c r="BM125" s="106">
        <f t="shared" si="231"/>
        <v>0</v>
      </c>
      <c r="BR125" s="116">
        <f t="shared" si="232"/>
        <v>0</v>
      </c>
      <c r="BS125" s="101">
        <f t="shared" si="233"/>
        <v>0</v>
      </c>
      <c r="BT125" s="106">
        <f t="shared" si="234"/>
        <v>0</v>
      </c>
      <c r="BY125" s="116">
        <f t="shared" si="235"/>
        <v>0</v>
      </c>
      <c r="BZ125" s="101">
        <f t="shared" si="236"/>
        <v>0</v>
      </c>
      <c r="CA125" s="106">
        <f t="shared" si="237"/>
        <v>0</v>
      </c>
      <c r="CF125" s="116">
        <f t="shared" si="238"/>
        <v>0</v>
      </c>
      <c r="CG125" s="101">
        <f t="shared" si="239"/>
        <v>0</v>
      </c>
      <c r="CH125" s="106">
        <f t="shared" si="240"/>
        <v>0</v>
      </c>
      <c r="CM125" s="116">
        <f t="shared" si="241"/>
        <v>0</v>
      </c>
      <c r="CN125" s="101">
        <f t="shared" si="242"/>
        <v>0</v>
      </c>
      <c r="CO125" s="106">
        <f t="shared" si="243"/>
        <v>0</v>
      </c>
      <c r="CT125" s="116">
        <f t="shared" si="244"/>
        <v>0</v>
      </c>
      <c r="CU125" s="101">
        <f t="shared" si="245"/>
        <v>0</v>
      </c>
      <c r="CV125" s="106">
        <f t="shared" si="246"/>
        <v>0</v>
      </c>
      <c r="DA125" s="116">
        <f t="shared" si="247"/>
        <v>0</v>
      </c>
      <c r="DB125" s="101">
        <f t="shared" si="248"/>
        <v>0</v>
      </c>
      <c r="DC125" s="106">
        <f t="shared" si="249"/>
        <v>0</v>
      </c>
      <c r="DH125" s="116">
        <f t="shared" si="250"/>
        <v>0</v>
      </c>
      <c r="DI125" s="101">
        <f t="shared" si="251"/>
        <v>0</v>
      </c>
      <c r="DJ125" s="106">
        <f t="shared" si="252"/>
        <v>0</v>
      </c>
      <c r="DO125" s="116">
        <f t="shared" si="253"/>
        <v>0</v>
      </c>
      <c r="DP125" s="101">
        <f t="shared" si="254"/>
        <v>0</v>
      </c>
      <c r="DQ125" s="106">
        <f t="shared" si="255"/>
        <v>0</v>
      </c>
      <c r="DV125" s="116">
        <f t="shared" si="256"/>
        <v>0</v>
      </c>
      <c r="DW125" s="101">
        <f t="shared" si="257"/>
        <v>0</v>
      </c>
      <c r="DX125" s="106">
        <f t="shared" si="258"/>
        <v>0</v>
      </c>
      <c r="EC125" s="116">
        <f t="shared" si="259"/>
        <v>0</v>
      </c>
      <c r="ED125" s="101">
        <f t="shared" si="260"/>
        <v>0</v>
      </c>
      <c r="EE125" s="106">
        <f t="shared" si="261"/>
        <v>0</v>
      </c>
      <c r="EJ125" s="116">
        <f t="shared" si="262"/>
        <v>0</v>
      </c>
      <c r="EK125" s="101">
        <f t="shared" si="263"/>
        <v>0</v>
      </c>
      <c r="EL125" s="106">
        <f t="shared" si="264"/>
        <v>0</v>
      </c>
      <c r="EQ125" s="116">
        <f t="shared" si="265"/>
        <v>0</v>
      </c>
      <c r="ER125" s="101">
        <f t="shared" si="266"/>
        <v>0</v>
      </c>
      <c r="ES125" s="106">
        <f t="shared" si="267"/>
        <v>0</v>
      </c>
      <c r="EX125" s="116">
        <f t="shared" si="268"/>
        <v>0</v>
      </c>
      <c r="EY125" s="101">
        <f t="shared" si="269"/>
        <v>0</v>
      </c>
      <c r="EZ125" s="106">
        <f t="shared" si="270"/>
        <v>0</v>
      </c>
      <c r="FE125" s="116">
        <f t="shared" si="271"/>
        <v>0</v>
      </c>
      <c r="FF125" s="101">
        <f t="shared" si="272"/>
        <v>0</v>
      </c>
      <c r="FG125" s="106">
        <f t="shared" si="273"/>
        <v>0</v>
      </c>
      <c r="FL125" s="116">
        <f t="shared" si="274"/>
        <v>0</v>
      </c>
      <c r="FM125" s="101">
        <f t="shared" si="275"/>
        <v>0</v>
      </c>
      <c r="FN125" s="106">
        <f t="shared" si="276"/>
        <v>0</v>
      </c>
      <c r="FS125" s="116">
        <f t="shared" si="277"/>
        <v>0</v>
      </c>
      <c r="FT125" s="101">
        <f t="shared" si="278"/>
        <v>0</v>
      </c>
      <c r="FU125" s="106">
        <f t="shared" si="279"/>
        <v>0</v>
      </c>
      <c r="FZ125" s="116">
        <f t="shared" si="280"/>
        <v>0</v>
      </c>
      <c r="GA125" s="101">
        <f t="shared" si="281"/>
        <v>0</v>
      </c>
      <c r="GB125" s="106">
        <f t="shared" si="282"/>
        <v>0</v>
      </c>
      <c r="GG125" s="116">
        <f t="shared" si="283"/>
        <v>0</v>
      </c>
      <c r="GH125" s="101">
        <f t="shared" si="284"/>
        <v>0</v>
      </c>
      <c r="GI125" s="106">
        <f t="shared" si="285"/>
        <v>0</v>
      </c>
      <c r="GN125" s="116">
        <f t="shared" si="286"/>
        <v>0</v>
      </c>
      <c r="GO125" s="101">
        <f t="shared" si="287"/>
        <v>0</v>
      </c>
      <c r="GP125" s="106">
        <f t="shared" si="288"/>
        <v>0</v>
      </c>
      <c r="GU125" s="116">
        <f t="shared" si="289"/>
        <v>0</v>
      </c>
      <c r="GV125" s="101">
        <f t="shared" si="290"/>
        <v>0</v>
      </c>
      <c r="GW125" s="106">
        <f t="shared" si="291"/>
        <v>0</v>
      </c>
      <c r="HB125" s="116">
        <f t="shared" si="292"/>
        <v>0</v>
      </c>
      <c r="HC125" s="101">
        <f t="shared" si="293"/>
        <v>0</v>
      </c>
      <c r="HD125" s="106">
        <f t="shared" si="294"/>
        <v>0</v>
      </c>
      <c r="HI125" s="116">
        <f t="shared" si="295"/>
        <v>0</v>
      </c>
      <c r="HJ125" s="101">
        <f t="shared" si="296"/>
        <v>0</v>
      </c>
      <c r="HK125" s="106">
        <f t="shared" si="297"/>
        <v>0</v>
      </c>
      <c r="HP125" s="116">
        <f t="shared" si="298"/>
        <v>0</v>
      </c>
      <c r="HQ125" s="101">
        <f t="shared" si="299"/>
        <v>0</v>
      </c>
      <c r="HR125" s="106">
        <f t="shared" si="300"/>
        <v>0</v>
      </c>
      <c r="HW125" s="116">
        <f t="shared" si="301"/>
        <v>0</v>
      </c>
      <c r="HX125" s="101">
        <f t="shared" si="302"/>
        <v>0</v>
      </c>
      <c r="HY125" s="106">
        <f t="shared" si="303"/>
        <v>0</v>
      </c>
      <c r="ID125" s="116">
        <f t="shared" si="304"/>
        <v>0</v>
      </c>
      <c r="IE125" s="101">
        <f t="shared" si="305"/>
        <v>0</v>
      </c>
      <c r="IF125" s="106">
        <f t="shared" si="306"/>
        <v>0</v>
      </c>
      <c r="IK125" s="116">
        <f t="shared" si="307"/>
        <v>0</v>
      </c>
      <c r="IL125" s="101">
        <f t="shared" si="308"/>
        <v>0</v>
      </c>
      <c r="IM125" s="106">
        <f t="shared" si="309"/>
        <v>0</v>
      </c>
    </row>
    <row r="126" spans="7:247" x14ac:dyDescent="0.2">
      <c r="G126" s="116">
        <f t="shared" si="207"/>
        <v>20641257</v>
      </c>
      <c r="H126" s="101">
        <f t="shared" si="208"/>
        <v>0</v>
      </c>
      <c r="I126" s="106">
        <f t="shared" si="310"/>
        <v>20641257</v>
      </c>
      <c r="N126" s="116">
        <f t="shared" si="209"/>
        <v>0</v>
      </c>
      <c r="O126" s="101">
        <f t="shared" si="210"/>
        <v>0</v>
      </c>
      <c r="P126" s="106">
        <f t="shared" si="311"/>
        <v>0</v>
      </c>
      <c r="U126" s="116">
        <f t="shared" si="211"/>
        <v>6427206</v>
      </c>
      <c r="V126" s="101">
        <f t="shared" si="212"/>
        <v>6427206</v>
      </c>
      <c r="W126" s="106">
        <f t="shared" si="213"/>
        <v>0</v>
      </c>
      <c r="AB126" s="116">
        <f t="shared" si="214"/>
        <v>2427323</v>
      </c>
      <c r="AC126" s="101">
        <f t="shared" si="215"/>
        <v>2427323</v>
      </c>
      <c r="AD126" s="106">
        <f t="shared" si="216"/>
        <v>0</v>
      </c>
      <c r="AI126" s="116">
        <f t="shared" si="217"/>
        <v>0</v>
      </c>
      <c r="AJ126" s="101">
        <f t="shared" si="218"/>
        <v>0</v>
      </c>
      <c r="AK126" s="106">
        <f t="shared" si="219"/>
        <v>0</v>
      </c>
      <c r="AP126" s="116">
        <f t="shared" si="220"/>
        <v>818648</v>
      </c>
      <c r="AQ126" s="101">
        <f t="shared" si="221"/>
        <v>818648</v>
      </c>
      <c r="AR126" s="106">
        <f t="shared" si="222"/>
        <v>0</v>
      </c>
      <c r="AW126" s="116">
        <f t="shared" si="223"/>
        <v>5089395</v>
      </c>
      <c r="AX126" s="101">
        <f t="shared" si="224"/>
        <v>5089395</v>
      </c>
      <c r="AY126" s="106">
        <f t="shared" si="225"/>
        <v>0</v>
      </c>
      <c r="BD126" s="116">
        <f t="shared" si="226"/>
        <v>3311213</v>
      </c>
      <c r="BE126" s="101">
        <f t="shared" si="227"/>
        <v>3311213</v>
      </c>
      <c r="BF126" s="106">
        <f t="shared" si="228"/>
        <v>0</v>
      </c>
      <c r="BK126" s="116">
        <f t="shared" si="229"/>
        <v>690382</v>
      </c>
      <c r="BL126" s="101">
        <f t="shared" si="230"/>
        <v>690382</v>
      </c>
      <c r="BM126" s="106">
        <f t="shared" si="231"/>
        <v>0</v>
      </c>
      <c r="BR126" s="116">
        <f t="shared" si="232"/>
        <v>1087800</v>
      </c>
      <c r="BS126" s="101">
        <f t="shared" si="233"/>
        <v>1087800</v>
      </c>
      <c r="BT126" s="106">
        <f t="shared" si="234"/>
        <v>0</v>
      </c>
      <c r="BY126" s="116">
        <f t="shared" si="235"/>
        <v>5878685</v>
      </c>
      <c r="BZ126" s="101">
        <f t="shared" si="236"/>
        <v>5878685</v>
      </c>
      <c r="CA126" s="106">
        <f t="shared" si="237"/>
        <v>0</v>
      </c>
      <c r="CF126" s="116">
        <f t="shared" si="238"/>
        <v>0</v>
      </c>
      <c r="CG126" s="101">
        <f t="shared" si="239"/>
        <v>0</v>
      </c>
      <c r="CH126" s="106">
        <f t="shared" si="240"/>
        <v>0</v>
      </c>
      <c r="CM126" s="116">
        <f t="shared" si="241"/>
        <v>0</v>
      </c>
      <c r="CN126" s="101">
        <f t="shared" si="242"/>
        <v>0</v>
      </c>
      <c r="CO126" s="106">
        <f t="shared" si="243"/>
        <v>0</v>
      </c>
      <c r="CT126" s="116">
        <f t="shared" si="244"/>
        <v>0</v>
      </c>
      <c r="CU126" s="101">
        <f t="shared" si="245"/>
        <v>0</v>
      </c>
      <c r="CV126" s="106">
        <f t="shared" si="246"/>
        <v>0</v>
      </c>
      <c r="DA126" s="116">
        <f t="shared" si="247"/>
        <v>0</v>
      </c>
      <c r="DB126" s="101">
        <f t="shared" si="248"/>
        <v>0</v>
      </c>
      <c r="DC126" s="106">
        <f t="shared" si="249"/>
        <v>0</v>
      </c>
      <c r="DH126" s="116">
        <f t="shared" si="250"/>
        <v>0</v>
      </c>
      <c r="DI126" s="101">
        <f t="shared" si="251"/>
        <v>0</v>
      </c>
      <c r="DJ126" s="106">
        <f t="shared" si="252"/>
        <v>0</v>
      </c>
      <c r="DO126" s="116">
        <f t="shared" si="253"/>
        <v>0</v>
      </c>
      <c r="DP126" s="101">
        <f t="shared" si="254"/>
        <v>0</v>
      </c>
      <c r="DQ126" s="106">
        <f t="shared" si="255"/>
        <v>0</v>
      </c>
      <c r="DV126" s="116">
        <f t="shared" si="256"/>
        <v>0</v>
      </c>
      <c r="DW126" s="101">
        <f t="shared" si="257"/>
        <v>0</v>
      </c>
      <c r="DX126" s="106">
        <f t="shared" si="258"/>
        <v>0</v>
      </c>
      <c r="EC126" s="116">
        <f t="shared" si="259"/>
        <v>0</v>
      </c>
      <c r="ED126" s="101">
        <f t="shared" si="260"/>
        <v>0</v>
      </c>
      <c r="EE126" s="106">
        <f t="shared" si="261"/>
        <v>0</v>
      </c>
      <c r="EJ126" s="116">
        <f t="shared" si="262"/>
        <v>0</v>
      </c>
      <c r="EK126" s="101">
        <f t="shared" si="263"/>
        <v>0</v>
      </c>
      <c r="EL126" s="106">
        <f t="shared" si="264"/>
        <v>0</v>
      </c>
      <c r="EQ126" s="116">
        <f t="shared" si="265"/>
        <v>0</v>
      </c>
      <c r="ER126" s="101">
        <f t="shared" si="266"/>
        <v>0</v>
      </c>
      <c r="ES126" s="106">
        <f t="shared" si="267"/>
        <v>0</v>
      </c>
      <c r="EX126" s="116">
        <f t="shared" si="268"/>
        <v>0</v>
      </c>
      <c r="EY126" s="101">
        <f t="shared" si="269"/>
        <v>0</v>
      </c>
      <c r="EZ126" s="106">
        <f t="shared" si="270"/>
        <v>0</v>
      </c>
      <c r="FE126" s="116">
        <f t="shared" si="271"/>
        <v>0</v>
      </c>
      <c r="FF126" s="101">
        <f t="shared" si="272"/>
        <v>0</v>
      </c>
      <c r="FG126" s="106">
        <f t="shared" si="273"/>
        <v>0</v>
      </c>
      <c r="FL126" s="116">
        <f t="shared" si="274"/>
        <v>0</v>
      </c>
      <c r="FM126" s="101">
        <f t="shared" si="275"/>
        <v>0</v>
      </c>
      <c r="FN126" s="106">
        <f t="shared" si="276"/>
        <v>0</v>
      </c>
      <c r="FS126" s="116">
        <f t="shared" si="277"/>
        <v>0</v>
      </c>
      <c r="FT126" s="101">
        <f t="shared" si="278"/>
        <v>0</v>
      </c>
      <c r="FU126" s="106">
        <f t="shared" si="279"/>
        <v>0</v>
      </c>
      <c r="FZ126" s="116">
        <f t="shared" si="280"/>
        <v>0</v>
      </c>
      <c r="GA126" s="101">
        <f t="shared" si="281"/>
        <v>0</v>
      </c>
      <c r="GB126" s="106">
        <f t="shared" si="282"/>
        <v>0</v>
      </c>
      <c r="GG126" s="116">
        <f t="shared" si="283"/>
        <v>0</v>
      </c>
      <c r="GH126" s="101">
        <f t="shared" si="284"/>
        <v>0</v>
      </c>
      <c r="GI126" s="106">
        <f t="shared" si="285"/>
        <v>0</v>
      </c>
      <c r="GN126" s="116">
        <f t="shared" si="286"/>
        <v>0</v>
      </c>
      <c r="GO126" s="101">
        <f t="shared" si="287"/>
        <v>0</v>
      </c>
      <c r="GP126" s="106">
        <f t="shared" si="288"/>
        <v>0</v>
      </c>
      <c r="GU126" s="116">
        <f t="shared" si="289"/>
        <v>0</v>
      </c>
      <c r="GV126" s="101">
        <f t="shared" si="290"/>
        <v>0</v>
      </c>
      <c r="GW126" s="106">
        <f t="shared" si="291"/>
        <v>0</v>
      </c>
      <c r="HB126" s="116">
        <f t="shared" si="292"/>
        <v>0</v>
      </c>
      <c r="HC126" s="101">
        <f t="shared" si="293"/>
        <v>0</v>
      </c>
      <c r="HD126" s="106">
        <f t="shared" si="294"/>
        <v>0</v>
      </c>
      <c r="HI126" s="116">
        <f t="shared" si="295"/>
        <v>0</v>
      </c>
      <c r="HJ126" s="101">
        <f t="shared" si="296"/>
        <v>0</v>
      </c>
      <c r="HK126" s="106">
        <f t="shared" si="297"/>
        <v>0</v>
      </c>
      <c r="HP126" s="116">
        <f t="shared" si="298"/>
        <v>0</v>
      </c>
      <c r="HQ126" s="101">
        <f t="shared" si="299"/>
        <v>0</v>
      </c>
      <c r="HR126" s="106">
        <f t="shared" si="300"/>
        <v>0</v>
      </c>
      <c r="HW126" s="116">
        <f t="shared" si="301"/>
        <v>0</v>
      </c>
      <c r="HX126" s="101">
        <f t="shared" si="302"/>
        <v>0</v>
      </c>
      <c r="HY126" s="106">
        <f t="shared" si="303"/>
        <v>0</v>
      </c>
      <c r="ID126" s="116">
        <f t="shared" si="304"/>
        <v>0</v>
      </c>
      <c r="IE126" s="101">
        <f t="shared" si="305"/>
        <v>0</v>
      </c>
      <c r="IF126" s="106">
        <f t="shared" si="306"/>
        <v>0</v>
      </c>
      <c r="IK126" s="116">
        <f t="shared" si="307"/>
        <v>0</v>
      </c>
      <c r="IL126" s="101">
        <f t="shared" si="308"/>
        <v>0</v>
      </c>
      <c r="IM126" s="106">
        <f t="shared" si="309"/>
        <v>0</v>
      </c>
    </row>
    <row r="127" spans="7:247" x14ac:dyDescent="0.2">
      <c r="G127" s="116">
        <f t="shared" si="207"/>
        <v>12528940</v>
      </c>
      <c r="H127" s="101">
        <f t="shared" si="208"/>
        <v>12528940</v>
      </c>
      <c r="I127" s="106">
        <f t="shared" si="310"/>
        <v>0</v>
      </c>
      <c r="N127" s="116">
        <f t="shared" si="209"/>
        <v>12528940</v>
      </c>
      <c r="O127" s="101">
        <f t="shared" si="210"/>
        <v>12528940</v>
      </c>
      <c r="P127" s="106">
        <f t="shared" si="311"/>
        <v>0</v>
      </c>
      <c r="U127" s="116">
        <f t="shared" si="211"/>
        <v>6427206</v>
      </c>
      <c r="V127" s="101">
        <f t="shared" si="212"/>
        <v>6427206</v>
      </c>
      <c r="W127" s="106">
        <f t="shared" si="213"/>
        <v>0</v>
      </c>
      <c r="AB127" s="116">
        <f t="shared" si="214"/>
        <v>2427323</v>
      </c>
      <c r="AC127" s="101">
        <f t="shared" si="215"/>
        <v>2427323</v>
      </c>
      <c r="AD127" s="106">
        <f t="shared" si="216"/>
        <v>0</v>
      </c>
      <c r="AI127" s="116">
        <f t="shared" si="217"/>
        <v>0</v>
      </c>
      <c r="AJ127" s="101">
        <f t="shared" si="218"/>
        <v>0</v>
      </c>
      <c r="AK127" s="106">
        <f t="shared" si="219"/>
        <v>0</v>
      </c>
      <c r="AP127" s="116">
        <f t="shared" si="220"/>
        <v>818648</v>
      </c>
      <c r="AQ127" s="101">
        <f t="shared" si="221"/>
        <v>818648</v>
      </c>
      <c r="AR127" s="106">
        <f t="shared" si="222"/>
        <v>0</v>
      </c>
      <c r="AW127" s="116">
        <f t="shared" si="223"/>
        <v>5089395</v>
      </c>
      <c r="AX127" s="101">
        <f t="shared" si="224"/>
        <v>5089395</v>
      </c>
      <c r="AY127" s="106">
        <f t="shared" si="225"/>
        <v>0</v>
      </c>
      <c r="BD127" s="116">
        <f t="shared" si="226"/>
        <v>3311213</v>
      </c>
      <c r="BE127" s="101">
        <f t="shared" si="227"/>
        <v>3311213</v>
      </c>
      <c r="BF127" s="106">
        <f t="shared" si="228"/>
        <v>0</v>
      </c>
      <c r="BK127" s="116">
        <f t="shared" si="229"/>
        <v>690382</v>
      </c>
      <c r="BL127" s="101">
        <f t="shared" si="230"/>
        <v>690382</v>
      </c>
      <c r="BM127" s="106">
        <f t="shared" si="231"/>
        <v>0</v>
      </c>
      <c r="BR127" s="116">
        <f t="shared" si="232"/>
        <v>1087800</v>
      </c>
      <c r="BS127" s="101">
        <f t="shared" si="233"/>
        <v>1087800</v>
      </c>
      <c r="BT127" s="106">
        <f t="shared" si="234"/>
        <v>0</v>
      </c>
      <c r="BY127" s="116">
        <f t="shared" si="235"/>
        <v>5878685</v>
      </c>
      <c r="BZ127" s="101">
        <f t="shared" si="236"/>
        <v>5878685</v>
      </c>
      <c r="CA127" s="106">
        <f t="shared" si="237"/>
        <v>0</v>
      </c>
      <c r="CF127" s="116">
        <f t="shared" si="238"/>
        <v>0</v>
      </c>
      <c r="CG127" s="101">
        <f t="shared" si="239"/>
        <v>0</v>
      </c>
      <c r="CH127" s="106">
        <f t="shared" si="240"/>
        <v>0</v>
      </c>
      <c r="CM127" s="116">
        <f t="shared" si="241"/>
        <v>0</v>
      </c>
      <c r="CN127" s="101">
        <f t="shared" si="242"/>
        <v>0</v>
      </c>
      <c r="CO127" s="106">
        <f t="shared" si="243"/>
        <v>0</v>
      </c>
      <c r="CT127" s="116">
        <f t="shared" si="244"/>
        <v>0</v>
      </c>
      <c r="CU127" s="101">
        <f t="shared" si="245"/>
        <v>0</v>
      </c>
      <c r="CV127" s="106">
        <f t="shared" si="246"/>
        <v>0</v>
      </c>
      <c r="DA127" s="116">
        <f t="shared" si="247"/>
        <v>0</v>
      </c>
      <c r="DB127" s="101">
        <f t="shared" si="248"/>
        <v>0</v>
      </c>
      <c r="DC127" s="106">
        <f t="shared" si="249"/>
        <v>0</v>
      </c>
      <c r="DH127" s="116">
        <f t="shared" si="250"/>
        <v>0</v>
      </c>
      <c r="DI127" s="101">
        <f t="shared" si="251"/>
        <v>0</v>
      </c>
      <c r="DJ127" s="106">
        <f t="shared" si="252"/>
        <v>0</v>
      </c>
      <c r="DO127" s="116">
        <f t="shared" si="253"/>
        <v>0</v>
      </c>
      <c r="DP127" s="101">
        <f t="shared" si="254"/>
        <v>0</v>
      </c>
      <c r="DQ127" s="106">
        <f t="shared" si="255"/>
        <v>0</v>
      </c>
      <c r="DV127" s="116">
        <f t="shared" si="256"/>
        <v>0</v>
      </c>
      <c r="DW127" s="101">
        <f t="shared" si="257"/>
        <v>0</v>
      </c>
      <c r="DX127" s="106">
        <f t="shared" si="258"/>
        <v>0</v>
      </c>
      <c r="EC127" s="116">
        <f t="shared" si="259"/>
        <v>0</v>
      </c>
      <c r="ED127" s="101">
        <f t="shared" si="260"/>
        <v>0</v>
      </c>
      <c r="EE127" s="106">
        <f t="shared" si="261"/>
        <v>0</v>
      </c>
      <c r="EJ127" s="116">
        <f t="shared" si="262"/>
        <v>0</v>
      </c>
      <c r="EK127" s="101">
        <f t="shared" si="263"/>
        <v>0</v>
      </c>
      <c r="EL127" s="106">
        <f t="shared" si="264"/>
        <v>0</v>
      </c>
      <c r="EQ127" s="116">
        <f t="shared" si="265"/>
        <v>0</v>
      </c>
      <c r="ER127" s="101">
        <f t="shared" si="266"/>
        <v>0</v>
      </c>
      <c r="ES127" s="106">
        <f t="shared" si="267"/>
        <v>0</v>
      </c>
      <c r="EX127" s="116">
        <f t="shared" si="268"/>
        <v>0</v>
      </c>
      <c r="EY127" s="101">
        <f t="shared" si="269"/>
        <v>0</v>
      </c>
      <c r="EZ127" s="106">
        <f t="shared" si="270"/>
        <v>0</v>
      </c>
      <c r="FE127" s="116">
        <f t="shared" si="271"/>
        <v>0</v>
      </c>
      <c r="FF127" s="101">
        <f t="shared" si="272"/>
        <v>0</v>
      </c>
      <c r="FG127" s="106">
        <f t="shared" si="273"/>
        <v>0</v>
      </c>
      <c r="FL127" s="116">
        <f t="shared" si="274"/>
        <v>0</v>
      </c>
      <c r="FM127" s="101">
        <f t="shared" si="275"/>
        <v>0</v>
      </c>
      <c r="FN127" s="106">
        <f t="shared" si="276"/>
        <v>0</v>
      </c>
      <c r="FS127" s="116">
        <f t="shared" si="277"/>
        <v>0</v>
      </c>
      <c r="FT127" s="101">
        <f t="shared" si="278"/>
        <v>0</v>
      </c>
      <c r="FU127" s="106">
        <f t="shared" si="279"/>
        <v>0</v>
      </c>
      <c r="FZ127" s="116">
        <f t="shared" si="280"/>
        <v>0</v>
      </c>
      <c r="GA127" s="101">
        <f t="shared" si="281"/>
        <v>0</v>
      </c>
      <c r="GB127" s="106">
        <f t="shared" si="282"/>
        <v>0</v>
      </c>
      <c r="GG127" s="116">
        <f t="shared" si="283"/>
        <v>0</v>
      </c>
      <c r="GH127" s="101">
        <f t="shared" si="284"/>
        <v>0</v>
      </c>
      <c r="GI127" s="106">
        <f t="shared" si="285"/>
        <v>0</v>
      </c>
      <c r="GN127" s="116">
        <f t="shared" si="286"/>
        <v>0</v>
      </c>
      <c r="GO127" s="101">
        <f t="shared" si="287"/>
        <v>0</v>
      </c>
      <c r="GP127" s="106">
        <f t="shared" si="288"/>
        <v>0</v>
      </c>
      <c r="GU127" s="116">
        <f t="shared" si="289"/>
        <v>0</v>
      </c>
      <c r="GV127" s="101">
        <f t="shared" si="290"/>
        <v>0</v>
      </c>
      <c r="GW127" s="106">
        <f t="shared" si="291"/>
        <v>0</v>
      </c>
      <c r="HB127" s="116">
        <f t="shared" si="292"/>
        <v>0</v>
      </c>
      <c r="HC127" s="101">
        <f t="shared" si="293"/>
        <v>0</v>
      </c>
      <c r="HD127" s="106">
        <f t="shared" si="294"/>
        <v>0</v>
      </c>
      <c r="HI127" s="116">
        <f t="shared" si="295"/>
        <v>0</v>
      </c>
      <c r="HJ127" s="101">
        <f t="shared" si="296"/>
        <v>0</v>
      </c>
      <c r="HK127" s="106">
        <f t="shared" si="297"/>
        <v>0</v>
      </c>
      <c r="HP127" s="116">
        <f t="shared" si="298"/>
        <v>0</v>
      </c>
      <c r="HQ127" s="101">
        <f t="shared" si="299"/>
        <v>0</v>
      </c>
      <c r="HR127" s="106">
        <f t="shared" si="300"/>
        <v>0</v>
      </c>
      <c r="HW127" s="116">
        <f t="shared" si="301"/>
        <v>0</v>
      </c>
      <c r="HX127" s="101">
        <f t="shared" si="302"/>
        <v>0</v>
      </c>
      <c r="HY127" s="106">
        <f t="shared" si="303"/>
        <v>0</v>
      </c>
      <c r="ID127" s="116">
        <f t="shared" si="304"/>
        <v>0</v>
      </c>
      <c r="IE127" s="101">
        <f t="shared" si="305"/>
        <v>0</v>
      </c>
      <c r="IF127" s="106">
        <f t="shared" si="306"/>
        <v>0</v>
      </c>
      <c r="IK127" s="116">
        <f t="shared" si="307"/>
        <v>0</v>
      </c>
      <c r="IL127" s="101">
        <f t="shared" si="308"/>
        <v>0</v>
      </c>
      <c r="IM127" s="106">
        <f t="shared" si="309"/>
        <v>0</v>
      </c>
    </row>
    <row r="128" spans="7:247" ht="12" thickBot="1" x14ac:dyDescent="0.25">
      <c r="G128" s="117">
        <f t="shared" si="207"/>
        <v>55354644</v>
      </c>
      <c r="H128" s="118">
        <f t="shared" si="208"/>
        <v>55354644</v>
      </c>
      <c r="I128" s="119">
        <f t="shared" si="310"/>
        <v>0</v>
      </c>
      <c r="N128" s="117">
        <f t="shared" si="209"/>
        <v>48844881</v>
      </c>
      <c r="O128" s="118">
        <f t="shared" si="210"/>
        <v>48844881</v>
      </c>
      <c r="P128" s="119">
        <f t="shared" si="311"/>
        <v>0</v>
      </c>
      <c r="U128" s="117">
        <f t="shared" si="211"/>
        <v>7440701</v>
      </c>
      <c r="V128" s="118">
        <f t="shared" si="212"/>
        <v>7440701</v>
      </c>
      <c r="W128" s="119">
        <f t="shared" si="213"/>
        <v>0</v>
      </c>
      <c r="AB128" s="117">
        <f t="shared" si="214"/>
        <v>7190902</v>
      </c>
      <c r="AC128" s="118">
        <f t="shared" si="215"/>
        <v>7190902</v>
      </c>
      <c r="AD128" s="119">
        <f t="shared" si="216"/>
        <v>0</v>
      </c>
      <c r="AI128" s="117">
        <f t="shared" si="217"/>
        <v>0</v>
      </c>
      <c r="AJ128" s="118">
        <f t="shared" si="218"/>
        <v>0</v>
      </c>
      <c r="AK128" s="119">
        <f t="shared" si="219"/>
        <v>0</v>
      </c>
      <c r="AP128" s="117">
        <f t="shared" si="220"/>
        <v>833648</v>
      </c>
      <c r="AQ128" s="118">
        <f t="shared" si="221"/>
        <v>833648</v>
      </c>
      <c r="AR128" s="119">
        <f t="shared" si="222"/>
        <v>0</v>
      </c>
      <c r="AW128" s="117">
        <f t="shared" si="223"/>
        <v>5502510</v>
      </c>
      <c r="AX128" s="118">
        <f t="shared" si="224"/>
        <v>5502510</v>
      </c>
      <c r="AY128" s="119">
        <f t="shared" si="225"/>
        <v>0</v>
      </c>
      <c r="BD128" s="117">
        <f t="shared" si="226"/>
        <v>3533776</v>
      </c>
      <c r="BE128" s="118">
        <f t="shared" si="227"/>
        <v>3533776</v>
      </c>
      <c r="BF128" s="119">
        <f t="shared" si="228"/>
        <v>0</v>
      </c>
      <c r="BK128" s="117">
        <f t="shared" si="229"/>
        <v>690382</v>
      </c>
      <c r="BL128" s="118">
        <f t="shared" si="230"/>
        <v>690382</v>
      </c>
      <c r="BM128" s="119">
        <f t="shared" si="231"/>
        <v>0</v>
      </c>
      <c r="BR128" s="117">
        <f t="shared" si="232"/>
        <v>1278352</v>
      </c>
      <c r="BS128" s="118">
        <f t="shared" si="233"/>
        <v>1278352</v>
      </c>
      <c r="BT128" s="119">
        <f t="shared" si="234"/>
        <v>0</v>
      </c>
      <c r="BY128" s="117">
        <f t="shared" si="235"/>
        <v>6183259</v>
      </c>
      <c r="BZ128" s="118">
        <f t="shared" si="236"/>
        <v>6183259</v>
      </c>
      <c r="CA128" s="119">
        <f t="shared" si="237"/>
        <v>0</v>
      </c>
      <c r="CF128" s="117">
        <f t="shared" si="238"/>
        <v>0</v>
      </c>
      <c r="CG128" s="118">
        <f t="shared" si="239"/>
        <v>0</v>
      </c>
      <c r="CH128" s="119">
        <f t="shared" si="240"/>
        <v>0</v>
      </c>
      <c r="CM128" s="117">
        <f t="shared" si="241"/>
        <v>0</v>
      </c>
      <c r="CN128" s="118">
        <f t="shared" si="242"/>
        <v>0</v>
      </c>
      <c r="CO128" s="119">
        <f t="shared" si="243"/>
        <v>0</v>
      </c>
      <c r="CT128" s="117">
        <f t="shared" si="244"/>
        <v>0</v>
      </c>
      <c r="CU128" s="118">
        <f t="shared" si="245"/>
        <v>0</v>
      </c>
      <c r="CV128" s="119">
        <f t="shared" si="246"/>
        <v>0</v>
      </c>
      <c r="DA128" s="117">
        <f t="shared" si="247"/>
        <v>0</v>
      </c>
      <c r="DB128" s="118">
        <f t="shared" si="248"/>
        <v>0</v>
      </c>
      <c r="DC128" s="119">
        <f t="shared" si="249"/>
        <v>0</v>
      </c>
      <c r="DH128" s="117">
        <f t="shared" si="250"/>
        <v>0</v>
      </c>
      <c r="DI128" s="118">
        <f t="shared" si="251"/>
        <v>0</v>
      </c>
      <c r="DJ128" s="119">
        <f t="shared" si="252"/>
        <v>0</v>
      </c>
      <c r="DO128" s="117">
        <f t="shared" si="253"/>
        <v>0</v>
      </c>
      <c r="DP128" s="118">
        <f t="shared" si="254"/>
        <v>0</v>
      </c>
      <c r="DQ128" s="119">
        <f t="shared" si="255"/>
        <v>0</v>
      </c>
      <c r="DV128" s="117">
        <f t="shared" si="256"/>
        <v>0</v>
      </c>
      <c r="DW128" s="118">
        <f t="shared" si="257"/>
        <v>0</v>
      </c>
      <c r="DX128" s="119">
        <f t="shared" si="258"/>
        <v>0</v>
      </c>
      <c r="EC128" s="117">
        <f t="shared" si="259"/>
        <v>0</v>
      </c>
      <c r="ED128" s="118">
        <f t="shared" si="260"/>
        <v>0</v>
      </c>
      <c r="EE128" s="119">
        <f t="shared" si="261"/>
        <v>0</v>
      </c>
      <c r="EJ128" s="117">
        <f t="shared" si="262"/>
        <v>0</v>
      </c>
      <c r="EK128" s="118">
        <f t="shared" si="263"/>
        <v>0</v>
      </c>
      <c r="EL128" s="119">
        <f t="shared" si="264"/>
        <v>0</v>
      </c>
      <c r="EQ128" s="117">
        <f t="shared" si="265"/>
        <v>0</v>
      </c>
      <c r="ER128" s="118">
        <f t="shared" si="266"/>
        <v>0</v>
      </c>
      <c r="ES128" s="119">
        <f t="shared" si="267"/>
        <v>0</v>
      </c>
      <c r="EX128" s="117">
        <f t="shared" si="268"/>
        <v>0</v>
      </c>
      <c r="EY128" s="118">
        <f t="shared" si="269"/>
        <v>0</v>
      </c>
      <c r="EZ128" s="119">
        <f t="shared" si="270"/>
        <v>0</v>
      </c>
      <c r="FE128" s="117">
        <f t="shared" si="271"/>
        <v>0</v>
      </c>
      <c r="FF128" s="118">
        <f t="shared" si="272"/>
        <v>0</v>
      </c>
      <c r="FG128" s="119">
        <f t="shared" si="273"/>
        <v>0</v>
      </c>
      <c r="FL128" s="117">
        <f t="shared" si="274"/>
        <v>0</v>
      </c>
      <c r="FM128" s="118">
        <f t="shared" si="275"/>
        <v>0</v>
      </c>
      <c r="FN128" s="119">
        <f t="shared" si="276"/>
        <v>0</v>
      </c>
      <c r="FS128" s="117">
        <f t="shared" si="277"/>
        <v>0</v>
      </c>
      <c r="FT128" s="118">
        <f t="shared" si="278"/>
        <v>0</v>
      </c>
      <c r="FU128" s="119">
        <f t="shared" si="279"/>
        <v>0</v>
      </c>
      <c r="FZ128" s="117">
        <f t="shared" si="280"/>
        <v>0</v>
      </c>
      <c r="GA128" s="118">
        <f t="shared" si="281"/>
        <v>0</v>
      </c>
      <c r="GB128" s="119">
        <f t="shared" si="282"/>
        <v>0</v>
      </c>
      <c r="GG128" s="117">
        <f t="shared" si="283"/>
        <v>0</v>
      </c>
      <c r="GH128" s="118">
        <f t="shared" si="284"/>
        <v>0</v>
      </c>
      <c r="GI128" s="119">
        <f t="shared" si="285"/>
        <v>0</v>
      </c>
      <c r="GN128" s="117">
        <f t="shared" si="286"/>
        <v>0</v>
      </c>
      <c r="GO128" s="118">
        <f t="shared" si="287"/>
        <v>0</v>
      </c>
      <c r="GP128" s="119">
        <f t="shared" si="288"/>
        <v>0</v>
      </c>
      <c r="GU128" s="117">
        <f t="shared" si="289"/>
        <v>0</v>
      </c>
      <c r="GV128" s="118">
        <f t="shared" si="290"/>
        <v>0</v>
      </c>
      <c r="GW128" s="119">
        <f t="shared" si="291"/>
        <v>0</v>
      </c>
      <c r="HB128" s="117">
        <f t="shared" si="292"/>
        <v>0</v>
      </c>
      <c r="HC128" s="118">
        <f t="shared" si="293"/>
        <v>0</v>
      </c>
      <c r="HD128" s="119">
        <f t="shared" si="294"/>
        <v>0</v>
      </c>
      <c r="HI128" s="117">
        <f t="shared" si="295"/>
        <v>0</v>
      </c>
      <c r="HJ128" s="118">
        <f t="shared" si="296"/>
        <v>0</v>
      </c>
      <c r="HK128" s="119">
        <f t="shared" si="297"/>
        <v>0</v>
      </c>
      <c r="HP128" s="117">
        <f t="shared" si="298"/>
        <v>0</v>
      </c>
      <c r="HQ128" s="118">
        <f t="shared" si="299"/>
        <v>0</v>
      </c>
      <c r="HR128" s="119">
        <f t="shared" si="300"/>
        <v>0</v>
      </c>
      <c r="HW128" s="117">
        <f t="shared" si="301"/>
        <v>0</v>
      </c>
      <c r="HX128" s="118">
        <f t="shared" si="302"/>
        <v>0</v>
      </c>
      <c r="HY128" s="119">
        <f t="shared" si="303"/>
        <v>0</v>
      </c>
      <c r="ID128" s="117">
        <f t="shared" si="304"/>
        <v>0</v>
      </c>
      <c r="IE128" s="118">
        <f t="shared" si="305"/>
        <v>0</v>
      </c>
      <c r="IF128" s="119">
        <f t="shared" si="306"/>
        <v>0</v>
      </c>
      <c r="IK128" s="117">
        <f t="shared" si="307"/>
        <v>0</v>
      </c>
      <c r="IL128" s="118">
        <f t="shared" si="308"/>
        <v>0</v>
      </c>
      <c r="IM128" s="119">
        <f t="shared" si="309"/>
        <v>0</v>
      </c>
    </row>
    <row r="129" spans="7:247" x14ac:dyDescent="0.2">
      <c r="G129" s="116">
        <f t="shared" si="207"/>
        <v>0</v>
      </c>
      <c r="H129" s="101">
        <f t="shared" si="208"/>
        <v>0</v>
      </c>
      <c r="I129" s="106">
        <f t="shared" si="310"/>
        <v>0</v>
      </c>
      <c r="N129" s="116">
        <f t="shared" si="209"/>
        <v>0</v>
      </c>
      <c r="O129" s="101">
        <f t="shared" si="210"/>
        <v>0</v>
      </c>
      <c r="P129" s="106">
        <f t="shared" si="311"/>
        <v>0</v>
      </c>
      <c r="U129" s="116">
        <f t="shared" si="211"/>
        <v>0</v>
      </c>
      <c r="V129" s="101">
        <f t="shared" si="212"/>
        <v>0</v>
      </c>
      <c r="W129" s="106">
        <f t="shared" si="213"/>
        <v>0</v>
      </c>
      <c r="AB129" s="116">
        <f t="shared" si="214"/>
        <v>0</v>
      </c>
      <c r="AC129" s="101">
        <f t="shared" si="215"/>
        <v>0</v>
      </c>
      <c r="AD129" s="106">
        <f t="shared" si="216"/>
        <v>0</v>
      </c>
      <c r="AI129" s="116">
        <f t="shared" si="217"/>
        <v>0</v>
      </c>
      <c r="AJ129" s="101">
        <f t="shared" si="218"/>
        <v>0</v>
      </c>
      <c r="AK129" s="106">
        <f t="shared" si="219"/>
        <v>0</v>
      </c>
      <c r="AP129" s="116">
        <f t="shared" si="220"/>
        <v>0</v>
      </c>
      <c r="AQ129" s="101">
        <f t="shared" si="221"/>
        <v>0</v>
      </c>
      <c r="AR129" s="106">
        <f t="shared" si="222"/>
        <v>0</v>
      </c>
      <c r="AW129" s="116">
        <f t="shared" si="223"/>
        <v>0</v>
      </c>
      <c r="AX129" s="101">
        <f t="shared" si="224"/>
        <v>0</v>
      </c>
      <c r="AY129" s="106">
        <f t="shared" si="225"/>
        <v>0</v>
      </c>
      <c r="BD129" s="116">
        <f t="shared" si="226"/>
        <v>0</v>
      </c>
      <c r="BE129" s="101">
        <f t="shared" si="227"/>
        <v>0</v>
      </c>
      <c r="BF129" s="106">
        <f t="shared" si="228"/>
        <v>0</v>
      </c>
      <c r="BK129" s="116">
        <f t="shared" si="229"/>
        <v>0</v>
      </c>
      <c r="BL129" s="101">
        <f t="shared" si="230"/>
        <v>0</v>
      </c>
      <c r="BM129" s="106">
        <f t="shared" si="231"/>
        <v>0</v>
      </c>
      <c r="BR129" s="116">
        <f t="shared" si="232"/>
        <v>0</v>
      </c>
      <c r="BS129" s="101">
        <f t="shared" si="233"/>
        <v>0</v>
      </c>
      <c r="BT129" s="106">
        <f t="shared" si="234"/>
        <v>0</v>
      </c>
      <c r="BY129" s="116">
        <f t="shared" si="235"/>
        <v>0</v>
      </c>
      <c r="BZ129" s="101">
        <f t="shared" si="236"/>
        <v>0</v>
      </c>
      <c r="CA129" s="106">
        <f t="shared" si="237"/>
        <v>0</v>
      </c>
      <c r="CF129" s="116">
        <f t="shared" si="238"/>
        <v>0</v>
      </c>
      <c r="CG129" s="101">
        <f t="shared" si="239"/>
        <v>0</v>
      </c>
      <c r="CH129" s="106">
        <f t="shared" si="240"/>
        <v>0</v>
      </c>
      <c r="CM129" s="116">
        <f t="shared" si="241"/>
        <v>0</v>
      </c>
      <c r="CN129" s="101">
        <f t="shared" si="242"/>
        <v>0</v>
      </c>
      <c r="CO129" s="106">
        <f t="shared" si="243"/>
        <v>0</v>
      </c>
      <c r="CT129" s="116">
        <f t="shared" si="244"/>
        <v>0</v>
      </c>
      <c r="CU129" s="101">
        <f t="shared" si="245"/>
        <v>0</v>
      </c>
      <c r="CV129" s="106">
        <f t="shared" si="246"/>
        <v>0</v>
      </c>
      <c r="DA129" s="116">
        <f t="shared" si="247"/>
        <v>0</v>
      </c>
      <c r="DB129" s="101">
        <f t="shared" si="248"/>
        <v>0</v>
      </c>
      <c r="DC129" s="106">
        <f t="shared" si="249"/>
        <v>0</v>
      </c>
      <c r="DH129" s="116">
        <f t="shared" si="250"/>
        <v>0</v>
      </c>
      <c r="DI129" s="101">
        <f t="shared" si="251"/>
        <v>0</v>
      </c>
      <c r="DJ129" s="106">
        <f t="shared" si="252"/>
        <v>0</v>
      </c>
      <c r="DO129" s="116">
        <f t="shared" si="253"/>
        <v>0</v>
      </c>
      <c r="DP129" s="101">
        <f t="shared" si="254"/>
        <v>0</v>
      </c>
      <c r="DQ129" s="106">
        <f t="shared" si="255"/>
        <v>0</v>
      </c>
      <c r="DV129" s="116">
        <f t="shared" si="256"/>
        <v>0</v>
      </c>
      <c r="DW129" s="101">
        <f t="shared" si="257"/>
        <v>0</v>
      </c>
      <c r="DX129" s="106">
        <f t="shared" si="258"/>
        <v>0</v>
      </c>
      <c r="EC129" s="116">
        <f t="shared" si="259"/>
        <v>0</v>
      </c>
      <c r="ED129" s="101">
        <f t="shared" si="260"/>
        <v>0</v>
      </c>
      <c r="EE129" s="106">
        <f t="shared" si="261"/>
        <v>0</v>
      </c>
      <c r="EJ129" s="116">
        <f t="shared" si="262"/>
        <v>0</v>
      </c>
      <c r="EK129" s="101">
        <f t="shared" si="263"/>
        <v>0</v>
      </c>
      <c r="EL129" s="106">
        <f t="shared" si="264"/>
        <v>0</v>
      </c>
      <c r="EQ129" s="116">
        <f t="shared" si="265"/>
        <v>0</v>
      </c>
      <c r="ER129" s="101">
        <f t="shared" si="266"/>
        <v>0</v>
      </c>
      <c r="ES129" s="106">
        <f t="shared" si="267"/>
        <v>0</v>
      </c>
      <c r="EX129" s="116">
        <f t="shared" si="268"/>
        <v>0</v>
      </c>
      <c r="EY129" s="101">
        <f t="shared" si="269"/>
        <v>0</v>
      </c>
      <c r="EZ129" s="106">
        <f t="shared" si="270"/>
        <v>0</v>
      </c>
      <c r="FE129" s="116">
        <f t="shared" si="271"/>
        <v>0</v>
      </c>
      <c r="FF129" s="101">
        <f t="shared" si="272"/>
        <v>0</v>
      </c>
      <c r="FG129" s="106">
        <f t="shared" si="273"/>
        <v>0</v>
      </c>
      <c r="FL129" s="116">
        <f t="shared" si="274"/>
        <v>0</v>
      </c>
      <c r="FM129" s="101">
        <f t="shared" si="275"/>
        <v>0</v>
      </c>
      <c r="FN129" s="106">
        <f t="shared" si="276"/>
        <v>0</v>
      </c>
      <c r="FS129" s="116">
        <f t="shared" si="277"/>
        <v>0</v>
      </c>
      <c r="FT129" s="101">
        <f t="shared" si="278"/>
        <v>0</v>
      </c>
      <c r="FU129" s="106">
        <f t="shared" si="279"/>
        <v>0</v>
      </c>
      <c r="FZ129" s="116">
        <f t="shared" si="280"/>
        <v>0</v>
      </c>
      <c r="GA129" s="101">
        <f t="shared" si="281"/>
        <v>0</v>
      </c>
      <c r="GB129" s="106">
        <f t="shared" si="282"/>
        <v>0</v>
      </c>
      <c r="GG129" s="116">
        <f t="shared" si="283"/>
        <v>0</v>
      </c>
      <c r="GH129" s="101">
        <f t="shared" si="284"/>
        <v>0</v>
      </c>
      <c r="GI129" s="106">
        <f t="shared" si="285"/>
        <v>0</v>
      </c>
      <c r="GN129" s="116">
        <f t="shared" si="286"/>
        <v>0</v>
      </c>
      <c r="GO129" s="101">
        <f t="shared" si="287"/>
        <v>0</v>
      </c>
      <c r="GP129" s="106">
        <f t="shared" si="288"/>
        <v>0</v>
      </c>
      <c r="GU129" s="116">
        <f t="shared" si="289"/>
        <v>0</v>
      </c>
      <c r="GV129" s="101">
        <f t="shared" si="290"/>
        <v>0</v>
      </c>
      <c r="GW129" s="106">
        <f t="shared" si="291"/>
        <v>0</v>
      </c>
      <c r="HB129" s="116">
        <f t="shared" si="292"/>
        <v>0</v>
      </c>
      <c r="HC129" s="101">
        <f t="shared" si="293"/>
        <v>0</v>
      </c>
      <c r="HD129" s="106">
        <f t="shared" si="294"/>
        <v>0</v>
      </c>
      <c r="HI129" s="116">
        <f t="shared" si="295"/>
        <v>0</v>
      </c>
      <c r="HJ129" s="101">
        <f t="shared" si="296"/>
        <v>0</v>
      </c>
      <c r="HK129" s="106">
        <f t="shared" si="297"/>
        <v>0</v>
      </c>
      <c r="HP129" s="116">
        <f t="shared" si="298"/>
        <v>0</v>
      </c>
      <c r="HQ129" s="101">
        <f t="shared" si="299"/>
        <v>0</v>
      </c>
      <c r="HR129" s="106">
        <f t="shared" si="300"/>
        <v>0</v>
      </c>
      <c r="HW129" s="116">
        <f t="shared" si="301"/>
        <v>0</v>
      </c>
      <c r="HX129" s="101">
        <f t="shared" si="302"/>
        <v>0</v>
      </c>
      <c r="HY129" s="106">
        <f t="shared" si="303"/>
        <v>0</v>
      </c>
      <c r="ID129" s="116">
        <f t="shared" si="304"/>
        <v>0</v>
      </c>
      <c r="IE129" s="101">
        <f t="shared" si="305"/>
        <v>0</v>
      </c>
      <c r="IF129" s="106">
        <f t="shared" si="306"/>
        <v>0</v>
      </c>
      <c r="IK129" s="116">
        <f t="shared" si="307"/>
        <v>0</v>
      </c>
      <c r="IL129" s="101">
        <f t="shared" si="308"/>
        <v>0</v>
      </c>
      <c r="IM129" s="106">
        <f t="shared" si="309"/>
        <v>0</v>
      </c>
    </row>
    <row r="130" spans="7:247" x14ac:dyDescent="0.2">
      <c r="G130" s="116">
        <f t="shared" si="207"/>
        <v>17988239</v>
      </c>
      <c r="H130" s="101">
        <f t="shared" si="208"/>
        <v>17988239</v>
      </c>
      <c r="I130" s="106">
        <f t="shared" si="310"/>
        <v>0</v>
      </c>
      <c r="N130" s="116">
        <f t="shared" si="209"/>
        <v>514094</v>
      </c>
      <c r="O130" s="101">
        <f t="shared" si="210"/>
        <v>514094</v>
      </c>
      <c r="P130" s="106">
        <f t="shared" si="311"/>
        <v>0</v>
      </c>
      <c r="U130" s="116">
        <f t="shared" si="211"/>
        <v>3799276</v>
      </c>
      <c r="V130" s="101">
        <f t="shared" si="212"/>
        <v>3799276</v>
      </c>
      <c r="W130" s="106">
        <f t="shared" si="213"/>
        <v>0</v>
      </c>
      <c r="AB130" s="116">
        <f t="shared" si="214"/>
        <v>4968469</v>
      </c>
      <c r="AC130" s="101">
        <f t="shared" si="215"/>
        <v>4968469</v>
      </c>
      <c r="AD130" s="106">
        <f t="shared" si="216"/>
        <v>0</v>
      </c>
      <c r="AI130" s="116">
        <f t="shared" si="217"/>
        <v>0</v>
      </c>
      <c r="AJ130" s="101">
        <f t="shared" si="218"/>
        <v>0</v>
      </c>
      <c r="AK130" s="106">
        <f t="shared" si="219"/>
        <v>0</v>
      </c>
      <c r="AP130" s="116">
        <f t="shared" si="220"/>
        <v>571559</v>
      </c>
      <c r="AQ130" s="101">
        <f t="shared" si="221"/>
        <v>571559</v>
      </c>
      <c r="AR130" s="106">
        <f t="shared" si="222"/>
        <v>0</v>
      </c>
      <c r="AW130" s="116">
        <f t="shared" si="223"/>
        <v>3757387</v>
      </c>
      <c r="AX130" s="101">
        <f t="shared" si="224"/>
        <v>3757387</v>
      </c>
      <c r="AY130" s="106">
        <f t="shared" si="225"/>
        <v>0</v>
      </c>
      <c r="BD130" s="116">
        <f t="shared" si="226"/>
        <v>2572651</v>
      </c>
      <c r="BE130" s="101">
        <f t="shared" si="227"/>
        <v>2572651</v>
      </c>
      <c r="BF130" s="106">
        <f t="shared" si="228"/>
        <v>0</v>
      </c>
      <c r="BK130" s="116">
        <f t="shared" si="229"/>
        <v>546826</v>
      </c>
      <c r="BL130" s="101">
        <f t="shared" si="230"/>
        <v>546826</v>
      </c>
      <c r="BM130" s="106">
        <f t="shared" si="231"/>
        <v>0</v>
      </c>
      <c r="BR130" s="116">
        <f t="shared" si="232"/>
        <v>637910</v>
      </c>
      <c r="BS130" s="101">
        <f t="shared" si="233"/>
        <v>637910</v>
      </c>
      <c r="BT130" s="106">
        <f t="shared" si="234"/>
        <v>0</v>
      </c>
      <c r="BY130" s="116">
        <f t="shared" si="235"/>
        <v>4377454</v>
      </c>
      <c r="BZ130" s="101">
        <f t="shared" si="236"/>
        <v>4377454</v>
      </c>
      <c r="CA130" s="106">
        <f t="shared" si="237"/>
        <v>0</v>
      </c>
      <c r="CF130" s="116">
        <f t="shared" si="238"/>
        <v>0</v>
      </c>
      <c r="CG130" s="101">
        <f t="shared" si="239"/>
        <v>0</v>
      </c>
      <c r="CH130" s="106">
        <f t="shared" si="240"/>
        <v>0</v>
      </c>
      <c r="CM130" s="116">
        <f t="shared" si="241"/>
        <v>0</v>
      </c>
      <c r="CN130" s="101">
        <f t="shared" si="242"/>
        <v>0</v>
      </c>
      <c r="CO130" s="106">
        <f t="shared" si="243"/>
        <v>0</v>
      </c>
      <c r="CT130" s="116">
        <f t="shared" si="244"/>
        <v>0</v>
      </c>
      <c r="CU130" s="101">
        <f t="shared" si="245"/>
        <v>0</v>
      </c>
      <c r="CV130" s="106">
        <f t="shared" si="246"/>
        <v>0</v>
      </c>
      <c r="DA130" s="116">
        <f t="shared" si="247"/>
        <v>0</v>
      </c>
      <c r="DB130" s="101">
        <f t="shared" si="248"/>
        <v>0</v>
      </c>
      <c r="DC130" s="106">
        <f t="shared" si="249"/>
        <v>0</v>
      </c>
      <c r="DH130" s="116">
        <f t="shared" si="250"/>
        <v>0</v>
      </c>
      <c r="DI130" s="101">
        <f t="shared" si="251"/>
        <v>0</v>
      </c>
      <c r="DJ130" s="106">
        <f t="shared" si="252"/>
        <v>0</v>
      </c>
      <c r="DO130" s="116">
        <f t="shared" si="253"/>
        <v>0</v>
      </c>
      <c r="DP130" s="101">
        <f t="shared" si="254"/>
        <v>0</v>
      </c>
      <c r="DQ130" s="106">
        <f t="shared" si="255"/>
        <v>0</v>
      </c>
      <c r="DV130" s="116">
        <f t="shared" si="256"/>
        <v>0</v>
      </c>
      <c r="DW130" s="101">
        <f t="shared" si="257"/>
        <v>0</v>
      </c>
      <c r="DX130" s="106">
        <f t="shared" si="258"/>
        <v>0</v>
      </c>
      <c r="EC130" s="116">
        <f t="shared" si="259"/>
        <v>0</v>
      </c>
      <c r="ED130" s="101">
        <f t="shared" si="260"/>
        <v>0</v>
      </c>
      <c r="EE130" s="106">
        <f t="shared" si="261"/>
        <v>0</v>
      </c>
      <c r="EJ130" s="116">
        <f t="shared" si="262"/>
        <v>0</v>
      </c>
      <c r="EK130" s="101">
        <f t="shared" si="263"/>
        <v>0</v>
      </c>
      <c r="EL130" s="106">
        <f t="shared" si="264"/>
        <v>0</v>
      </c>
      <c r="EQ130" s="116">
        <f t="shared" si="265"/>
        <v>0</v>
      </c>
      <c r="ER130" s="101">
        <f t="shared" si="266"/>
        <v>0</v>
      </c>
      <c r="ES130" s="106">
        <f t="shared" si="267"/>
        <v>0</v>
      </c>
      <c r="EX130" s="116">
        <f t="shared" si="268"/>
        <v>0</v>
      </c>
      <c r="EY130" s="101">
        <f t="shared" si="269"/>
        <v>0</v>
      </c>
      <c r="EZ130" s="106">
        <f t="shared" si="270"/>
        <v>0</v>
      </c>
      <c r="FE130" s="116">
        <f t="shared" si="271"/>
        <v>0</v>
      </c>
      <c r="FF130" s="101">
        <f t="shared" si="272"/>
        <v>0</v>
      </c>
      <c r="FG130" s="106">
        <f t="shared" si="273"/>
        <v>0</v>
      </c>
      <c r="FL130" s="116">
        <f t="shared" si="274"/>
        <v>0</v>
      </c>
      <c r="FM130" s="101">
        <f t="shared" si="275"/>
        <v>0</v>
      </c>
      <c r="FN130" s="106">
        <f t="shared" si="276"/>
        <v>0</v>
      </c>
      <c r="FS130" s="116">
        <f t="shared" si="277"/>
        <v>0</v>
      </c>
      <c r="FT130" s="101">
        <f t="shared" si="278"/>
        <v>0</v>
      </c>
      <c r="FU130" s="106">
        <f t="shared" si="279"/>
        <v>0</v>
      </c>
      <c r="FZ130" s="116">
        <f t="shared" si="280"/>
        <v>0</v>
      </c>
      <c r="GA130" s="101">
        <f t="shared" si="281"/>
        <v>0</v>
      </c>
      <c r="GB130" s="106">
        <f t="shared" si="282"/>
        <v>0</v>
      </c>
      <c r="GG130" s="116">
        <f t="shared" si="283"/>
        <v>0</v>
      </c>
      <c r="GH130" s="101">
        <f t="shared" si="284"/>
        <v>0</v>
      </c>
      <c r="GI130" s="106">
        <f t="shared" si="285"/>
        <v>0</v>
      </c>
      <c r="GN130" s="116">
        <f t="shared" si="286"/>
        <v>0</v>
      </c>
      <c r="GO130" s="101">
        <f t="shared" si="287"/>
        <v>0</v>
      </c>
      <c r="GP130" s="106">
        <f t="shared" si="288"/>
        <v>0</v>
      </c>
      <c r="GU130" s="116">
        <f t="shared" si="289"/>
        <v>0</v>
      </c>
      <c r="GV130" s="101">
        <f t="shared" si="290"/>
        <v>0</v>
      </c>
      <c r="GW130" s="106">
        <f t="shared" si="291"/>
        <v>0</v>
      </c>
      <c r="HB130" s="116">
        <f t="shared" si="292"/>
        <v>0</v>
      </c>
      <c r="HC130" s="101">
        <f t="shared" si="293"/>
        <v>0</v>
      </c>
      <c r="HD130" s="106">
        <f t="shared" si="294"/>
        <v>0</v>
      </c>
      <c r="HI130" s="116">
        <f t="shared" si="295"/>
        <v>0</v>
      </c>
      <c r="HJ130" s="101">
        <f t="shared" si="296"/>
        <v>0</v>
      </c>
      <c r="HK130" s="106">
        <f t="shared" si="297"/>
        <v>0</v>
      </c>
      <c r="HP130" s="116">
        <f t="shared" si="298"/>
        <v>0</v>
      </c>
      <c r="HQ130" s="101">
        <f t="shared" si="299"/>
        <v>0</v>
      </c>
      <c r="HR130" s="106">
        <f t="shared" si="300"/>
        <v>0</v>
      </c>
      <c r="HW130" s="116">
        <f t="shared" si="301"/>
        <v>0</v>
      </c>
      <c r="HX130" s="101">
        <f t="shared" si="302"/>
        <v>0</v>
      </c>
      <c r="HY130" s="106">
        <f t="shared" si="303"/>
        <v>0</v>
      </c>
      <c r="ID130" s="116">
        <f t="shared" si="304"/>
        <v>0</v>
      </c>
      <c r="IE130" s="101">
        <f t="shared" si="305"/>
        <v>0</v>
      </c>
      <c r="IF130" s="106">
        <f t="shared" si="306"/>
        <v>0</v>
      </c>
      <c r="IK130" s="116">
        <f t="shared" si="307"/>
        <v>0</v>
      </c>
      <c r="IL130" s="101">
        <f t="shared" si="308"/>
        <v>0</v>
      </c>
      <c r="IM130" s="106">
        <f t="shared" si="309"/>
        <v>0</v>
      </c>
    </row>
    <row r="131" spans="7:247" x14ac:dyDescent="0.2">
      <c r="G131" s="116">
        <f t="shared" si="207"/>
        <v>2412968</v>
      </c>
      <c r="H131" s="101">
        <f t="shared" si="208"/>
        <v>2412968</v>
      </c>
      <c r="I131" s="106">
        <f t="shared" si="310"/>
        <v>0</v>
      </c>
      <c r="N131" s="116">
        <f t="shared" si="209"/>
        <v>72285</v>
      </c>
      <c r="O131" s="101">
        <f t="shared" si="210"/>
        <v>72285</v>
      </c>
      <c r="P131" s="106">
        <f t="shared" si="311"/>
        <v>0</v>
      </c>
      <c r="U131" s="116">
        <f t="shared" si="211"/>
        <v>492996</v>
      </c>
      <c r="V131" s="101">
        <f t="shared" si="212"/>
        <v>492996</v>
      </c>
      <c r="W131" s="106">
        <f t="shared" si="213"/>
        <v>0</v>
      </c>
      <c r="AB131" s="116">
        <f t="shared" si="214"/>
        <v>606067</v>
      </c>
      <c r="AC131" s="101">
        <f t="shared" si="215"/>
        <v>606067</v>
      </c>
      <c r="AD131" s="106">
        <f t="shared" si="216"/>
        <v>0</v>
      </c>
      <c r="AI131" s="116">
        <f t="shared" si="217"/>
        <v>0</v>
      </c>
      <c r="AJ131" s="101">
        <f t="shared" si="218"/>
        <v>0</v>
      </c>
      <c r="AK131" s="106">
        <f t="shared" si="219"/>
        <v>0</v>
      </c>
      <c r="AP131" s="116">
        <f t="shared" si="220"/>
        <v>76950</v>
      </c>
      <c r="AQ131" s="101">
        <f t="shared" si="221"/>
        <v>76950</v>
      </c>
      <c r="AR131" s="106">
        <f t="shared" si="222"/>
        <v>0</v>
      </c>
      <c r="AW131" s="116">
        <f t="shared" si="223"/>
        <v>529810</v>
      </c>
      <c r="AX131" s="101">
        <f t="shared" si="224"/>
        <v>529810</v>
      </c>
      <c r="AY131" s="106">
        <f t="shared" si="225"/>
        <v>0</v>
      </c>
      <c r="BD131" s="116">
        <f t="shared" si="226"/>
        <v>368189</v>
      </c>
      <c r="BE131" s="101">
        <f t="shared" si="227"/>
        <v>368189</v>
      </c>
      <c r="BF131" s="106">
        <f t="shared" si="228"/>
        <v>0</v>
      </c>
      <c r="BK131" s="116">
        <f t="shared" si="229"/>
        <v>73288</v>
      </c>
      <c r="BL131" s="101">
        <f t="shared" si="230"/>
        <v>73288</v>
      </c>
      <c r="BM131" s="106">
        <f t="shared" si="231"/>
        <v>0</v>
      </c>
      <c r="BR131" s="116">
        <f t="shared" si="232"/>
        <v>88333</v>
      </c>
      <c r="BS131" s="101">
        <f t="shared" si="233"/>
        <v>88333</v>
      </c>
      <c r="BT131" s="106">
        <f t="shared" si="234"/>
        <v>0</v>
      </c>
      <c r="BY131" s="116">
        <f t="shared" si="235"/>
        <v>634860</v>
      </c>
      <c r="BZ131" s="101">
        <f t="shared" si="236"/>
        <v>634860</v>
      </c>
      <c r="CA131" s="106">
        <f t="shared" si="237"/>
        <v>0</v>
      </c>
      <c r="CF131" s="116">
        <f t="shared" si="238"/>
        <v>0</v>
      </c>
      <c r="CG131" s="101">
        <f t="shared" si="239"/>
        <v>0</v>
      </c>
      <c r="CH131" s="106">
        <f t="shared" si="240"/>
        <v>0</v>
      </c>
      <c r="CM131" s="116">
        <f t="shared" si="241"/>
        <v>0</v>
      </c>
      <c r="CN131" s="101">
        <f t="shared" si="242"/>
        <v>0</v>
      </c>
      <c r="CO131" s="106">
        <f t="shared" si="243"/>
        <v>0</v>
      </c>
      <c r="CT131" s="116">
        <f t="shared" si="244"/>
        <v>0</v>
      </c>
      <c r="CU131" s="101">
        <f t="shared" si="245"/>
        <v>0</v>
      </c>
      <c r="CV131" s="106">
        <f t="shared" si="246"/>
        <v>0</v>
      </c>
      <c r="DA131" s="116">
        <f t="shared" si="247"/>
        <v>0</v>
      </c>
      <c r="DB131" s="101">
        <f t="shared" si="248"/>
        <v>0</v>
      </c>
      <c r="DC131" s="106">
        <f t="shared" si="249"/>
        <v>0</v>
      </c>
      <c r="DH131" s="116">
        <f t="shared" si="250"/>
        <v>0</v>
      </c>
      <c r="DI131" s="101">
        <f t="shared" si="251"/>
        <v>0</v>
      </c>
      <c r="DJ131" s="106">
        <f t="shared" si="252"/>
        <v>0</v>
      </c>
      <c r="DO131" s="116">
        <f t="shared" si="253"/>
        <v>0</v>
      </c>
      <c r="DP131" s="101">
        <f t="shared" si="254"/>
        <v>0</v>
      </c>
      <c r="DQ131" s="106">
        <f t="shared" si="255"/>
        <v>0</v>
      </c>
      <c r="DV131" s="116">
        <f t="shared" si="256"/>
        <v>0</v>
      </c>
      <c r="DW131" s="101">
        <f t="shared" si="257"/>
        <v>0</v>
      </c>
      <c r="DX131" s="106">
        <f t="shared" si="258"/>
        <v>0</v>
      </c>
      <c r="EC131" s="116">
        <f t="shared" si="259"/>
        <v>0</v>
      </c>
      <c r="ED131" s="101">
        <f t="shared" si="260"/>
        <v>0</v>
      </c>
      <c r="EE131" s="106">
        <f t="shared" si="261"/>
        <v>0</v>
      </c>
      <c r="EJ131" s="116">
        <f t="shared" si="262"/>
        <v>0</v>
      </c>
      <c r="EK131" s="101">
        <f t="shared" si="263"/>
        <v>0</v>
      </c>
      <c r="EL131" s="106">
        <f t="shared" si="264"/>
        <v>0</v>
      </c>
      <c r="EQ131" s="116">
        <f t="shared" si="265"/>
        <v>0</v>
      </c>
      <c r="ER131" s="101">
        <f t="shared" si="266"/>
        <v>0</v>
      </c>
      <c r="ES131" s="106">
        <f t="shared" si="267"/>
        <v>0</v>
      </c>
      <c r="EX131" s="116">
        <f t="shared" si="268"/>
        <v>0</v>
      </c>
      <c r="EY131" s="101">
        <f t="shared" si="269"/>
        <v>0</v>
      </c>
      <c r="EZ131" s="106">
        <f t="shared" si="270"/>
        <v>0</v>
      </c>
      <c r="FE131" s="116">
        <f t="shared" si="271"/>
        <v>0</v>
      </c>
      <c r="FF131" s="101">
        <f t="shared" si="272"/>
        <v>0</v>
      </c>
      <c r="FG131" s="106">
        <f t="shared" si="273"/>
        <v>0</v>
      </c>
      <c r="FL131" s="116">
        <f t="shared" si="274"/>
        <v>0</v>
      </c>
      <c r="FM131" s="101">
        <f t="shared" si="275"/>
        <v>0</v>
      </c>
      <c r="FN131" s="106">
        <f t="shared" si="276"/>
        <v>0</v>
      </c>
      <c r="FS131" s="116">
        <f t="shared" si="277"/>
        <v>0</v>
      </c>
      <c r="FT131" s="101">
        <f t="shared" si="278"/>
        <v>0</v>
      </c>
      <c r="FU131" s="106">
        <f t="shared" si="279"/>
        <v>0</v>
      </c>
      <c r="FZ131" s="116">
        <f t="shared" si="280"/>
        <v>0</v>
      </c>
      <c r="GA131" s="101">
        <f t="shared" si="281"/>
        <v>0</v>
      </c>
      <c r="GB131" s="106">
        <f t="shared" si="282"/>
        <v>0</v>
      </c>
      <c r="GG131" s="116">
        <f t="shared" si="283"/>
        <v>0</v>
      </c>
      <c r="GH131" s="101">
        <f t="shared" si="284"/>
        <v>0</v>
      </c>
      <c r="GI131" s="106">
        <f t="shared" si="285"/>
        <v>0</v>
      </c>
      <c r="GN131" s="116">
        <f t="shared" si="286"/>
        <v>0</v>
      </c>
      <c r="GO131" s="101">
        <f t="shared" si="287"/>
        <v>0</v>
      </c>
      <c r="GP131" s="106">
        <f t="shared" si="288"/>
        <v>0</v>
      </c>
      <c r="GU131" s="116">
        <f t="shared" si="289"/>
        <v>0</v>
      </c>
      <c r="GV131" s="101">
        <f t="shared" si="290"/>
        <v>0</v>
      </c>
      <c r="GW131" s="106">
        <f t="shared" si="291"/>
        <v>0</v>
      </c>
      <c r="HB131" s="116">
        <f t="shared" si="292"/>
        <v>0</v>
      </c>
      <c r="HC131" s="101">
        <f t="shared" si="293"/>
        <v>0</v>
      </c>
      <c r="HD131" s="106">
        <f t="shared" si="294"/>
        <v>0</v>
      </c>
      <c r="HI131" s="116">
        <f t="shared" si="295"/>
        <v>0</v>
      </c>
      <c r="HJ131" s="101">
        <f t="shared" si="296"/>
        <v>0</v>
      </c>
      <c r="HK131" s="106">
        <f t="shared" si="297"/>
        <v>0</v>
      </c>
      <c r="HP131" s="116">
        <f t="shared" si="298"/>
        <v>0</v>
      </c>
      <c r="HQ131" s="101">
        <f t="shared" si="299"/>
        <v>0</v>
      </c>
      <c r="HR131" s="106">
        <f t="shared" si="300"/>
        <v>0</v>
      </c>
      <c r="HW131" s="116">
        <f t="shared" si="301"/>
        <v>0</v>
      </c>
      <c r="HX131" s="101">
        <f t="shared" si="302"/>
        <v>0</v>
      </c>
      <c r="HY131" s="106">
        <f t="shared" si="303"/>
        <v>0</v>
      </c>
      <c r="ID131" s="116">
        <f t="shared" si="304"/>
        <v>0</v>
      </c>
      <c r="IE131" s="101">
        <f t="shared" si="305"/>
        <v>0</v>
      </c>
      <c r="IF131" s="106">
        <f t="shared" si="306"/>
        <v>0</v>
      </c>
      <c r="IK131" s="116">
        <f t="shared" si="307"/>
        <v>0</v>
      </c>
      <c r="IL131" s="101">
        <f t="shared" si="308"/>
        <v>0</v>
      </c>
      <c r="IM131" s="106">
        <f t="shared" si="309"/>
        <v>0</v>
      </c>
    </row>
    <row r="132" spans="7:247" x14ac:dyDescent="0.2">
      <c r="G132" s="116">
        <f t="shared" si="207"/>
        <v>16200293</v>
      </c>
      <c r="H132" s="101">
        <f t="shared" si="208"/>
        <v>16200293</v>
      </c>
      <c r="I132" s="106">
        <f t="shared" si="310"/>
        <v>0</v>
      </c>
      <c r="N132" s="116">
        <f t="shared" si="209"/>
        <v>9490000</v>
      </c>
      <c r="O132" s="101">
        <f t="shared" si="210"/>
        <v>9490000</v>
      </c>
      <c r="P132" s="106">
        <f t="shared" si="311"/>
        <v>0</v>
      </c>
      <c r="U132" s="116">
        <f t="shared" si="211"/>
        <v>2990530</v>
      </c>
      <c r="V132" s="101">
        <f t="shared" si="212"/>
        <v>2990530</v>
      </c>
      <c r="W132" s="106">
        <f t="shared" si="213"/>
        <v>0</v>
      </c>
      <c r="AB132" s="116">
        <f t="shared" si="214"/>
        <v>1148366</v>
      </c>
      <c r="AC132" s="101">
        <f t="shared" si="215"/>
        <v>1148366</v>
      </c>
      <c r="AD132" s="106">
        <f t="shared" si="216"/>
        <v>0</v>
      </c>
      <c r="AI132" s="116">
        <f t="shared" si="217"/>
        <v>0</v>
      </c>
      <c r="AJ132" s="101">
        <f t="shared" si="218"/>
        <v>0</v>
      </c>
      <c r="AK132" s="106">
        <f t="shared" si="219"/>
        <v>0</v>
      </c>
      <c r="AP132" s="116">
        <f t="shared" si="220"/>
        <v>185139</v>
      </c>
      <c r="AQ132" s="101">
        <f t="shared" si="221"/>
        <v>185139</v>
      </c>
      <c r="AR132" s="106">
        <f t="shared" si="222"/>
        <v>0</v>
      </c>
      <c r="AW132" s="116">
        <f t="shared" si="223"/>
        <v>1215313</v>
      </c>
      <c r="AX132" s="101">
        <f t="shared" si="224"/>
        <v>1215313</v>
      </c>
      <c r="AY132" s="106">
        <f t="shared" si="225"/>
        <v>0</v>
      </c>
      <c r="BD132" s="116">
        <f t="shared" si="226"/>
        <v>592936</v>
      </c>
      <c r="BE132" s="101">
        <f t="shared" si="227"/>
        <v>592936</v>
      </c>
      <c r="BF132" s="106">
        <f t="shared" si="228"/>
        <v>0</v>
      </c>
      <c r="BK132" s="116">
        <f t="shared" si="229"/>
        <v>70268</v>
      </c>
      <c r="BL132" s="101">
        <f t="shared" si="230"/>
        <v>70268</v>
      </c>
      <c r="BM132" s="106">
        <f t="shared" si="231"/>
        <v>0</v>
      </c>
      <c r="BR132" s="116">
        <f t="shared" si="232"/>
        <v>552109</v>
      </c>
      <c r="BS132" s="101">
        <f t="shared" si="233"/>
        <v>552109</v>
      </c>
      <c r="BT132" s="106">
        <f t="shared" si="234"/>
        <v>0</v>
      </c>
      <c r="BY132" s="116">
        <f t="shared" si="235"/>
        <v>1170945</v>
      </c>
      <c r="BZ132" s="101">
        <f t="shared" si="236"/>
        <v>1170945</v>
      </c>
      <c r="CA132" s="106">
        <f t="shared" si="237"/>
        <v>0</v>
      </c>
      <c r="CF132" s="116">
        <f t="shared" si="238"/>
        <v>0</v>
      </c>
      <c r="CG132" s="101">
        <f t="shared" si="239"/>
        <v>0</v>
      </c>
      <c r="CH132" s="106">
        <f t="shared" si="240"/>
        <v>0</v>
      </c>
      <c r="CM132" s="116">
        <f t="shared" si="241"/>
        <v>0</v>
      </c>
      <c r="CN132" s="101">
        <f t="shared" si="242"/>
        <v>0</v>
      </c>
      <c r="CO132" s="106">
        <f t="shared" si="243"/>
        <v>0</v>
      </c>
      <c r="CT132" s="116">
        <f t="shared" si="244"/>
        <v>0</v>
      </c>
      <c r="CU132" s="101">
        <f t="shared" si="245"/>
        <v>0</v>
      </c>
      <c r="CV132" s="106">
        <f t="shared" si="246"/>
        <v>0</v>
      </c>
      <c r="DA132" s="116">
        <f t="shared" si="247"/>
        <v>0</v>
      </c>
      <c r="DB132" s="101">
        <f t="shared" si="248"/>
        <v>0</v>
      </c>
      <c r="DC132" s="106">
        <f t="shared" si="249"/>
        <v>0</v>
      </c>
      <c r="DH132" s="116">
        <f t="shared" si="250"/>
        <v>0</v>
      </c>
      <c r="DI132" s="101">
        <f t="shared" si="251"/>
        <v>0</v>
      </c>
      <c r="DJ132" s="106">
        <f t="shared" si="252"/>
        <v>0</v>
      </c>
      <c r="DO132" s="116">
        <f t="shared" si="253"/>
        <v>0</v>
      </c>
      <c r="DP132" s="101">
        <f t="shared" si="254"/>
        <v>0</v>
      </c>
      <c r="DQ132" s="106">
        <f t="shared" si="255"/>
        <v>0</v>
      </c>
      <c r="DV132" s="116">
        <f t="shared" si="256"/>
        <v>0</v>
      </c>
      <c r="DW132" s="101">
        <f t="shared" si="257"/>
        <v>0</v>
      </c>
      <c r="DX132" s="106">
        <f t="shared" si="258"/>
        <v>0</v>
      </c>
      <c r="EC132" s="116">
        <f t="shared" si="259"/>
        <v>0</v>
      </c>
      <c r="ED132" s="101">
        <f t="shared" si="260"/>
        <v>0</v>
      </c>
      <c r="EE132" s="106">
        <f t="shared" si="261"/>
        <v>0</v>
      </c>
      <c r="EJ132" s="116">
        <f t="shared" si="262"/>
        <v>0</v>
      </c>
      <c r="EK132" s="101">
        <f t="shared" si="263"/>
        <v>0</v>
      </c>
      <c r="EL132" s="106">
        <f t="shared" si="264"/>
        <v>0</v>
      </c>
      <c r="EQ132" s="116">
        <f t="shared" si="265"/>
        <v>0</v>
      </c>
      <c r="ER132" s="101">
        <f t="shared" si="266"/>
        <v>0</v>
      </c>
      <c r="ES132" s="106">
        <f t="shared" si="267"/>
        <v>0</v>
      </c>
      <c r="EX132" s="116">
        <f t="shared" si="268"/>
        <v>0</v>
      </c>
      <c r="EY132" s="101">
        <f t="shared" si="269"/>
        <v>0</v>
      </c>
      <c r="EZ132" s="106">
        <f t="shared" si="270"/>
        <v>0</v>
      </c>
      <c r="FE132" s="116">
        <f t="shared" si="271"/>
        <v>0</v>
      </c>
      <c r="FF132" s="101">
        <f t="shared" si="272"/>
        <v>0</v>
      </c>
      <c r="FG132" s="106">
        <f t="shared" si="273"/>
        <v>0</v>
      </c>
      <c r="FL132" s="116">
        <f t="shared" si="274"/>
        <v>0</v>
      </c>
      <c r="FM132" s="101">
        <f t="shared" si="275"/>
        <v>0</v>
      </c>
      <c r="FN132" s="106">
        <f t="shared" si="276"/>
        <v>0</v>
      </c>
      <c r="FS132" s="116">
        <f t="shared" si="277"/>
        <v>0</v>
      </c>
      <c r="FT132" s="101">
        <f t="shared" si="278"/>
        <v>0</v>
      </c>
      <c r="FU132" s="106">
        <f t="shared" si="279"/>
        <v>0</v>
      </c>
      <c r="FZ132" s="116">
        <f t="shared" si="280"/>
        <v>0</v>
      </c>
      <c r="GA132" s="101">
        <f t="shared" si="281"/>
        <v>0</v>
      </c>
      <c r="GB132" s="106">
        <f t="shared" si="282"/>
        <v>0</v>
      </c>
      <c r="GG132" s="116">
        <f t="shared" si="283"/>
        <v>0</v>
      </c>
      <c r="GH132" s="101">
        <f t="shared" si="284"/>
        <v>0</v>
      </c>
      <c r="GI132" s="106">
        <f t="shared" si="285"/>
        <v>0</v>
      </c>
      <c r="GN132" s="116">
        <f t="shared" si="286"/>
        <v>0</v>
      </c>
      <c r="GO132" s="101">
        <f t="shared" si="287"/>
        <v>0</v>
      </c>
      <c r="GP132" s="106">
        <f t="shared" si="288"/>
        <v>0</v>
      </c>
      <c r="GU132" s="116">
        <f t="shared" si="289"/>
        <v>0</v>
      </c>
      <c r="GV132" s="101">
        <f t="shared" si="290"/>
        <v>0</v>
      </c>
      <c r="GW132" s="106">
        <f t="shared" si="291"/>
        <v>0</v>
      </c>
      <c r="HB132" s="116">
        <f t="shared" si="292"/>
        <v>0</v>
      </c>
      <c r="HC132" s="101">
        <f t="shared" si="293"/>
        <v>0</v>
      </c>
      <c r="HD132" s="106">
        <f t="shared" si="294"/>
        <v>0</v>
      </c>
      <c r="HI132" s="116">
        <f t="shared" si="295"/>
        <v>0</v>
      </c>
      <c r="HJ132" s="101">
        <f t="shared" si="296"/>
        <v>0</v>
      </c>
      <c r="HK132" s="106">
        <f t="shared" si="297"/>
        <v>0</v>
      </c>
      <c r="HP132" s="116">
        <f t="shared" si="298"/>
        <v>0</v>
      </c>
      <c r="HQ132" s="101">
        <f t="shared" si="299"/>
        <v>0</v>
      </c>
      <c r="HR132" s="106">
        <f t="shared" si="300"/>
        <v>0</v>
      </c>
      <c r="HW132" s="116">
        <f t="shared" si="301"/>
        <v>0</v>
      </c>
      <c r="HX132" s="101">
        <f t="shared" si="302"/>
        <v>0</v>
      </c>
      <c r="HY132" s="106">
        <f t="shared" si="303"/>
        <v>0</v>
      </c>
      <c r="ID132" s="116">
        <f t="shared" si="304"/>
        <v>0</v>
      </c>
      <c r="IE132" s="101">
        <f t="shared" si="305"/>
        <v>0</v>
      </c>
      <c r="IF132" s="106">
        <f t="shared" si="306"/>
        <v>0</v>
      </c>
      <c r="IK132" s="116">
        <f t="shared" si="307"/>
        <v>0</v>
      </c>
      <c r="IL132" s="101">
        <f t="shared" si="308"/>
        <v>0</v>
      </c>
      <c r="IM132" s="106">
        <f t="shared" si="309"/>
        <v>0</v>
      </c>
    </row>
    <row r="133" spans="7:247" x14ac:dyDescent="0.2">
      <c r="G133" s="116">
        <f t="shared" si="207"/>
        <v>400000</v>
      </c>
      <c r="H133" s="101">
        <f t="shared" si="208"/>
        <v>400000</v>
      </c>
      <c r="I133" s="106">
        <f t="shared" si="310"/>
        <v>0</v>
      </c>
      <c r="N133" s="116">
        <f t="shared" si="209"/>
        <v>400000</v>
      </c>
      <c r="O133" s="101">
        <f t="shared" si="210"/>
        <v>400000</v>
      </c>
      <c r="P133" s="106">
        <f t="shared" si="311"/>
        <v>0</v>
      </c>
      <c r="U133" s="116">
        <f t="shared" si="211"/>
        <v>0</v>
      </c>
      <c r="V133" s="101">
        <f t="shared" si="212"/>
        <v>0</v>
      </c>
      <c r="W133" s="106">
        <f t="shared" si="213"/>
        <v>0</v>
      </c>
      <c r="AB133" s="116">
        <f t="shared" si="214"/>
        <v>0</v>
      </c>
      <c r="AC133" s="101">
        <f t="shared" si="215"/>
        <v>0</v>
      </c>
      <c r="AD133" s="106">
        <f t="shared" si="216"/>
        <v>0</v>
      </c>
      <c r="AI133" s="116">
        <f t="shared" si="217"/>
        <v>0</v>
      </c>
      <c r="AJ133" s="101">
        <f t="shared" si="218"/>
        <v>0</v>
      </c>
      <c r="AK133" s="106">
        <f t="shared" si="219"/>
        <v>0</v>
      </c>
      <c r="AP133" s="116">
        <f t="shared" si="220"/>
        <v>0</v>
      </c>
      <c r="AQ133" s="101">
        <f t="shared" si="221"/>
        <v>0</v>
      </c>
      <c r="AR133" s="106">
        <f t="shared" si="222"/>
        <v>0</v>
      </c>
      <c r="AW133" s="116">
        <f t="shared" si="223"/>
        <v>0</v>
      </c>
      <c r="AX133" s="101">
        <f t="shared" si="224"/>
        <v>0</v>
      </c>
      <c r="AY133" s="106">
        <f t="shared" si="225"/>
        <v>0</v>
      </c>
      <c r="BD133" s="116">
        <f t="shared" si="226"/>
        <v>0</v>
      </c>
      <c r="BE133" s="101">
        <f t="shared" si="227"/>
        <v>0</v>
      </c>
      <c r="BF133" s="106">
        <f t="shared" si="228"/>
        <v>0</v>
      </c>
      <c r="BK133" s="116">
        <f t="shared" si="229"/>
        <v>0</v>
      </c>
      <c r="BL133" s="101">
        <f t="shared" si="230"/>
        <v>0</v>
      </c>
      <c r="BM133" s="106">
        <f t="shared" si="231"/>
        <v>0</v>
      </c>
      <c r="BR133" s="116">
        <f t="shared" si="232"/>
        <v>0</v>
      </c>
      <c r="BS133" s="101">
        <f t="shared" si="233"/>
        <v>0</v>
      </c>
      <c r="BT133" s="106">
        <f t="shared" si="234"/>
        <v>0</v>
      </c>
      <c r="BY133" s="116">
        <f t="shared" si="235"/>
        <v>0</v>
      </c>
      <c r="BZ133" s="101">
        <f t="shared" si="236"/>
        <v>0</v>
      </c>
      <c r="CA133" s="106">
        <f t="shared" si="237"/>
        <v>0</v>
      </c>
      <c r="CF133" s="116">
        <f t="shared" si="238"/>
        <v>0</v>
      </c>
      <c r="CG133" s="101">
        <f t="shared" si="239"/>
        <v>0</v>
      </c>
      <c r="CH133" s="106">
        <f t="shared" si="240"/>
        <v>0</v>
      </c>
      <c r="CM133" s="116">
        <f t="shared" si="241"/>
        <v>0</v>
      </c>
      <c r="CN133" s="101">
        <f t="shared" si="242"/>
        <v>0</v>
      </c>
      <c r="CO133" s="106">
        <f t="shared" si="243"/>
        <v>0</v>
      </c>
      <c r="CT133" s="116">
        <f t="shared" si="244"/>
        <v>0</v>
      </c>
      <c r="CU133" s="101">
        <f t="shared" si="245"/>
        <v>0</v>
      </c>
      <c r="CV133" s="106">
        <f t="shared" si="246"/>
        <v>0</v>
      </c>
      <c r="DA133" s="116">
        <f t="shared" si="247"/>
        <v>0</v>
      </c>
      <c r="DB133" s="101">
        <f t="shared" si="248"/>
        <v>0</v>
      </c>
      <c r="DC133" s="106">
        <f t="shared" si="249"/>
        <v>0</v>
      </c>
      <c r="DH133" s="116">
        <f t="shared" si="250"/>
        <v>0</v>
      </c>
      <c r="DI133" s="101">
        <f t="shared" si="251"/>
        <v>0</v>
      </c>
      <c r="DJ133" s="106">
        <f t="shared" si="252"/>
        <v>0</v>
      </c>
      <c r="DO133" s="116">
        <f t="shared" si="253"/>
        <v>0</v>
      </c>
      <c r="DP133" s="101">
        <f t="shared" si="254"/>
        <v>0</v>
      </c>
      <c r="DQ133" s="106">
        <f t="shared" si="255"/>
        <v>0</v>
      </c>
      <c r="DV133" s="116">
        <f t="shared" si="256"/>
        <v>0</v>
      </c>
      <c r="DW133" s="101">
        <f t="shared" si="257"/>
        <v>0</v>
      </c>
      <c r="DX133" s="106">
        <f t="shared" si="258"/>
        <v>0</v>
      </c>
      <c r="EC133" s="116">
        <f t="shared" si="259"/>
        <v>0</v>
      </c>
      <c r="ED133" s="101">
        <f t="shared" si="260"/>
        <v>0</v>
      </c>
      <c r="EE133" s="106">
        <f t="shared" si="261"/>
        <v>0</v>
      </c>
      <c r="EJ133" s="116">
        <f t="shared" si="262"/>
        <v>0</v>
      </c>
      <c r="EK133" s="101">
        <f t="shared" si="263"/>
        <v>0</v>
      </c>
      <c r="EL133" s="106">
        <f t="shared" si="264"/>
        <v>0</v>
      </c>
      <c r="EQ133" s="116">
        <f t="shared" si="265"/>
        <v>0</v>
      </c>
      <c r="ER133" s="101">
        <f t="shared" si="266"/>
        <v>0</v>
      </c>
      <c r="ES133" s="106">
        <f t="shared" si="267"/>
        <v>0</v>
      </c>
      <c r="EX133" s="116">
        <f t="shared" si="268"/>
        <v>0</v>
      </c>
      <c r="EY133" s="101">
        <f t="shared" si="269"/>
        <v>0</v>
      </c>
      <c r="EZ133" s="106">
        <f t="shared" si="270"/>
        <v>0</v>
      </c>
      <c r="FE133" s="116">
        <f t="shared" si="271"/>
        <v>0</v>
      </c>
      <c r="FF133" s="101">
        <f t="shared" si="272"/>
        <v>0</v>
      </c>
      <c r="FG133" s="106">
        <f t="shared" si="273"/>
        <v>0</v>
      </c>
      <c r="FL133" s="116">
        <f t="shared" si="274"/>
        <v>0</v>
      </c>
      <c r="FM133" s="101">
        <f t="shared" si="275"/>
        <v>0</v>
      </c>
      <c r="FN133" s="106">
        <f t="shared" si="276"/>
        <v>0</v>
      </c>
      <c r="FS133" s="116">
        <f t="shared" si="277"/>
        <v>0</v>
      </c>
      <c r="FT133" s="101">
        <f t="shared" si="278"/>
        <v>0</v>
      </c>
      <c r="FU133" s="106">
        <f t="shared" si="279"/>
        <v>0</v>
      </c>
      <c r="FZ133" s="116">
        <f t="shared" si="280"/>
        <v>0</v>
      </c>
      <c r="GA133" s="101">
        <f t="shared" si="281"/>
        <v>0</v>
      </c>
      <c r="GB133" s="106">
        <f t="shared" si="282"/>
        <v>0</v>
      </c>
      <c r="GG133" s="116">
        <f t="shared" si="283"/>
        <v>0</v>
      </c>
      <c r="GH133" s="101">
        <f t="shared" si="284"/>
        <v>0</v>
      </c>
      <c r="GI133" s="106">
        <f t="shared" si="285"/>
        <v>0</v>
      </c>
      <c r="GN133" s="116">
        <f t="shared" si="286"/>
        <v>0</v>
      </c>
      <c r="GO133" s="101">
        <f t="shared" si="287"/>
        <v>0</v>
      </c>
      <c r="GP133" s="106">
        <f t="shared" si="288"/>
        <v>0</v>
      </c>
      <c r="GU133" s="116">
        <f t="shared" si="289"/>
        <v>0</v>
      </c>
      <c r="GV133" s="101">
        <f t="shared" si="290"/>
        <v>0</v>
      </c>
      <c r="GW133" s="106">
        <f t="shared" si="291"/>
        <v>0</v>
      </c>
      <c r="HB133" s="116">
        <f t="shared" si="292"/>
        <v>0</v>
      </c>
      <c r="HC133" s="101">
        <f t="shared" si="293"/>
        <v>0</v>
      </c>
      <c r="HD133" s="106">
        <f t="shared" si="294"/>
        <v>0</v>
      </c>
      <c r="HI133" s="116">
        <f t="shared" si="295"/>
        <v>0</v>
      </c>
      <c r="HJ133" s="101">
        <f t="shared" si="296"/>
        <v>0</v>
      </c>
      <c r="HK133" s="106">
        <f t="shared" si="297"/>
        <v>0</v>
      </c>
      <c r="HP133" s="116">
        <f t="shared" si="298"/>
        <v>0</v>
      </c>
      <c r="HQ133" s="101">
        <f t="shared" si="299"/>
        <v>0</v>
      </c>
      <c r="HR133" s="106">
        <f t="shared" si="300"/>
        <v>0</v>
      </c>
      <c r="HW133" s="116">
        <f t="shared" si="301"/>
        <v>0</v>
      </c>
      <c r="HX133" s="101">
        <f t="shared" si="302"/>
        <v>0</v>
      </c>
      <c r="HY133" s="106">
        <f t="shared" si="303"/>
        <v>0</v>
      </c>
      <c r="ID133" s="116">
        <f t="shared" si="304"/>
        <v>0</v>
      </c>
      <c r="IE133" s="101">
        <f t="shared" si="305"/>
        <v>0</v>
      </c>
      <c r="IF133" s="106">
        <f t="shared" si="306"/>
        <v>0</v>
      </c>
      <c r="IK133" s="116">
        <f t="shared" si="307"/>
        <v>0</v>
      </c>
      <c r="IL133" s="101">
        <f t="shared" si="308"/>
        <v>0</v>
      </c>
      <c r="IM133" s="106">
        <f t="shared" si="309"/>
        <v>0</v>
      </c>
    </row>
    <row r="134" spans="7:247" x14ac:dyDescent="0.2">
      <c r="G134" s="116">
        <f t="shared" si="207"/>
        <v>11009382</v>
      </c>
      <c r="H134" s="101">
        <f t="shared" si="208"/>
        <v>11009382</v>
      </c>
      <c r="I134" s="106">
        <f t="shared" si="310"/>
        <v>0</v>
      </c>
      <c r="N134" s="116">
        <f t="shared" si="209"/>
        <v>11009382</v>
      </c>
      <c r="O134" s="101">
        <f t="shared" si="210"/>
        <v>11009382</v>
      </c>
      <c r="P134" s="106">
        <f t="shared" si="311"/>
        <v>0</v>
      </c>
      <c r="U134" s="116">
        <f t="shared" si="211"/>
        <v>0</v>
      </c>
      <c r="V134" s="101">
        <f t="shared" si="212"/>
        <v>0</v>
      </c>
      <c r="W134" s="106">
        <f t="shared" si="213"/>
        <v>0</v>
      </c>
      <c r="AB134" s="116">
        <f t="shared" si="214"/>
        <v>0</v>
      </c>
      <c r="AC134" s="101">
        <f t="shared" si="215"/>
        <v>0</v>
      </c>
      <c r="AD134" s="106">
        <f t="shared" si="216"/>
        <v>0</v>
      </c>
      <c r="AI134" s="116">
        <f t="shared" si="217"/>
        <v>0</v>
      </c>
      <c r="AJ134" s="101">
        <f t="shared" si="218"/>
        <v>0</v>
      </c>
      <c r="AK134" s="106">
        <f t="shared" si="219"/>
        <v>0</v>
      </c>
      <c r="AP134" s="116">
        <f t="shared" si="220"/>
        <v>0</v>
      </c>
      <c r="AQ134" s="101">
        <f t="shared" si="221"/>
        <v>0</v>
      </c>
      <c r="AR134" s="106">
        <f t="shared" si="222"/>
        <v>0</v>
      </c>
      <c r="AW134" s="116">
        <f t="shared" si="223"/>
        <v>0</v>
      </c>
      <c r="AX134" s="101">
        <f t="shared" si="224"/>
        <v>0</v>
      </c>
      <c r="AY134" s="106">
        <f t="shared" si="225"/>
        <v>0</v>
      </c>
      <c r="BD134" s="116">
        <f t="shared" si="226"/>
        <v>0</v>
      </c>
      <c r="BE134" s="101">
        <f t="shared" si="227"/>
        <v>0</v>
      </c>
      <c r="BF134" s="106">
        <f t="shared" si="228"/>
        <v>0</v>
      </c>
      <c r="BK134" s="116">
        <f t="shared" si="229"/>
        <v>0</v>
      </c>
      <c r="BL134" s="101">
        <f t="shared" si="230"/>
        <v>0</v>
      </c>
      <c r="BM134" s="106">
        <f t="shared" si="231"/>
        <v>0</v>
      </c>
      <c r="BR134" s="116">
        <f t="shared" si="232"/>
        <v>0</v>
      </c>
      <c r="BS134" s="101">
        <f t="shared" si="233"/>
        <v>0</v>
      </c>
      <c r="BT134" s="106">
        <f t="shared" si="234"/>
        <v>0</v>
      </c>
      <c r="BY134" s="116">
        <f t="shared" si="235"/>
        <v>0</v>
      </c>
      <c r="BZ134" s="101">
        <f t="shared" si="236"/>
        <v>0</v>
      </c>
      <c r="CA134" s="106">
        <f t="shared" si="237"/>
        <v>0</v>
      </c>
      <c r="CF134" s="116">
        <f t="shared" si="238"/>
        <v>0</v>
      </c>
      <c r="CG134" s="101">
        <f t="shared" si="239"/>
        <v>0</v>
      </c>
      <c r="CH134" s="106">
        <f t="shared" si="240"/>
        <v>0</v>
      </c>
      <c r="CM134" s="116">
        <f t="shared" si="241"/>
        <v>0</v>
      </c>
      <c r="CN134" s="101">
        <f t="shared" si="242"/>
        <v>0</v>
      </c>
      <c r="CO134" s="106">
        <f t="shared" si="243"/>
        <v>0</v>
      </c>
      <c r="CT134" s="116">
        <f t="shared" si="244"/>
        <v>0</v>
      </c>
      <c r="CU134" s="101">
        <f t="shared" si="245"/>
        <v>0</v>
      </c>
      <c r="CV134" s="106">
        <f t="shared" si="246"/>
        <v>0</v>
      </c>
      <c r="DA134" s="116">
        <f t="shared" si="247"/>
        <v>0</v>
      </c>
      <c r="DB134" s="101">
        <f t="shared" si="248"/>
        <v>0</v>
      </c>
      <c r="DC134" s="106">
        <f t="shared" si="249"/>
        <v>0</v>
      </c>
      <c r="DH134" s="116">
        <f t="shared" si="250"/>
        <v>0</v>
      </c>
      <c r="DI134" s="101">
        <f t="shared" si="251"/>
        <v>0</v>
      </c>
      <c r="DJ134" s="106">
        <f t="shared" si="252"/>
        <v>0</v>
      </c>
      <c r="DO134" s="116">
        <f t="shared" si="253"/>
        <v>0</v>
      </c>
      <c r="DP134" s="101">
        <f t="shared" si="254"/>
        <v>0</v>
      </c>
      <c r="DQ134" s="106">
        <f t="shared" si="255"/>
        <v>0</v>
      </c>
      <c r="DV134" s="116">
        <f t="shared" si="256"/>
        <v>0</v>
      </c>
      <c r="DW134" s="101">
        <f t="shared" si="257"/>
        <v>0</v>
      </c>
      <c r="DX134" s="106">
        <f t="shared" si="258"/>
        <v>0</v>
      </c>
      <c r="EC134" s="116">
        <f t="shared" si="259"/>
        <v>0</v>
      </c>
      <c r="ED134" s="101">
        <f t="shared" si="260"/>
        <v>0</v>
      </c>
      <c r="EE134" s="106">
        <f t="shared" si="261"/>
        <v>0</v>
      </c>
      <c r="EJ134" s="116">
        <f t="shared" si="262"/>
        <v>0</v>
      </c>
      <c r="EK134" s="101">
        <f t="shared" si="263"/>
        <v>0</v>
      </c>
      <c r="EL134" s="106">
        <f t="shared" si="264"/>
        <v>0</v>
      </c>
      <c r="EQ134" s="116">
        <f t="shared" si="265"/>
        <v>0</v>
      </c>
      <c r="ER134" s="101">
        <f t="shared" si="266"/>
        <v>0</v>
      </c>
      <c r="ES134" s="106">
        <f t="shared" si="267"/>
        <v>0</v>
      </c>
      <c r="EX134" s="116">
        <f t="shared" si="268"/>
        <v>0</v>
      </c>
      <c r="EY134" s="101">
        <f t="shared" si="269"/>
        <v>0</v>
      </c>
      <c r="EZ134" s="106">
        <f t="shared" si="270"/>
        <v>0</v>
      </c>
      <c r="FE134" s="116">
        <f t="shared" si="271"/>
        <v>0</v>
      </c>
      <c r="FF134" s="101">
        <f t="shared" si="272"/>
        <v>0</v>
      </c>
      <c r="FG134" s="106">
        <f t="shared" si="273"/>
        <v>0</v>
      </c>
      <c r="FL134" s="116">
        <f t="shared" si="274"/>
        <v>0</v>
      </c>
      <c r="FM134" s="101">
        <f t="shared" si="275"/>
        <v>0</v>
      </c>
      <c r="FN134" s="106">
        <f t="shared" si="276"/>
        <v>0</v>
      </c>
      <c r="FS134" s="116">
        <f t="shared" si="277"/>
        <v>0</v>
      </c>
      <c r="FT134" s="101">
        <f t="shared" si="278"/>
        <v>0</v>
      </c>
      <c r="FU134" s="106">
        <f t="shared" si="279"/>
        <v>0</v>
      </c>
      <c r="FZ134" s="116">
        <f t="shared" si="280"/>
        <v>0</v>
      </c>
      <c r="GA134" s="101">
        <f t="shared" si="281"/>
        <v>0</v>
      </c>
      <c r="GB134" s="106">
        <f t="shared" si="282"/>
        <v>0</v>
      </c>
      <c r="GG134" s="116">
        <f t="shared" si="283"/>
        <v>0</v>
      </c>
      <c r="GH134" s="101">
        <f t="shared" si="284"/>
        <v>0</v>
      </c>
      <c r="GI134" s="106">
        <f t="shared" si="285"/>
        <v>0</v>
      </c>
      <c r="GN134" s="116">
        <f t="shared" si="286"/>
        <v>0</v>
      </c>
      <c r="GO134" s="101">
        <f t="shared" si="287"/>
        <v>0</v>
      </c>
      <c r="GP134" s="106">
        <f t="shared" si="288"/>
        <v>0</v>
      </c>
      <c r="GU134" s="116">
        <f t="shared" si="289"/>
        <v>0</v>
      </c>
      <c r="GV134" s="101">
        <f t="shared" si="290"/>
        <v>0</v>
      </c>
      <c r="GW134" s="106">
        <f t="shared" si="291"/>
        <v>0</v>
      </c>
      <c r="HB134" s="116">
        <f t="shared" si="292"/>
        <v>0</v>
      </c>
      <c r="HC134" s="101">
        <f t="shared" si="293"/>
        <v>0</v>
      </c>
      <c r="HD134" s="106">
        <f t="shared" si="294"/>
        <v>0</v>
      </c>
      <c r="HI134" s="116">
        <f t="shared" si="295"/>
        <v>0</v>
      </c>
      <c r="HJ134" s="101">
        <f t="shared" si="296"/>
        <v>0</v>
      </c>
      <c r="HK134" s="106">
        <f t="shared" si="297"/>
        <v>0</v>
      </c>
      <c r="HP134" s="116">
        <f t="shared" si="298"/>
        <v>0</v>
      </c>
      <c r="HQ134" s="101">
        <f t="shared" si="299"/>
        <v>0</v>
      </c>
      <c r="HR134" s="106">
        <f t="shared" si="300"/>
        <v>0</v>
      </c>
      <c r="HW134" s="116">
        <f t="shared" si="301"/>
        <v>0</v>
      </c>
      <c r="HX134" s="101">
        <f t="shared" si="302"/>
        <v>0</v>
      </c>
      <c r="HY134" s="106">
        <f t="shared" si="303"/>
        <v>0</v>
      </c>
      <c r="ID134" s="116">
        <f t="shared" si="304"/>
        <v>0</v>
      </c>
      <c r="IE134" s="101">
        <f t="shared" si="305"/>
        <v>0</v>
      </c>
      <c r="IF134" s="106">
        <f t="shared" si="306"/>
        <v>0</v>
      </c>
      <c r="IK134" s="116">
        <f t="shared" si="307"/>
        <v>0</v>
      </c>
      <c r="IL134" s="101">
        <f t="shared" si="308"/>
        <v>0</v>
      </c>
      <c r="IM134" s="106">
        <f t="shared" si="309"/>
        <v>0</v>
      </c>
    </row>
    <row r="135" spans="7:247" x14ac:dyDescent="0.2">
      <c r="G135" s="116">
        <f t="shared" si="207"/>
        <v>5914824</v>
      </c>
      <c r="H135" s="101">
        <f t="shared" si="208"/>
        <v>5914824</v>
      </c>
      <c r="I135" s="106">
        <f t="shared" si="310"/>
        <v>0</v>
      </c>
      <c r="N135" s="116">
        <f t="shared" si="209"/>
        <v>5914824</v>
      </c>
      <c r="O135" s="101">
        <f t="shared" si="210"/>
        <v>5914824</v>
      </c>
      <c r="P135" s="106">
        <f t="shared" si="311"/>
        <v>0</v>
      </c>
      <c r="U135" s="116">
        <f t="shared" si="211"/>
        <v>0</v>
      </c>
      <c r="V135" s="101">
        <f t="shared" si="212"/>
        <v>0</v>
      </c>
      <c r="W135" s="106">
        <f t="shared" si="213"/>
        <v>0</v>
      </c>
      <c r="AB135" s="116">
        <f t="shared" si="214"/>
        <v>0</v>
      </c>
      <c r="AC135" s="101">
        <f t="shared" si="215"/>
        <v>0</v>
      </c>
      <c r="AD135" s="106">
        <f t="shared" si="216"/>
        <v>0</v>
      </c>
      <c r="AI135" s="116">
        <f t="shared" si="217"/>
        <v>0</v>
      </c>
      <c r="AJ135" s="101">
        <f t="shared" si="218"/>
        <v>0</v>
      </c>
      <c r="AK135" s="106">
        <f t="shared" si="219"/>
        <v>0</v>
      </c>
      <c r="AP135" s="116">
        <f t="shared" si="220"/>
        <v>0</v>
      </c>
      <c r="AQ135" s="101">
        <f t="shared" si="221"/>
        <v>0</v>
      </c>
      <c r="AR135" s="106">
        <f t="shared" si="222"/>
        <v>0</v>
      </c>
      <c r="AW135" s="116">
        <f t="shared" si="223"/>
        <v>0</v>
      </c>
      <c r="AX135" s="101">
        <f t="shared" si="224"/>
        <v>0</v>
      </c>
      <c r="AY135" s="106">
        <f t="shared" si="225"/>
        <v>0</v>
      </c>
      <c r="BD135" s="116">
        <f t="shared" si="226"/>
        <v>0</v>
      </c>
      <c r="BE135" s="101">
        <f t="shared" si="227"/>
        <v>0</v>
      </c>
      <c r="BF135" s="106">
        <f t="shared" si="228"/>
        <v>0</v>
      </c>
      <c r="BK135" s="116">
        <f t="shared" si="229"/>
        <v>0</v>
      </c>
      <c r="BL135" s="101">
        <f t="shared" si="230"/>
        <v>0</v>
      </c>
      <c r="BM135" s="106">
        <f t="shared" si="231"/>
        <v>0</v>
      </c>
      <c r="BR135" s="116">
        <f t="shared" si="232"/>
        <v>0</v>
      </c>
      <c r="BS135" s="101">
        <f t="shared" si="233"/>
        <v>0</v>
      </c>
      <c r="BT135" s="106">
        <f t="shared" si="234"/>
        <v>0</v>
      </c>
      <c r="BY135" s="116">
        <f t="shared" si="235"/>
        <v>0</v>
      </c>
      <c r="BZ135" s="101">
        <f t="shared" si="236"/>
        <v>0</v>
      </c>
      <c r="CA135" s="106">
        <f t="shared" si="237"/>
        <v>0</v>
      </c>
      <c r="CF135" s="116">
        <f t="shared" si="238"/>
        <v>0</v>
      </c>
      <c r="CG135" s="101">
        <f t="shared" si="239"/>
        <v>0</v>
      </c>
      <c r="CH135" s="106">
        <f t="shared" si="240"/>
        <v>0</v>
      </c>
      <c r="CM135" s="116">
        <f t="shared" si="241"/>
        <v>0</v>
      </c>
      <c r="CN135" s="101">
        <f t="shared" si="242"/>
        <v>0</v>
      </c>
      <c r="CO135" s="106">
        <f t="shared" si="243"/>
        <v>0</v>
      </c>
      <c r="CT135" s="116">
        <f t="shared" si="244"/>
        <v>0</v>
      </c>
      <c r="CU135" s="101">
        <f t="shared" si="245"/>
        <v>0</v>
      </c>
      <c r="CV135" s="106">
        <f t="shared" si="246"/>
        <v>0</v>
      </c>
      <c r="DA135" s="116">
        <f t="shared" si="247"/>
        <v>0</v>
      </c>
      <c r="DB135" s="101">
        <f t="shared" si="248"/>
        <v>0</v>
      </c>
      <c r="DC135" s="106">
        <f t="shared" si="249"/>
        <v>0</v>
      </c>
      <c r="DH135" s="116">
        <f t="shared" si="250"/>
        <v>0</v>
      </c>
      <c r="DI135" s="101">
        <f t="shared" si="251"/>
        <v>0</v>
      </c>
      <c r="DJ135" s="106">
        <f t="shared" si="252"/>
        <v>0</v>
      </c>
      <c r="DO135" s="116">
        <f t="shared" si="253"/>
        <v>0</v>
      </c>
      <c r="DP135" s="101">
        <f t="shared" si="254"/>
        <v>0</v>
      </c>
      <c r="DQ135" s="106">
        <f t="shared" si="255"/>
        <v>0</v>
      </c>
      <c r="DV135" s="116">
        <f t="shared" si="256"/>
        <v>0</v>
      </c>
      <c r="DW135" s="101">
        <f t="shared" si="257"/>
        <v>0</v>
      </c>
      <c r="DX135" s="106">
        <f t="shared" si="258"/>
        <v>0</v>
      </c>
      <c r="EC135" s="116">
        <f t="shared" si="259"/>
        <v>0</v>
      </c>
      <c r="ED135" s="101">
        <f t="shared" si="260"/>
        <v>0</v>
      </c>
      <c r="EE135" s="106">
        <f t="shared" si="261"/>
        <v>0</v>
      </c>
      <c r="EJ135" s="116">
        <f t="shared" si="262"/>
        <v>0</v>
      </c>
      <c r="EK135" s="101">
        <f t="shared" si="263"/>
        <v>0</v>
      </c>
      <c r="EL135" s="106">
        <f t="shared" si="264"/>
        <v>0</v>
      </c>
      <c r="EQ135" s="116">
        <f t="shared" si="265"/>
        <v>0</v>
      </c>
      <c r="ER135" s="101">
        <f t="shared" si="266"/>
        <v>0</v>
      </c>
      <c r="ES135" s="106">
        <f t="shared" si="267"/>
        <v>0</v>
      </c>
      <c r="EX135" s="116">
        <f t="shared" si="268"/>
        <v>0</v>
      </c>
      <c r="EY135" s="101">
        <f t="shared" si="269"/>
        <v>0</v>
      </c>
      <c r="EZ135" s="106">
        <f t="shared" si="270"/>
        <v>0</v>
      </c>
      <c r="FE135" s="116">
        <f t="shared" si="271"/>
        <v>0</v>
      </c>
      <c r="FF135" s="101">
        <f t="shared" si="272"/>
        <v>0</v>
      </c>
      <c r="FG135" s="106">
        <f t="shared" si="273"/>
        <v>0</v>
      </c>
      <c r="FL135" s="116">
        <f t="shared" si="274"/>
        <v>0</v>
      </c>
      <c r="FM135" s="101">
        <f t="shared" si="275"/>
        <v>0</v>
      </c>
      <c r="FN135" s="106">
        <f t="shared" si="276"/>
        <v>0</v>
      </c>
      <c r="FS135" s="116">
        <f t="shared" si="277"/>
        <v>0</v>
      </c>
      <c r="FT135" s="101">
        <f t="shared" si="278"/>
        <v>0</v>
      </c>
      <c r="FU135" s="106">
        <f t="shared" si="279"/>
        <v>0</v>
      </c>
      <c r="FZ135" s="116">
        <f t="shared" si="280"/>
        <v>0</v>
      </c>
      <c r="GA135" s="101">
        <f t="shared" si="281"/>
        <v>0</v>
      </c>
      <c r="GB135" s="106">
        <f t="shared" si="282"/>
        <v>0</v>
      </c>
      <c r="GG135" s="116">
        <f t="shared" si="283"/>
        <v>0</v>
      </c>
      <c r="GH135" s="101">
        <f t="shared" si="284"/>
        <v>0</v>
      </c>
      <c r="GI135" s="106">
        <f t="shared" si="285"/>
        <v>0</v>
      </c>
      <c r="GN135" s="116">
        <f t="shared" si="286"/>
        <v>0</v>
      </c>
      <c r="GO135" s="101">
        <f t="shared" si="287"/>
        <v>0</v>
      </c>
      <c r="GP135" s="106">
        <f t="shared" si="288"/>
        <v>0</v>
      </c>
      <c r="GU135" s="116">
        <f t="shared" si="289"/>
        <v>0</v>
      </c>
      <c r="GV135" s="101">
        <f t="shared" si="290"/>
        <v>0</v>
      </c>
      <c r="GW135" s="106">
        <f t="shared" si="291"/>
        <v>0</v>
      </c>
      <c r="HB135" s="116">
        <f t="shared" si="292"/>
        <v>0</v>
      </c>
      <c r="HC135" s="101">
        <f t="shared" si="293"/>
        <v>0</v>
      </c>
      <c r="HD135" s="106">
        <f t="shared" si="294"/>
        <v>0</v>
      </c>
      <c r="HI135" s="116">
        <f t="shared" si="295"/>
        <v>0</v>
      </c>
      <c r="HJ135" s="101">
        <f t="shared" si="296"/>
        <v>0</v>
      </c>
      <c r="HK135" s="106">
        <f t="shared" si="297"/>
        <v>0</v>
      </c>
      <c r="HP135" s="116">
        <f t="shared" si="298"/>
        <v>0</v>
      </c>
      <c r="HQ135" s="101">
        <f t="shared" si="299"/>
        <v>0</v>
      </c>
      <c r="HR135" s="106">
        <f t="shared" si="300"/>
        <v>0</v>
      </c>
      <c r="HW135" s="116">
        <f t="shared" si="301"/>
        <v>0</v>
      </c>
      <c r="HX135" s="101">
        <f t="shared" si="302"/>
        <v>0</v>
      </c>
      <c r="HY135" s="106">
        <f t="shared" si="303"/>
        <v>0</v>
      </c>
      <c r="ID135" s="116">
        <f t="shared" si="304"/>
        <v>0</v>
      </c>
      <c r="IE135" s="101">
        <f t="shared" si="305"/>
        <v>0</v>
      </c>
      <c r="IF135" s="106">
        <f t="shared" si="306"/>
        <v>0</v>
      </c>
      <c r="IK135" s="116">
        <f t="shared" si="307"/>
        <v>0</v>
      </c>
      <c r="IL135" s="101">
        <f t="shared" si="308"/>
        <v>0</v>
      </c>
      <c r="IM135" s="106">
        <f t="shared" si="309"/>
        <v>0</v>
      </c>
    </row>
    <row r="136" spans="7:247" x14ac:dyDescent="0.2">
      <c r="G136" s="116">
        <f t="shared" si="207"/>
        <v>0</v>
      </c>
      <c r="H136" s="101">
        <f t="shared" si="208"/>
        <v>0</v>
      </c>
      <c r="I136" s="106">
        <f t="shared" si="310"/>
        <v>0</v>
      </c>
      <c r="N136" s="116">
        <f t="shared" si="209"/>
        <v>0</v>
      </c>
      <c r="O136" s="101">
        <f t="shared" si="210"/>
        <v>0</v>
      </c>
      <c r="P136" s="106">
        <f t="shared" si="311"/>
        <v>0</v>
      </c>
      <c r="U136" s="116">
        <f t="shared" si="211"/>
        <v>0</v>
      </c>
      <c r="V136" s="101">
        <f t="shared" si="212"/>
        <v>0</v>
      </c>
      <c r="W136" s="106">
        <f t="shared" si="213"/>
        <v>0</v>
      </c>
      <c r="AB136" s="116">
        <f t="shared" si="214"/>
        <v>0</v>
      </c>
      <c r="AC136" s="101">
        <f t="shared" si="215"/>
        <v>0</v>
      </c>
      <c r="AD136" s="106">
        <f t="shared" si="216"/>
        <v>0</v>
      </c>
      <c r="AI136" s="116">
        <f t="shared" si="217"/>
        <v>0</v>
      </c>
      <c r="AJ136" s="101">
        <f t="shared" si="218"/>
        <v>0</v>
      </c>
      <c r="AK136" s="106">
        <f t="shared" si="219"/>
        <v>0</v>
      </c>
      <c r="AP136" s="116">
        <f t="shared" si="220"/>
        <v>0</v>
      </c>
      <c r="AQ136" s="101">
        <f t="shared" si="221"/>
        <v>0</v>
      </c>
      <c r="AR136" s="106">
        <f t="shared" si="222"/>
        <v>0</v>
      </c>
      <c r="AW136" s="116">
        <f t="shared" si="223"/>
        <v>0</v>
      </c>
      <c r="AX136" s="101">
        <f t="shared" si="224"/>
        <v>0</v>
      </c>
      <c r="AY136" s="106">
        <f t="shared" si="225"/>
        <v>0</v>
      </c>
      <c r="BD136" s="116">
        <f t="shared" si="226"/>
        <v>0</v>
      </c>
      <c r="BE136" s="101">
        <f t="shared" si="227"/>
        <v>0</v>
      </c>
      <c r="BF136" s="106">
        <f t="shared" si="228"/>
        <v>0</v>
      </c>
      <c r="BK136" s="116">
        <f t="shared" si="229"/>
        <v>0</v>
      </c>
      <c r="BL136" s="101">
        <f t="shared" si="230"/>
        <v>0</v>
      </c>
      <c r="BM136" s="106">
        <f t="shared" si="231"/>
        <v>0</v>
      </c>
      <c r="BR136" s="116">
        <f t="shared" si="232"/>
        <v>0</v>
      </c>
      <c r="BS136" s="101">
        <f t="shared" si="233"/>
        <v>0</v>
      </c>
      <c r="BT136" s="106">
        <f t="shared" si="234"/>
        <v>0</v>
      </c>
      <c r="BY136" s="116">
        <f t="shared" si="235"/>
        <v>0</v>
      </c>
      <c r="BZ136" s="101">
        <f t="shared" si="236"/>
        <v>0</v>
      </c>
      <c r="CA136" s="106">
        <f t="shared" si="237"/>
        <v>0</v>
      </c>
      <c r="CF136" s="116">
        <f t="shared" si="238"/>
        <v>0</v>
      </c>
      <c r="CG136" s="101">
        <f t="shared" si="239"/>
        <v>0</v>
      </c>
      <c r="CH136" s="106">
        <f t="shared" si="240"/>
        <v>0</v>
      </c>
      <c r="CM136" s="116">
        <f t="shared" si="241"/>
        <v>0</v>
      </c>
      <c r="CN136" s="101">
        <f t="shared" si="242"/>
        <v>0</v>
      </c>
      <c r="CO136" s="106">
        <f t="shared" si="243"/>
        <v>0</v>
      </c>
      <c r="CT136" s="116">
        <f t="shared" si="244"/>
        <v>0</v>
      </c>
      <c r="CU136" s="101">
        <f t="shared" si="245"/>
        <v>0</v>
      </c>
      <c r="CV136" s="106">
        <f t="shared" si="246"/>
        <v>0</v>
      </c>
      <c r="DA136" s="116">
        <f t="shared" si="247"/>
        <v>0</v>
      </c>
      <c r="DB136" s="101">
        <f t="shared" si="248"/>
        <v>0</v>
      </c>
      <c r="DC136" s="106">
        <f t="shared" si="249"/>
        <v>0</v>
      </c>
      <c r="DH136" s="116">
        <f t="shared" si="250"/>
        <v>0</v>
      </c>
      <c r="DI136" s="101">
        <f t="shared" si="251"/>
        <v>0</v>
      </c>
      <c r="DJ136" s="106">
        <f t="shared" si="252"/>
        <v>0</v>
      </c>
      <c r="DO136" s="116">
        <f t="shared" si="253"/>
        <v>0</v>
      </c>
      <c r="DP136" s="101">
        <f t="shared" si="254"/>
        <v>0</v>
      </c>
      <c r="DQ136" s="106">
        <f t="shared" si="255"/>
        <v>0</v>
      </c>
      <c r="DV136" s="116">
        <f t="shared" si="256"/>
        <v>0</v>
      </c>
      <c r="DW136" s="101">
        <f t="shared" si="257"/>
        <v>0</v>
      </c>
      <c r="DX136" s="106">
        <f t="shared" si="258"/>
        <v>0</v>
      </c>
      <c r="EC136" s="116">
        <f t="shared" si="259"/>
        <v>0</v>
      </c>
      <c r="ED136" s="101">
        <f t="shared" si="260"/>
        <v>0</v>
      </c>
      <c r="EE136" s="106">
        <f t="shared" si="261"/>
        <v>0</v>
      </c>
      <c r="EJ136" s="116">
        <f t="shared" si="262"/>
        <v>0</v>
      </c>
      <c r="EK136" s="101">
        <f t="shared" si="263"/>
        <v>0</v>
      </c>
      <c r="EL136" s="106">
        <f t="shared" si="264"/>
        <v>0</v>
      </c>
      <c r="EQ136" s="116">
        <f t="shared" si="265"/>
        <v>0</v>
      </c>
      <c r="ER136" s="101">
        <f t="shared" si="266"/>
        <v>0</v>
      </c>
      <c r="ES136" s="106">
        <f t="shared" si="267"/>
        <v>0</v>
      </c>
      <c r="EX136" s="116">
        <f t="shared" si="268"/>
        <v>0</v>
      </c>
      <c r="EY136" s="101">
        <f t="shared" si="269"/>
        <v>0</v>
      </c>
      <c r="EZ136" s="106">
        <f t="shared" si="270"/>
        <v>0</v>
      </c>
      <c r="FE136" s="116">
        <f t="shared" si="271"/>
        <v>0</v>
      </c>
      <c r="FF136" s="101">
        <f t="shared" si="272"/>
        <v>0</v>
      </c>
      <c r="FG136" s="106">
        <f t="shared" si="273"/>
        <v>0</v>
      </c>
      <c r="FL136" s="116">
        <f t="shared" si="274"/>
        <v>0</v>
      </c>
      <c r="FM136" s="101">
        <f t="shared" si="275"/>
        <v>0</v>
      </c>
      <c r="FN136" s="106">
        <f t="shared" si="276"/>
        <v>0</v>
      </c>
      <c r="FS136" s="116">
        <f t="shared" si="277"/>
        <v>0</v>
      </c>
      <c r="FT136" s="101">
        <f t="shared" si="278"/>
        <v>0</v>
      </c>
      <c r="FU136" s="106">
        <f t="shared" si="279"/>
        <v>0</v>
      </c>
      <c r="FZ136" s="116">
        <f t="shared" si="280"/>
        <v>0</v>
      </c>
      <c r="GA136" s="101">
        <f t="shared" si="281"/>
        <v>0</v>
      </c>
      <c r="GB136" s="106">
        <f t="shared" si="282"/>
        <v>0</v>
      </c>
      <c r="GG136" s="116">
        <f t="shared" si="283"/>
        <v>0</v>
      </c>
      <c r="GH136" s="101">
        <f t="shared" si="284"/>
        <v>0</v>
      </c>
      <c r="GI136" s="106">
        <f t="shared" si="285"/>
        <v>0</v>
      </c>
      <c r="GN136" s="116">
        <f t="shared" si="286"/>
        <v>0</v>
      </c>
      <c r="GO136" s="101">
        <f t="shared" si="287"/>
        <v>0</v>
      </c>
      <c r="GP136" s="106">
        <f t="shared" si="288"/>
        <v>0</v>
      </c>
      <c r="GU136" s="116">
        <f t="shared" si="289"/>
        <v>0</v>
      </c>
      <c r="GV136" s="101">
        <f t="shared" si="290"/>
        <v>0</v>
      </c>
      <c r="GW136" s="106">
        <f t="shared" si="291"/>
        <v>0</v>
      </c>
      <c r="HB136" s="116">
        <f t="shared" si="292"/>
        <v>0</v>
      </c>
      <c r="HC136" s="101">
        <f t="shared" si="293"/>
        <v>0</v>
      </c>
      <c r="HD136" s="106">
        <f t="shared" si="294"/>
        <v>0</v>
      </c>
      <c r="HI136" s="116">
        <f t="shared" si="295"/>
        <v>0</v>
      </c>
      <c r="HJ136" s="101">
        <f t="shared" si="296"/>
        <v>0</v>
      </c>
      <c r="HK136" s="106">
        <f t="shared" si="297"/>
        <v>0</v>
      </c>
      <c r="HP136" s="116">
        <f t="shared" si="298"/>
        <v>0</v>
      </c>
      <c r="HQ136" s="101">
        <f t="shared" si="299"/>
        <v>0</v>
      </c>
      <c r="HR136" s="106">
        <f t="shared" si="300"/>
        <v>0</v>
      </c>
      <c r="HW136" s="116">
        <f t="shared" si="301"/>
        <v>0</v>
      </c>
      <c r="HX136" s="101">
        <f t="shared" si="302"/>
        <v>0</v>
      </c>
      <c r="HY136" s="106">
        <f t="shared" si="303"/>
        <v>0</v>
      </c>
      <c r="ID136" s="116">
        <f t="shared" si="304"/>
        <v>0</v>
      </c>
      <c r="IE136" s="101">
        <f t="shared" si="305"/>
        <v>0</v>
      </c>
      <c r="IF136" s="106">
        <f t="shared" si="306"/>
        <v>0</v>
      </c>
      <c r="IK136" s="116">
        <f t="shared" si="307"/>
        <v>0</v>
      </c>
      <c r="IL136" s="101">
        <f t="shared" si="308"/>
        <v>0</v>
      </c>
      <c r="IM136" s="106">
        <f t="shared" si="309"/>
        <v>0</v>
      </c>
    </row>
    <row r="137" spans="7:247" x14ac:dyDescent="0.2">
      <c r="G137" s="116">
        <f t="shared" ref="G137:G159" si="312">G50</f>
        <v>0</v>
      </c>
      <c r="H137" s="101">
        <f t="shared" ref="H137:H159" si="313">SUM(H50:J50)</f>
        <v>0</v>
      </c>
      <c r="I137" s="106">
        <f t="shared" si="310"/>
        <v>0</v>
      </c>
      <c r="N137" s="116">
        <f t="shared" ref="N137:N159" si="314">N50</f>
        <v>0</v>
      </c>
      <c r="O137" s="101">
        <f t="shared" ref="O137:O159" si="315">SUM(O50:Q50)</f>
        <v>0</v>
      </c>
      <c r="P137" s="106">
        <f t="shared" si="311"/>
        <v>0</v>
      </c>
      <c r="U137" s="116">
        <f t="shared" ref="U137:U159" si="316">U50</f>
        <v>0</v>
      </c>
      <c r="V137" s="101">
        <f t="shared" ref="V137:V159" si="317">SUM(V50:X50)</f>
        <v>0</v>
      </c>
      <c r="W137" s="106">
        <f t="shared" si="213"/>
        <v>0</v>
      </c>
      <c r="AB137" s="116">
        <f t="shared" ref="AB137:AB159" si="318">AB50</f>
        <v>0</v>
      </c>
      <c r="AC137" s="101">
        <f t="shared" ref="AC137:AC159" si="319">SUM(AC50:AE50)</f>
        <v>0</v>
      </c>
      <c r="AD137" s="106">
        <f t="shared" si="216"/>
        <v>0</v>
      </c>
      <c r="AI137" s="116">
        <f t="shared" ref="AI137:AI159" si="320">AI50</f>
        <v>0</v>
      </c>
      <c r="AJ137" s="101">
        <f t="shared" ref="AJ137:AJ159" si="321">SUM(AJ50:AL50)</f>
        <v>0</v>
      </c>
      <c r="AK137" s="106">
        <f t="shared" si="219"/>
        <v>0</v>
      </c>
      <c r="AP137" s="116">
        <f t="shared" ref="AP137:AP159" si="322">AP50</f>
        <v>0</v>
      </c>
      <c r="AQ137" s="101">
        <f t="shared" ref="AQ137:AQ159" si="323">SUM(AQ50:AS50)</f>
        <v>0</v>
      </c>
      <c r="AR137" s="106">
        <f t="shared" si="222"/>
        <v>0</v>
      </c>
      <c r="AW137" s="116">
        <f t="shared" ref="AW137:AW159" si="324">AW50</f>
        <v>0</v>
      </c>
      <c r="AX137" s="101">
        <f t="shared" ref="AX137:AX159" si="325">SUM(AX50:AZ50)</f>
        <v>0</v>
      </c>
      <c r="AY137" s="106">
        <f t="shared" si="225"/>
        <v>0</v>
      </c>
      <c r="BD137" s="116">
        <f t="shared" ref="BD137:BD159" si="326">BD50</f>
        <v>0</v>
      </c>
      <c r="BE137" s="101">
        <f t="shared" ref="BE137:BE159" si="327">SUM(BE50:BG50)</f>
        <v>0</v>
      </c>
      <c r="BF137" s="106">
        <f t="shared" si="228"/>
        <v>0</v>
      </c>
      <c r="BK137" s="116">
        <f t="shared" ref="BK137:BK159" si="328">BK50</f>
        <v>0</v>
      </c>
      <c r="BL137" s="101">
        <f t="shared" ref="BL137:BL159" si="329">SUM(BL50:BN50)</f>
        <v>0</v>
      </c>
      <c r="BM137" s="106">
        <f t="shared" si="231"/>
        <v>0</v>
      </c>
      <c r="BR137" s="116">
        <f t="shared" ref="BR137:BR159" si="330">BR50</f>
        <v>0</v>
      </c>
      <c r="BS137" s="101">
        <f t="shared" ref="BS137:BS159" si="331">SUM(BS50:BU50)</f>
        <v>0</v>
      </c>
      <c r="BT137" s="106">
        <f t="shared" si="234"/>
        <v>0</v>
      </c>
      <c r="BY137" s="116">
        <f t="shared" ref="BY137:BY159" si="332">BY50</f>
        <v>0</v>
      </c>
      <c r="BZ137" s="101">
        <f t="shared" ref="BZ137:BZ159" si="333">SUM(BZ50:CB50)</f>
        <v>0</v>
      </c>
      <c r="CA137" s="106">
        <f t="shared" si="237"/>
        <v>0</v>
      </c>
      <c r="CF137" s="116">
        <f t="shared" ref="CF137:CF159" si="334">CF50</f>
        <v>0</v>
      </c>
      <c r="CG137" s="101">
        <f t="shared" ref="CG137:CG159" si="335">SUM(CG50:CI50)</f>
        <v>0</v>
      </c>
      <c r="CH137" s="106">
        <f t="shared" si="240"/>
        <v>0</v>
      </c>
      <c r="CM137" s="116">
        <f t="shared" ref="CM137:CM159" si="336">CM50</f>
        <v>0</v>
      </c>
      <c r="CN137" s="101">
        <f t="shared" ref="CN137:CN159" si="337">SUM(CN50:CP50)</f>
        <v>0</v>
      </c>
      <c r="CO137" s="106">
        <f t="shared" si="243"/>
        <v>0</v>
      </c>
      <c r="CT137" s="116">
        <f t="shared" ref="CT137:CT159" si="338">CT50</f>
        <v>0</v>
      </c>
      <c r="CU137" s="101">
        <f t="shared" ref="CU137:CU159" si="339">SUM(CU50:CW50)</f>
        <v>0</v>
      </c>
      <c r="CV137" s="106">
        <f t="shared" si="246"/>
        <v>0</v>
      </c>
      <c r="DA137" s="116">
        <f t="shared" ref="DA137:DA159" si="340">DA50</f>
        <v>0</v>
      </c>
      <c r="DB137" s="101">
        <f t="shared" ref="DB137:DB159" si="341">SUM(DB50:DD50)</f>
        <v>0</v>
      </c>
      <c r="DC137" s="106">
        <f t="shared" si="249"/>
        <v>0</v>
      </c>
      <c r="DH137" s="116">
        <f t="shared" ref="DH137:DH159" si="342">DH50</f>
        <v>0</v>
      </c>
      <c r="DI137" s="101">
        <f t="shared" ref="DI137:DI159" si="343">SUM(DI50:DK50)</f>
        <v>0</v>
      </c>
      <c r="DJ137" s="106">
        <f t="shared" si="252"/>
        <v>0</v>
      </c>
      <c r="DO137" s="116">
        <f t="shared" ref="DO137:DO159" si="344">DO50</f>
        <v>0</v>
      </c>
      <c r="DP137" s="101">
        <f t="shared" ref="DP137:DP159" si="345">SUM(DP50:DR50)</f>
        <v>0</v>
      </c>
      <c r="DQ137" s="106">
        <f t="shared" si="255"/>
        <v>0</v>
      </c>
      <c r="DV137" s="116">
        <f t="shared" ref="DV137:DV159" si="346">DV50</f>
        <v>0</v>
      </c>
      <c r="DW137" s="101">
        <f t="shared" ref="DW137:DW159" si="347">SUM(DW50:DY50)</f>
        <v>0</v>
      </c>
      <c r="DX137" s="106">
        <f t="shared" si="258"/>
        <v>0</v>
      </c>
      <c r="EC137" s="116">
        <f t="shared" ref="EC137:EC159" si="348">EC50</f>
        <v>0</v>
      </c>
      <c r="ED137" s="101">
        <f t="shared" ref="ED137:ED159" si="349">SUM(ED50:EF50)</f>
        <v>0</v>
      </c>
      <c r="EE137" s="106">
        <f t="shared" si="261"/>
        <v>0</v>
      </c>
      <c r="EJ137" s="116">
        <f t="shared" ref="EJ137:EJ159" si="350">EJ50</f>
        <v>0</v>
      </c>
      <c r="EK137" s="101">
        <f t="shared" ref="EK137:EK159" si="351">SUM(EK50:EM50)</f>
        <v>0</v>
      </c>
      <c r="EL137" s="106">
        <f t="shared" si="264"/>
        <v>0</v>
      </c>
      <c r="EQ137" s="116">
        <f t="shared" ref="EQ137:EQ159" si="352">EQ50</f>
        <v>0</v>
      </c>
      <c r="ER137" s="101">
        <f t="shared" ref="ER137:ER159" si="353">SUM(ER50:ET50)</f>
        <v>0</v>
      </c>
      <c r="ES137" s="106">
        <f t="shared" si="267"/>
        <v>0</v>
      </c>
      <c r="EX137" s="116">
        <f t="shared" ref="EX137:EX159" si="354">EX50</f>
        <v>0</v>
      </c>
      <c r="EY137" s="101">
        <f t="shared" ref="EY137:EY159" si="355">SUM(EY50:FA50)</f>
        <v>0</v>
      </c>
      <c r="EZ137" s="106">
        <f t="shared" si="270"/>
        <v>0</v>
      </c>
      <c r="FE137" s="116">
        <f t="shared" ref="FE137:FE159" si="356">FE50</f>
        <v>0</v>
      </c>
      <c r="FF137" s="101">
        <f t="shared" ref="FF137:FF159" si="357">SUM(FF50:FH50)</f>
        <v>0</v>
      </c>
      <c r="FG137" s="106">
        <f t="shared" si="273"/>
        <v>0</v>
      </c>
      <c r="FL137" s="116">
        <f t="shared" ref="FL137:FL159" si="358">FL50</f>
        <v>0</v>
      </c>
      <c r="FM137" s="101">
        <f t="shared" ref="FM137:FM159" si="359">SUM(FM50:FO50)</f>
        <v>0</v>
      </c>
      <c r="FN137" s="106">
        <f t="shared" si="276"/>
        <v>0</v>
      </c>
      <c r="FS137" s="116">
        <f t="shared" ref="FS137:FS159" si="360">FS50</f>
        <v>0</v>
      </c>
      <c r="FT137" s="101">
        <f t="shared" ref="FT137:FT159" si="361">SUM(FT50:FV50)</f>
        <v>0</v>
      </c>
      <c r="FU137" s="106">
        <f t="shared" si="279"/>
        <v>0</v>
      </c>
      <c r="FZ137" s="116">
        <f t="shared" ref="FZ137:FZ159" si="362">FZ50</f>
        <v>0</v>
      </c>
      <c r="GA137" s="101">
        <f t="shared" ref="GA137:GA159" si="363">SUM(GA50:GC50)</f>
        <v>0</v>
      </c>
      <c r="GB137" s="106">
        <f t="shared" si="282"/>
        <v>0</v>
      </c>
      <c r="GG137" s="116">
        <f t="shared" ref="GG137:GG159" si="364">GG50</f>
        <v>0</v>
      </c>
      <c r="GH137" s="101">
        <f t="shared" ref="GH137:GH159" si="365">SUM(GH50:GJ50)</f>
        <v>0</v>
      </c>
      <c r="GI137" s="106">
        <f t="shared" si="285"/>
        <v>0</v>
      </c>
      <c r="GN137" s="116">
        <f t="shared" ref="GN137:GN159" si="366">GN50</f>
        <v>0</v>
      </c>
      <c r="GO137" s="101">
        <f t="shared" ref="GO137:GO159" si="367">SUM(GO50:GQ50)</f>
        <v>0</v>
      </c>
      <c r="GP137" s="106">
        <f t="shared" si="288"/>
        <v>0</v>
      </c>
      <c r="GU137" s="116">
        <f t="shared" ref="GU137:GU159" si="368">GU50</f>
        <v>0</v>
      </c>
      <c r="GV137" s="101">
        <f t="shared" ref="GV137:GV159" si="369">SUM(GV50:GX50)</f>
        <v>0</v>
      </c>
      <c r="GW137" s="106">
        <f t="shared" si="291"/>
        <v>0</v>
      </c>
      <c r="HB137" s="116">
        <f t="shared" ref="HB137:HB159" si="370">HB50</f>
        <v>0</v>
      </c>
      <c r="HC137" s="101">
        <f t="shared" ref="HC137:HC159" si="371">SUM(HC50:HE50)</f>
        <v>0</v>
      </c>
      <c r="HD137" s="106">
        <f t="shared" si="294"/>
        <v>0</v>
      </c>
      <c r="HI137" s="116">
        <f t="shared" ref="HI137:HI159" si="372">HI50</f>
        <v>0</v>
      </c>
      <c r="HJ137" s="101">
        <f t="shared" ref="HJ137:HJ159" si="373">SUM(HJ50:HL50)</f>
        <v>0</v>
      </c>
      <c r="HK137" s="106">
        <f t="shared" si="297"/>
        <v>0</v>
      </c>
      <c r="HP137" s="116">
        <f t="shared" ref="HP137:HP159" si="374">HP50</f>
        <v>0</v>
      </c>
      <c r="HQ137" s="101">
        <f t="shared" ref="HQ137:HQ159" si="375">SUM(HQ50:HS50)</f>
        <v>0</v>
      </c>
      <c r="HR137" s="106">
        <f t="shared" si="300"/>
        <v>0</v>
      </c>
      <c r="HW137" s="116">
        <f t="shared" ref="HW137:HW159" si="376">HW50</f>
        <v>0</v>
      </c>
      <c r="HX137" s="101">
        <f t="shared" ref="HX137:HX159" si="377">SUM(HX50:HZ50)</f>
        <v>0</v>
      </c>
      <c r="HY137" s="106">
        <f t="shared" si="303"/>
        <v>0</v>
      </c>
      <c r="ID137" s="116">
        <f t="shared" ref="ID137:ID159" si="378">ID50</f>
        <v>0</v>
      </c>
      <c r="IE137" s="101">
        <f t="shared" ref="IE137:IE159" si="379">SUM(IE50:IG50)</f>
        <v>0</v>
      </c>
      <c r="IF137" s="106">
        <f t="shared" si="306"/>
        <v>0</v>
      </c>
      <c r="IK137" s="116">
        <f t="shared" ref="IK137:IK159" si="380">IK50</f>
        <v>0</v>
      </c>
      <c r="IL137" s="101">
        <f t="shared" ref="IL137:IL159" si="381">SUM(IL50:IN50)</f>
        <v>0</v>
      </c>
      <c r="IM137" s="106">
        <f t="shared" si="309"/>
        <v>0</v>
      </c>
    </row>
    <row r="138" spans="7:247" x14ac:dyDescent="0.2">
      <c r="G138" s="116">
        <f t="shared" si="312"/>
        <v>139837</v>
      </c>
      <c r="H138" s="101">
        <f t="shared" si="313"/>
        <v>139837</v>
      </c>
      <c r="I138" s="106">
        <f t="shared" si="310"/>
        <v>0</v>
      </c>
      <c r="N138" s="116">
        <f t="shared" si="314"/>
        <v>139837</v>
      </c>
      <c r="O138" s="101">
        <f t="shared" si="315"/>
        <v>139837</v>
      </c>
      <c r="P138" s="106">
        <f t="shared" si="311"/>
        <v>0</v>
      </c>
      <c r="U138" s="116">
        <f t="shared" si="316"/>
        <v>0</v>
      </c>
      <c r="V138" s="101">
        <f t="shared" si="317"/>
        <v>0</v>
      </c>
      <c r="W138" s="106">
        <f t="shared" si="213"/>
        <v>0</v>
      </c>
      <c r="AB138" s="116">
        <f t="shared" si="318"/>
        <v>0</v>
      </c>
      <c r="AC138" s="101">
        <f t="shared" si="319"/>
        <v>0</v>
      </c>
      <c r="AD138" s="106">
        <f t="shared" si="216"/>
        <v>0</v>
      </c>
      <c r="AI138" s="116">
        <f t="shared" si="320"/>
        <v>0</v>
      </c>
      <c r="AJ138" s="101">
        <f t="shared" si="321"/>
        <v>0</v>
      </c>
      <c r="AK138" s="106">
        <f t="shared" si="219"/>
        <v>0</v>
      </c>
      <c r="AP138" s="116">
        <f t="shared" si="322"/>
        <v>0</v>
      </c>
      <c r="AQ138" s="101">
        <f t="shared" si="323"/>
        <v>0</v>
      </c>
      <c r="AR138" s="106">
        <f t="shared" si="222"/>
        <v>0</v>
      </c>
      <c r="AW138" s="116">
        <f t="shared" si="324"/>
        <v>0</v>
      </c>
      <c r="AX138" s="101">
        <f t="shared" si="325"/>
        <v>0</v>
      </c>
      <c r="AY138" s="106">
        <f t="shared" si="225"/>
        <v>0</v>
      </c>
      <c r="BD138" s="116">
        <f t="shared" si="326"/>
        <v>0</v>
      </c>
      <c r="BE138" s="101">
        <f t="shared" si="327"/>
        <v>0</v>
      </c>
      <c r="BF138" s="106">
        <f t="shared" si="228"/>
        <v>0</v>
      </c>
      <c r="BK138" s="116">
        <f t="shared" si="328"/>
        <v>0</v>
      </c>
      <c r="BL138" s="101">
        <f t="shared" si="329"/>
        <v>0</v>
      </c>
      <c r="BM138" s="106">
        <f t="shared" si="231"/>
        <v>0</v>
      </c>
      <c r="BR138" s="116">
        <f t="shared" si="330"/>
        <v>0</v>
      </c>
      <c r="BS138" s="101">
        <f t="shared" si="331"/>
        <v>0</v>
      </c>
      <c r="BT138" s="106">
        <f t="shared" si="234"/>
        <v>0</v>
      </c>
      <c r="BY138" s="116">
        <f t="shared" si="332"/>
        <v>0</v>
      </c>
      <c r="BZ138" s="101">
        <f t="shared" si="333"/>
        <v>0</v>
      </c>
      <c r="CA138" s="106">
        <f t="shared" si="237"/>
        <v>0</v>
      </c>
      <c r="CF138" s="116">
        <f t="shared" si="334"/>
        <v>0</v>
      </c>
      <c r="CG138" s="101">
        <f t="shared" si="335"/>
        <v>0</v>
      </c>
      <c r="CH138" s="106">
        <f t="shared" si="240"/>
        <v>0</v>
      </c>
      <c r="CM138" s="116">
        <f t="shared" si="336"/>
        <v>0</v>
      </c>
      <c r="CN138" s="101">
        <f t="shared" si="337"/>
        <v>0</v>
      </c>
      <c r="CO138" s="106">
        <f t="shared" si="243"/>
        <v>0</v>
      </c>
      <c r="CT138" s="116">
        <f t="shared" si="338"/>
        <v>0</v>
      </c>
      <c r="CU138" s="101">
        <f t="shared" si="339"/>
        <v>0</v>
      </c>
      <c r="CV138" s="106">
        <f t="shared" si="246"/>
        <v>0</v>
      </c>
      <c r="DA138" s="116">
        <f t="shared" si="340"/>
        <v>0</v>
      </c>
      <c r="DB138" s="101">
        <f t="shared" si="341"/>
        <v>0</v>
      </c>
      <c r="DC138" s="106">
        <f t="shared" si="249"/>
        <v>0</v>
      </c>
      <c r="DH138" s="116">
        <f t="shared" si="342"/>
        <v>0</v>
      </c>
      <c r="DI138" s="101">
        <f t="shared" si="343"/>
        <v>0</v>
      </c>
      <c r="DJ138" s="106">
        <f t="shared" si="252"/>
        <v>0</v>
      </c>
      <c r="DO138" s="116">
        <f t="shared" si="344"/>
        <v>0</v>
      </c>
      <c r="DP138" s="101">
        <f t="shared" si="345"/>
        <v>0</v>
      </c>
      <c r="DQ138" s="106">
        <f t="shared" si="255"/>
        <v>0</v>
      </c>
      <c r="DV138" s="116">
        <f t="shared" si="346"/>
        <v>0</v>
      </c>
      <c r="DW138" s="101">
        <f t="shared" si="347"/>
        <v>0</v>
      </c>
      <c r="DX138" s="106">
        <f t="shared" si="258"/>
        <v>0</v>
      </c>
      <c r="EC138" s="116">
        <f t="shared" si="348"/>
        <v>0</v>
      </c>
      <c r="ED138" s="101">
        <f t="shared" si="349"/>
        <v>0</v>
      </c>
      <c r="EE138" s="106">
        <f t="shared" si="261"/>
        <v>0</v>
      </c>
      <c r="EJ138" s="116">
        <f t="shared" si="350"/>
        <v>0</v>
      </c>
      <c r="EK138" s="101">
        <f t="shared" si="351"/>
        <v>0</v>
      </c>
      <c r="EL138" s="106">
        <f t="shared" si="264"/>
        <v>0</v>
      </c>
      <c r="EQ138" s="116">
        <f t="shared" si="352"/>
        <v>0</v>
      </c>
      <c r="ER138" s="101">
        <f t="shared" si="353"/>
        <v>0</v>
      </c>
      <c r="ES138" s="106">
        <f t="shared" si="267"/>
        <v>0</v>
      </c>
      <c r="EX138" s="116">
        <f t="shared" si="354"/>
        <v>0</v>
      </c>
      <c r="EY138" s="101">
        <f t="shared" si="355"/>
        <v>0</v>
      </c>
      <c r="EZ138" s="106">
        <f t="shared" si="270"/>
        <v>0</v>
      </c>
      <c r="FE138" s="116">
        <f t="shared" si="356"/>
        <v>0</v>
      </c>
      <c r="FF138" s="101">
        <f t="shared" si="357"/>
        <v>0</v>
      </c>
      <c r="FG138" s="106">
        <f t="shared" si="273"/>
        <v>0</v>
      </c>
      <c r="FL138" s="116">
        <f t="shared" si="358"/>
        <v>0</v>
      </c>
      <c r="FM138" s="101">
        <f t="shared" si="359"/>
        <v>0</v>
      </c>
      <c r="FN138" s="106">
        <f t="shared" si="276"/>
        <v>0</v>
      </c>
      <c r="FS138" s="116">
        <f t="shared" si="360"/>
        <v>0</v>
      </c>
      <c r="FT138" s="101">
        <f t="shared" si="361"/>
        <v>0</v>
      </c>
      <c r="FU138" s="106">
        <f t="shared" si="279"/>
        <v>0</v>
      </c>
      <c r="FZ138" s="116">
        <f t="shared" si="362"/>
        <v>0</v>
      </c>
      <c r="GA138" s="101">
        <f t="shared" si="363"/>
        <v>0</v>
      </c>
      <c r="GB138" s="106">
        <f t="shared" si="282"/>
        <v>0</v>
      </c>
      <c r="GG138" s="116">
        <f t="shared" si="364"/>
        <v>0</v>
      </c>
      <c r="GH138" s="101">
        <f t="shared" si="365"/>
        <v>0</v>
      </c>
      <c r="GI138" s="106">
        <f t="shared" si="285"/>
        <v>0</v>
      </c>
      <c r="GN138" s="116">
        <f t="shared" si="366"/>
        <v>0</v>
      </c>
      <c r="GO138" s="101">
        <f t="shared" si="367"/>
        <v>0</v>
      </c>
      <c r="GP138" s="106">
        <f t="shared" si="288"/>
        <v>0</v>
      </c>
      <c r="GU138" s="116">
        <f t="shared" si="368"/>
        <v>0</v>
      </c>
      <c r="GV138" s="101">
        <f t="shared" si="369"/>
        <v>0</v>
      </c>
      <c r="GW138" s="106">
        <f t="shared" si="291"/>
        <v>0</v>
      </c>
      <c r="HB138" s="116">
        <f t="shared" si="370"/>
        <v>0</v>
      </c>
      <c r="HC138" s="101">
        <f t="shared" si="371"/>
        <v>0</v>
      </c>
      <c r="HD138" s="106">
        <f t="shared" si="294"/>
        <v>0</v>
      </c>
      <c r="HI138" s="116">
        <f t="shared" si="372"/>
        <v>0</v>
      </c>
      <c r="HJ138" s="101">
        <f t="shared" si="373"/>
        <v>0</v>
      </c>
      <c r="HK138" s="106">
        <f t="shared" si="297"/>
        <v>0</v>
      </c>
      <c r="HP138" s="116">
        <f t="shared" si="374"/>
        <v>0</v>
      </c>
      <c r="HQ138" s="101">
        <f t="shared" si="375"/>
        <v>0</v>
      </c>
      <c r="HR138" s="106">
        <f t="shared" si="300"/>
        <v>0</v>
      </c>
      <c r="HW138" s="116">
        <f t="shared" si="376"/>
        <v>0</v>
      </c>
      <c r="HX138" s="101">
        <f t="shared" si="377"/>
        <v>0</v>
      </c>
      <c r="HY138" s="106">
        <f t="shared" si="303"/>
        <v>0</v>
      </c>
      <c r="ID138" s="116">
        <f t="shared" si="378"/>
        <v>0</v>
      </c>
      <c r="IE138" s="101">
        <f t="shared" si="379"/>
        <v>0</v>
      </c>
      <c r="IF138" s="106">
        <f t="shared" si="306"/>
        <v>0</v>
      </c>
      <c r="IK138" s="116">
        <f t="shared" si="380"/>
        <v>0</v>
      </c>
      <c r="IL138" s="101">
        <f t="shared" si="381"/>
        <v>0</v>
      </c>
      <c r="IM138" s="106">
        <f t="shared" si="309"/>
        <v>0</v>
      </c>
    </row>
    <row r="139" spans="7:247" x14ac:dyDescent="0.2">
      <c r="G139" s="116">
        <f t="shared" si="312"/>
        <v>2000</v>
      </c>
      <c r="H139" s="101">
        <f t="shared" si="313"/>
        <v>2000</v>
      </c>
      <c r="I139" s="106">
        <f t="shared" si="310"/>
        <v>0</v>
      </c>
      <c r="N139" s="116">
        <f t="shared" si="314"/>
        <v>2000</v>
      </c>
      <c r="O139" s="101">
        <f t="shared" si="315"/>
        <v>2000</v>
      </c>
      <c r="P139" s="106">
        <f t="shared" si="311"/>
        <v>0</v>
      </c>
      <c r="U139" s="116">
        <f t="shared" si="316"/>
        <v>0</v>
      </c>
      <c r="V139" s="101">
        <f t="shared" si="317"/>
        <v>0</v>
      </c>
      <c r="W139" s="106">
        <f t="shared" si="213"/>
        <v>0</v>
      </c>
      <c r="AB139" s="116">
        <f t="shared" si="318"/>
        <v>0</v>
      </c>
      <c r="AC139" s="101">
        <f t="shared" si="319"/>
        <v>0</v>
      </c>
      <c r="AD139" s="106">
        <f t="shared" si="216"/>
        <v>0</v>
      </c>
      <c r="AI139" s="116">
        <f t="shared" si="320"/>
        <v>0</v>
      </c>
      <c r="AJ139" s="101">
        <f t="shared" si="321"/>
        <v>0</v>
      </c>
      <c r="AK139" s="106">
        <f t="shared" si="219"/>
        <v>0</v>
      </c>
      <c r="AP139" s="116">
        <f t="shared" si="322"/>
        <v>0</v>
      </c>
      <c r="AQ139" s="101">
        <f t="shared" si="323"/>
        <v>0</v>
      </c>
      <c r="AR139" s="106">
        <f t="shared" si="222"/>
        <v>0</v>
      </c>
      <c r="AW139" s="116">
        <f t="shared" si="324"/>
        <v>0</v>
      </c>
      <c r="AX139" s="101">
        <f t="shared" si="325"/>
        <v>0</v>
      </c>
      <c r="AY139" s="106">
        <f t="shared" si="225"/>
        <v>0</v>
      </c>
      <c r="BD139" s="116">
        <f t="shared" si="326"/>
        <v>0</v>
      </c>
      <c r="BE139" s="101">
        <f t="shared" si="327"/>
        <v>0</v>
      </c>
      <c r="BF139" s="106">
        <f t="shared" si="228"/>
        <v>0</v>
      </c>
      <c r="BK139" s="116">
        <f t="shared" si="328"/>
        <v>0</v>
      </c>
      <c r="BL139" s="101">
        <f t="shared" si="329"/>
        <v>0</v>
      </c>
      <c r="BM139" s="106">
        <f t="shared" si="231"/>
        <v>0</v>
      </c>
      <c r="BR139" s="116">
        <f t="shared" si="330"/>
        <v>0</v>
      </c>
      <c r="BS139" s="101">
        <f t="shared" si="331"/>
        <v>0</v>
      </c>
      <c r="BT139" s="106">
        <f t="shared" si="234"/>
        <v>0</v>
      </c>
      <c r="BY139" s="116">
        <f t="shared" si="332"/>
        <v>0</v>
      </c>
      <c r="BZ139" s="101">
        <f t="shared" si="333"/>
        <v>0</v>
      </c>
      <c r="CA139" s="106">
        <f t="shared" si="237"/>
        <v>0</v>
      </c>
      <c r="CF139" s="116">
        <f t="shared" si="334"/>
        <v>0</v>
      </c>
      <c r="CG139" s="101">
        <f t="shared" si="335"/>
        <v>0</v>
      </c>
      <c r="CH139" s="106">
        <f t="shared" si="240"/>
        <v>0</v>
      </c>
      <c r="CM139" s="116">
        <f t="shared" si="336"/>
        <v>0</v>
      </c>
      <c r="CN139" s="101">
        <f t="shared" si="337"/>
        <v>0</v>
      </c>
      <c r="CO139" s="106">
        <f t="shared" si="243"/>
        <v>0</v>
      </c>
      <c r="CT139" s="116">
        <f t="shared" si="338"/>
        <v>0</v>
      </c>
      <c r="CU139" s="101">
        <f t="shared" si="339"/>
        <v>0</v>
      </c>
      <c r="CV139" s="106">
        <f t="shared" si="246"/>
        <v>0</v>
      </c>
      <c r="DA139" s="116">
        <f t="shared" si="340"/>
        <v>0</v>
      </c>
      <c r="DB139" s="101">
        <f t="shared" si="341"/>
        <v>0</v>
      </c>
      <c r="DC139" s="106">
        <f t="shared" si="249"/>
        <v>0</v>
      </c>
      <c r="DH139" s="116">
        <f t="shared" si="342"/>
        <v>0</v>
      </c>
      <c r="DI139" s="101">
        <f t="shared" si="343"/>
        <v>0</v>
      </c>
      <c r="DJ139" s="106">
        <f t="shared" si="252"/>
        <v>0</v>
      </c>
      <c r="DO139" s="116">
        <f t="shared" si="344"/>
        <v>0</v>
      </c>
      <c r="DP139" s="101">
        <f t="shared" si="345"/>
        <v>0</v>
      </c>
      <c r="DQ139" s="106">
        <f t="shared" si="255"/>
        <v>0</v>
      </c>
      <c r="DV139" s="116">
        <f t="shared" si="346"/>
        <v>0</v>
      </c>
      <c r="DW139" s="101">
        <f t="shared" si="347"/>
        <v>0</v>
      </c>
      <c r="DX139" s="106">
        <f t="shared" si="258"/>
        <v>0</v>
      </c>
      <c r="EC139" s="116">
        <f t="shared" si="348"/>
        <v>0</v>
      </c>
      <c r="ED139" s="101">
        <f t="shared" si="349"/>
        <v>0</v>
      </c>
      <c r="EE139" s="106">
        <f t="shared" si="261"/>
        <v>0</v>
      </c>
      <c r="EJ139" s="116">
        <f t="shared" si="350"/>
        <v>0</v>
      </c>
      <c r="EK139" s="101">
        <f t="shared" si="351"/>
        <v>0</v>
      </c>
      <c r="EL139" s="106">
        <f t="shared" si="264"/>
        <v>0</v>
      </c>
      <c r="EQ139" s="116">
        <f t="shared" si="352"/>
        <v>0</v>
      </c>
      <c r="ER139" s="101">
        <f t="shared" si="353"/>
        <v>0</v>
      </c>
      <c r="ES139" s="106">
        <f t="shared" si="267"/>
        <v>0</v>
      </c>
      <c r="EX139" s="116">
        <f t="shared" si="354"/>
        <v>0</v>
      </c>
      <c r="EY139" s="101">
        <f t="shared" si="355"/>
        <v>0</v>
      </c>
      <c r="EZ139" s="106">
        <f t="shared" si="270"/>
        <v>0</v>
      </c>
      <c r="FE139" s="116">
        <f t="shared" si="356"/>
        <v>0</v>
      </c>
      <c r="FF139" s="101">
        <f t="shared" si="357"/>
        <v>0</v>
      </c>
      <c r="FG139" s="106">
        <f t="shared" si="273"/>
        <v>0</v>
      </c>
      <c r="FL139" s="116">
        <f t="shared" si="358"/>
        <v>0</v>
      </c>
      <c r="FM139" s="101">
        <f t="shared" si="359"/>
        <v>0</v>
      </c>
      <c r="FN139" s="106">
        <f t="shared" si="276"/>
        <v>0</v>
      </c>
      <c r="FS139" s="116">
        <f t="shared" si="360"/>
        <v>0</v>
      </c>
      <c r="FT139" s="101">
        <f t="shared" si="361"/>
        <v>0</v>
      </c>
      <c r="FU139" s="106">
        <f t="shared" si="279"/>
        <v>0</v>
      </c>
      <c r="FZ139" s="116">
        <f t="shared" si="362"/>
        <v>0</v>
      </c>
      <c r="GA139" s="101">
        <f t="shared" si="363"/>
        <v>0</v>
      </c>
      <c r="GB139" s="106">
        <f t="shared" si="282"/>
        <v>0</v>
      </c>
      <c r="GG139" s="116">
        <f t="shared" si="364"/>
        <v>0</v>
      </c>
      <c r="GH139" s="101">
        <f t="shared" si="365"/>
        <v>0</v>
      </c>
      <c r="GI139" s="106">
        <f t="shared" si="285"/>
        <v>0</v>
      </c>
      <c r="GN139" s="116">
        <f t="shared" si="366"/>
        <v>0</v>
      </c>
      <c r="GO139" s="101">
        <f t="shared" si="367"/>
        <v>0</v>
      </c>
      <c r="GP139" s="106">
        <f t="shared" si="288"/>
        <v>0</v>
      </c>
      <c r="GU139" s="116">
        <f t="shared" si="368"/>
        <v>0</v>
      </c>
      <c r="GV139" s="101">
        <f t="shared" si="369"/>
        <v>0</v>
      </c>
      <c r="GW139" s="106">
        <f t="shared" si="291"/>
        <v>0</v>
      </c>
      <c r="HB139" s="116">
        <f t="shared" si="370"/>
        <v>0</v>
      </c>
      <c r="HC139" s="101">
        <f t="shared" si="371"/>
        <v>0</v>
      </c>
      <c r="HD139" s="106">
        <f t="shared" si="294"/>
        <v>0</v>
      </c>
      <c r="HI139" s="116">
        <f t="shared" si="372"/>
        <v>0</v>
      </c>
      <c r="HJ139" s="101">
        <f t="shared" si="373"/>
        <v>0</v>
      </c>
      <c r="HK139" s="106">
        <f t="shared" si="297"/>
        <v>0</v>
      </c>
      <c r="HP139" s="116">
        <f t="shared" si="374"/>
        <v>0</v>
      </c>
      <c r="HQ139" s="101">
        <f t="shared" si="375"/>
        <v>0</v>
      </c>
      <c r="HR139" s="106">
        <f t="shared" si="300"/>
        <v>0</v>
      </c>
      <c r="HW139" s="116">
        <f t="shared" si="376"/>
        <v>0</v>
      </c>
      <c r="HX139" s="101">
        <f t="shared" si="377"/>
        <v>0</v>
      </c>
      <c r="HY139" s="106">
        <f t="shared" si="303"/>
        <v>0</v>
      </c>
      <c r="ID139" s="116">
        <f t="shared" si="378"/>
        <v>0</v>
      </c>
      <c r="IE139" s="101">
        <f t="shared" si="379"/>
        <v>0</v>
      </c>
      <c r="IF139" s="106">
        <f t="shared" si="306"/>
        <v>0</v>
      </c>
      <c r="IK139" s="116">
        <f t="shared" si="380"/>
        <v>0</v>
      </c>
      <c r="IL139" s="101">
        <f t="shared" si="381"/>
        <v>0</v>
      </c>
      <c r="IM139" s="106">
        <f t="shared" si="309"/>
        <v>0</v>
      </c>
    </row>
    <row r="140" spans="7:247" x14ac:dyDescent="0.2">
      <c r="G140" s="116">
        <f t="shared" si="312"/>
        <v>3459758</v>
      </c>
      <c r="H140" s="101">
        <f t="shared" si="313"/>
        <v>3459758</v>
      </c>
      <c r="I140" s="106">
        <f t="shared" si="310"/>
        <v>0</v>
      </c>
      <c r="N140" s="116">
        <f t="shared" si="314"/>
        <v>3459758</v>
      </c>
      <c r="O140" s="101">
        <f t="shared" si="315"/>
        <v>3459758</v>
      </c>
      <c r="P140" s="106">
        <f t="shared" si="311"/>
        <v>0</v>
      </c>
      <c r="U140" s="116">
        <f t="shared" si="316"/>
        <v>0</v>
      </c>
      <c r="V140" s="101">
        <f t="shared" si="317"/>
        <v>0</v>
      </c>
      <c r="W140" s="106">
        <f t="shared" si="213"/>
        <v>0</v>
      </c>
      <c r="AB140" s="116">
        <f t="shared" si="318"/>
        <v>0</v>
      </c>
      <c r="AC140" s="101">
        <f t="shared" si="319"/>
        <v>0</v>
      </c>
      <c r="AD140" s="106">
        <f t="shared" si="216"/>
        <v>0</v>
      </c>
      <c r="AI140" s="116">
        <f t="shared" si="320"/>
        <v>0</v>
      </c>
      <c r="AJ140" s="101">
        <f t="shared" si="321"/>
        <v>0</v>
      </c>
      <c r="AK140" s="106">
        <f t="shared" si="219"/>
        <v>0</v>
      </c>
      <c r="AP140" s="116">
        <f t="shared" si="322"/>
        <v>0</v>
      </c>
      <c r="AQ140" s="101">
        <f t="shared" si="323"/>
        <v>0</v>
      </c>
      <c r="AR140" s="106">
        <f t="shared" si="222"/>
        <v>0</v>
      </c>
      <c r="AW140" s="116">
        <f t="shared" si="324"/>
        <v>0</v>
      </c>
      <c r="AX140" s="101">
        <f t="shared" si="325"/>
        <v>0</v>
      </c>
      <c r="AY140" s="106">
        <f t="shared" si="225"/>
        <v>0</v>
      </c>
      <c r="BD140" s="116">
        <f t="shared" si="326"/>
        <v>0</v>
      </c>
      <c r="BE140" s="101">
        <f t="shared" si="327"/>
        <v>0</v>
      </c>
      <c r="BF140" s="106">
        <f t="shared" si="228"/>
        <v>0</v>
      </c>
      <c r="BK140" s="116">
        <f t="shared" si="328"/>
        <v>0</v>
      </c>
      <c r="BL140" s="101">
        <f t="shared" si="329"/>
        <v>0</v>
      </c>
      <c r="BM140" s="106">
        <f t="shared" si="231"/>
        <v>0</v>
      </c>
      <c r="BR140" s="116">
        <f t="shared" si="330"/>
        <v>0</v>
      </c>
      <c r="BS140" s="101">
        <f t="shared" si="331"/>
        <v>0</v>
      </c>
      <c r="BT140" s="106">
        <f t="shared" si="234"/>
        <v>0</v>
      </c>
      <c r="BY140" s="116">
        <f t="shared" si="332"/>
        <v>0</v>
      </c>
      <c r="BZ140" s="101">
        <f t="shared" si="333"/>
        <v>0</v>
      </c>
      <c r="CA140" s="106">
        <f t="shared" si="237"/>
        <v>0</v>
      </c>
      <c r="CF140" s="116">
        <f t="shared" si="334"/>
        <v>0</v>
      </c>
      <c r="CG140" s="101">
        <f t="shared" si="335"/>
        <v>0</v>
      </c>
      <c r="CH140" s="106">
        <f t="shared" si="240"/>
        <v>0</v>
      </c>
      <c r="CM140" s="116">
        <f t="shared" si="336"/>
        <v>0</v>
      </c>
      <c r="CN140" s="101">
        <f t="shared" si="337"/>
        <v>0</v>
      </c>
      <c r="CO140" s="106">
        <f t="shared" si="243"/>
        <v>0</v>
      </c>
      <c r="CT140" s="116">
        <f t="shared" si="338"/>
        <v>0</v>
      </c>
      <c r="CU140" s="101">
        <f t="shared" si="339"/>
        <v>0</v>
      </c>
      <c r="CV140" s="106">
        <f t="shared" si="246"/>
        <v>0</v>
      </c>
      <c r="DA140" s="116">
        <f t="shared" si="340"/>
        <v>0</v>
      </c>
      <c r="DB140" s="101">
        <f t="shared" si="341"/>
        <v>0</v>
      </c>
      <c r="DC140" s="106">
        <f t="shared" si="249"/>
        <v>0</v>
      </c>
      <c r="DH140" s="116">
        <f t="shared" si="342"/>
        <v>0</v>
      </c>
      <c r="DI140" s="101">
        <f t="shared" si="343"/>
        <v>0</v>
      </c>
      <c r="DJ140" s="106">
        <f t="shared" si="252"/>
        <v>0</v>
      </c>
      <c r="DO140" s="116">
        <f t="shared" si="344"/>
        <v>0</v>
      </c>
      <c r="DP140" s="101">
        <f t="shared" si="345"/>
        <v>0</v>
      </c>
      <c r="DQ140" s="106">
        <f t="shared" si="255"/>
        <v>0</v>
      </c>
      <c r="DV140" s="116">
        <f t="shared" si="346"/>
        <v>0</v>
      </c>
      <c r="DW140" s="101">
        <f t="shared" si="347"/>
        <v>0</v>
      </c>
      <c r="DX140" s="106">
        <f t="shared" si="258"/>
        <v>0</v>
      </c>
      <c r="EC140" s="116">
        <f t="shared" si="348"/>
        <v>0</v>
      </c>
      <c r="ED140" s="101">
        <f t="shared" si="349"/>
        <v>0</v>
      </c>
      <c r="EE140" s="106">
        <f t="shared" si="261"/>
        <v>0</v>
      </c>
      <c r="EJ140" s="116">
        <f t="shared" si="350"/>
        <v>0</v>
      </c>
      <c r="EK140" s="101">
        <f t="shared" si="351"/>
        <v>0</v>
      </c>
      <c r="EL140" s="106">
        <f t="shared" si="264"/>
        <v>0</v>
      </c>
      <c r="EQ140" s="116">
        <f t="shared" si="352"/>
        <v>0</v>
      </c>
      <c r="ER140" s="101">
        <f t="shared" si="353"/>
        <v>0</v>
      </c>
      <c r="ES140" s="106">
        <f t="shared" si="267"/>
        <v>0</v>
      </c>
      <c r="EX140" s="116">
        <f t="shared" si="354"/>
        <v>0</v>
      </c>
      <c r="EY140" s="101">
        <f t="shared" si="355"/>
        <v>0</v>
      </c>
      <c r="EZ140" s="106">
        <f t="shared" si="270"/>
        <v>0</v>
      </c>
      <c r="FE140" s="116">
        <f t="shared" si="356"/>
        <v>0</v>
      </c>
      <c r="FF140" s="101">
        <f t="shared" si="357"/>
        <v>0</v>
      </c>
      <c r="FG140" s="106">
        <f t="shared" si="273"/>
        <v>0</v>
      </c>
      <c r="FL140" s="116">
        <f t="shared" si="358"/>
        <v>0</v>
      </c>
      <c r="FM140" s="101">
        <f t="shared" si="359"/>
        <v>0</v>
      </c>
      <c r="FN140" s="106">
        <f t="shared" si="276"/>
        <v>0</v>
      </c>
      <c r="FS140" s="116">
        <f t="shared" si="360"/>
        <v>0</v>
      </c>
      <c r="FT140" s="101">
        <f t="shared" si="361"/>
        <v>0</v>
      </c>
      <c r="FU140" s="106">
        <f t="shared" si="279"/>
        <v>0</v>
      </c>
      <c r="FZ140" s="116">
        <f t="shared" si="362"/>
        <v>0</v>
      </c>
      <c r="GA140" s="101">
        <f t="shared" si="363"/>
        <v>0</v>
      </c>
      <c r="GB140" s="106">
        <f t="shared" si="282"/>
        <v>0</v>
      </c>
      <c r="GG140" s="116">
        <f t="shared" si="364"/>
        <v>0</v>
      </c>
      <c r="GH140" s="101">
        <f t="shared" si="365"/>
        <v>0</v>
      </c>
      <c r="GI140" s="106">
        <f t="shared" si="285"/>
        <v>0</v>
      </c>
      <c r="GN140" s="116">
        <f t="shared" si="366"/>
        <v>0</v>
      </c>
      <c r="GO140" s="101">
        <f t="shared" si="367"/>
        <v>0</v>
      </c>
      <c r="GP140" s="106">
        <f t="shared" si="288"/>
        <v>0</v>
      </c>
      <c r="GU140" s="116">
        <f t="shared" si="368"/>
        <v>0</v>
      </c>
      <c r="GV140" s="101">
        <f t="shared" si="369"/>
        <v>0</v>
      </c>
      <c r="GW140" s="106">
        <f t="shared" si="291"/>
        <v>0</v>
      </c>
      <c r="HB140" s="116">
        <f t="shared" si="370"/>
        <v>0</v>
      </c>
      <c r="HC140" s="101">
        <f t="shared" si="371"/>
        <v>0</v>
      </c>
      <c r="HD140" s="106">
        <f t="shared" si="294"/>
        <v>0</v>
      </c>
      <c r="HI140" s="116">
        <f t="shared" si="372"/>
        <v>0</v>
      </c>
      <c r="HJ140" s="101">
        <f t="shared" si="373"/>
        <v>0</v>
      </c>
      <c r="HK140" s="106">
        <f t="shared" si="297"/>
        <v>0</v>
      </c>
      <c r="HP140" s="116">
        <f t="shared" si="374"/>
        <v>0</v>
      </c>
      <c r="HQ140" s="101">
        <f t="shared" si="375"/>
        <v>0</v>
      </c>
      <c r="HR140" s="106">
        <f t="shared" si="300"/>
        <v>0</v>
      </c>
      <c r="HW140" s="116">
        <f t="shared" si="376"/>
        <v>0</v>
      </c>
      <c r="HX140" s="101">
        <f t="shared" si="377"/>
        <v>0</v>
      </c>
      <c r="HY140" s="106">
        <f t="shared" si="303"/>
        <v>0</v>
      </c>
      <c r="ID140" s="116">
        <f t="shared" si="378"/>
        <v>0</v>
      </c>
      <c r="IE140" s="101">
        <f t="shared" si="379"/>
        <v>0</v>
      </c>
      <c r="IF140" s="106">
        <f t="shared" si="306"/>
        <v>0</v>
      </c>
      <c r="IK140" s="116">
        <f t="shared" si="380"/>
        <v>0</v>
      </c>
      <c r="IL140" s="101">
        <f t="shared" si="381"/>
        <v>0</v>
      </c>
      <c r="IM140" s="106">
        <f t="shared" si="309"/>
        <v>0</v>
      </c>
    </row>
    <row r="141" spans="7:247" x14ac:dyDescent="0.2">
      <c r="G141" s="116">
        <f t="shared" si="312"/>
        <v>1492963</v>
      </c>
      <c r="H141" s="101">
        <f t="shared" si="313"/>
        <v>1492963</v>
      </c>
      <c r="I141" s="106">
        <f t="shared" si="310"/>
        <v>0</v>
      </c>
      <c r="N141" s="116">
        <f t="shared" si="314"/>
        <v>1492963</v>
      </c>
      <c r="O141" s="101">
        <f t="shared" si="315"/>
        <v>1492963</v>
      </c>
      <c r="P141" s="106">
        <f t="shared" si="311"/>
        <v>0</v>
      </c>
      <c r="U141" s="116">
        <f t="shared" si="316"/>
        <v>0</v>
      </c>
      <c r="V141" s="101">
        <f t="shared" si="317"/>
        <v>0</v>
      </c>
      <c r="W141" s="106">
        <f t="shared" si="213"/>
        <v>0</v>
      </c>
      <c r="AB141" s="116">
        <f t="shared" si="318"/>
        <v>0</v>
      </c>
      <c r="AC141" s="101">
        <f t="shared" si="319"/>
        <v>0</v>
      </c>
      <c r="AD141" s="106">
        <f t="shared" si="216"/>
        <v>0</v>
      </c>
      <c r="AI141" s="116">
        <f t="shared" si="320"/>
        <v>0</v>
      </c>
      <c r="AJ141" s="101">
        <f t="shared" si="321"/>
        <v>0</v>
      </c>
      <c r="AK141" s="106">
        <f t="shared" si="219"/>
        <v>0</v>
      </c>
      <c r="AP141" s="116">
        <f t="shared" si="322"/>
        <v>0</v>
      </c>
      <c r="AQ141" s="101">
        <f t="shared" si="323"/>
        <v>0</v>
      </c>
      <c r="AR141" s="106">
        <f t="shared" si="222"/>
        <v>0</v>
      </c>
      <c r="AW141" s="116">
        <f t="shared" si="324"/>
        <v>0</v>
      </c>
      <c r="AX141" s="101">
        <f t="shared" si="325"/>
        <v>0</v>
      </c>
      <c r="AY141" s="106">
        <f t="shared" si="225"/>
        <v>0</v>
      </c>
      <c r="BD141" s="116">
        <f t="shared" si="326"/>
        <v>0</v>
      </c>
      <c r="BE141" s="101">
        <f t="shared" si="327"/>
        <v>0</v>
      </c>
      <c r="BF141" s="106">
        <f t="shared" si="228"/>
        <v>0</v>
      </c>
      <c r="BK141" s="116">
        <f t="shared" si="328"/>
        <v>0</v>
      </c>
      <c r="BL141" s="101">
        <f t="shared" si="329"/>
        <v>0</v>
      </c>
      <c r="BM141" s="106">
        <f t="shared" si="231"/>
        <v>0</v>
      </c>
      <c r="BR141" s="116">
        <f t="shared" si="330"/>
        <v>0</v>
      </c>
      <c r="BS141" s="101">
        <f t="shared" si="331"/>
        <v>0</v>
      </c>
      <c r="BT141" s="106">
        <f t="shared" si="234"/>
        <v>0</v>
      </c>
      <c r="BY141" s="116">
        <f t="shared" si="332"/>
        <v>0</v>
      </c>
      <c r="BZ141" s="101">
        <f t="shared" si="333"/>
        <v>0</v>
      </c>
      <c r="CA141" s="106">
        <f t="shared" si="237"/>
        <v>0</v>
      </c>
      <c r="CF141" s="116">
        <f t="shared" si="334"/>
        <v>0</v>
      </c>
      <c r="CG141" s="101">
        <f t="shared" si="335"/>
        <v>0</v>
      </c>
      <c r="CH141" s="106">
        <f t="shared" si="240"/>
        <v>0</v>
      </c>
      <c r="CM141" s="116">
        <f t="shared" si="336"/>
        <v>0</v>
      </c>
      <c r="CN141" s="101">
        <f t="shared" si="337"/>
        <v>0</v>
      </c>
      <c r="CO141" s="106">
        <f t="shared" si="243"/>
        <v>0</v>
      </c>
      <c r="CT141" s="116">
        <f t="shared" si="338"/>
        <v>0</v>
      </c>
      <c r="CU141" s="101">
        <f t="shared" si="339"/>
        <v>0</v>
      </c>
      <c r="CV141" s="106">
        <f t="shared" si="246"/>
        <v>0</v>
      </c>
      <c r="DA141" s="116">
        <f t="shared" si="340"/>
        <v>0</v>
      </c>
      <c r="DB141" s="101">
        <f t="shared" si="341"/>
        <v>0</v>
      </c>
      <c r="DC141" s="106">
        <f t="shared" si="249"/>
        <v>0</v>
      </c>
      <c r="DH141" s="116">
        <f t="shared" si="342"/>
        <v>0</v>
      </c>
      <c r="DI141" s="101">
        <f t="shared" si="343"/>
        <v>0</v>
      </c>
      <c r="DJ141" s="106">
        <f t="shared" si="252"/>
        <v>0</v>
      </c>
      <c r="DO141" s="116">
        <f t="shared" si="344"/>
        <v>0</v>
      </c>
      <c r="DP141" s="101">
        <f t="shared" si="345"/>
        <v>0</v>
      </c>
      <c r="DQ141" s="106">
        <f t="shared" si="255"/>
        <v>0</v>
      </c>
      <c r="DV141" s="116">
        <f t="shared" si="346"/>
        <v>0</v>
      </c>
      <c r="DW141" s="101">
        <f t="shared" si="347"/>
        <v>0</v>
      </c>
      <c r="DX141" s="106">
        <f t="shared" si="258"/>
        <v>0</v>
      </c>
      <c r="EC141" s="116">
        <f t="shared" si="348"/>
        <v>0</v>
      </c>
      <c r="ED141" s="101">
        <f t="shared" si="349"/>
        <v>0</v>
      </c>
      <c r="EE141" s="106">
        <f t="shared" si="261"/>
        <v>0</v>
      </c>
      <c r="EJ141" s="116">
        <f t="shared" si="350"/>
        <v>0</v>
      </c>
      <c r="EK141" s="101">
        <f t="shared" si="351"/>
        <v>0</v>
      </c>
      <c r="EL141" s="106">
        <f t="shared" si="264"/>
        <v>0</v>
      </c>
      <c r="EQ141" s="116">
        <f t="shared" si="352"/>
        <v>0</v>
      </c>
      <c r="ER141" s="101">
        <f t="shared" si="353"/>
        <v>0</v>
      </c>
      <c r="ES141" s="106">
        <f t="shared" si="267"/>
        <v>0</v>
      </c>
      <c r="EX141" s="116">
        <f t="shared" si="354"/>
        <v>0</v>
      </c>
      <c r="EY141" s="101">
        <f t="shared" si="355"/>
        <v>0</v>
      </c>
      <c r="EZ141" s="106">
        <f t="shared" si="270"/>
        <v>0</v>
      </c>
      <c r="FE141" s="116">
        <f t="shared" si="356"/>
        <v>0</v>
      </c>
      <c r="FF141" s="101">
        <f t="shared" si="357"/>
        <v>0</v>
      </c>
      <c r="FG141" s="106">
        <f t="shared" si="273"/>
        <v>0</v>
      </c>
      <c r="FL141" s="116">
        <f t="shared" si="358"/>
        <v>0</v>
      </c>
      <c r="FM141" s="101">
        <f t="shared" si="359"/>
        <v>0</v>
      </c>
      <c r="FN141" s="106">
        <f t="shared" si="276"/>
        <v>0</v>
      </c>
      <c r="FS141" s="116">
        <f t="shared" si="360"/>
        <v>0</v>
      </c>
      <c r="FT141" s="101">
        <f t="shared" si="361"/>
        <v>0</v>
      </c>
      <c r="FU141" s="106">
        <f t="shared" si="279"/>
        <v>0</v>
      </c>
      <c r="FZ141" s="116">
        <f t="shared" si="362"/>
        <v>0</v>
      </c>
      <c r="GA141" s="101">
        <f t="shared" si="363"/>
        <v>0</v>
      </c>
      <c r="GB141" s="106">
        <f t="shared" si="282"/>
        <v>0</v>
      </c>
      <c r="GG141" s="116">
        <f t="shared" si="364"/>
        <v>0</v>
      </c>
      <c r="GH141" s="101">
        <f t="shared" si="365"/>
        <v>0</v>
      </c>
      <c r="GI141" s="106">
        <f t="shared" si="285"/>
        <v>0</v>
      </c>
      <c r="GN141" s="116">
        <f t="shared" si="366"/>
        <v>0</v>
      </c>
      <c r="GO141" s="101">
        <f t="shared" si="367"/>
        <v>0</v>
      </c>
      <c r="GP141" s="106">
        <f t="shared" si="288"/>
        <v>0</v>
      </c>
      <c r="GU141" s="116">
        <f t="shared" si="368"/>
        <v>0</v>
      </c>
      <c r="GV141" s="101">
        <f t="shared" si="369"/>
        <v>0</v>
      </c>
      <c r="GW141" s="106">
        <f t="shared" si="291"/>
        <v>0</v>
      </c>
      <c r="HB141" s="116">
        <f t="shared" si="370"/>
        <v>0</v>
      </c>
      <c r="HC141" s="101">
        <f t="shared" si="371"/>
        <v>0</v>
      </c>
      <c r="HD141" s="106">
        <f t="shared" si="294"/>
        <v>0</v>
      </c>
      <c r="HI141" s="116">
        <f t="shared" si="372"/>
        <v>0</v>
      </c>
      <c r="HJ141" s="101">
        <f t="shared" si="373"/>
        <v>0</v>
      </c>
      <c r="HK141" s="106">
        <f t="shared" si="297"/>
        <v>0</v>
      </c>
      <c r="HP141" s="116">
        <f t="shared" si="374"/>
        <v>0</v>
      </c>
      <c r="HQ141" s="101">
        <f t="shared" si="375"/>
        <v>0</v>
      </c>
      <c r="HR141" s="106">
        <f t="shared" si="300"/>
        <v>0</v>
      </c>
      <c r="HW141" s="116">
        <f t="shared" si="376"/>
        <v>0</v>
      </c>
      <c r="HX141" s="101">
        <f t="shared" si="377"/>
        <v>0</v>
      </c>
      <c r="HY141" s="106">
        <f t="shared" si="303"/>
        <v>0</v>
      </c>
      <c r="ID141" s="116">
        <f t="shared" si="378"/>
        <v>0</v>
      </c>
      <c r="IE141" s="101">
        <f t="shared" si="379"/>
        <v>0</v>
      </c>
      <c r="IF141" s="106">
        <f t="shared" si="306"/>
        <v>0</v>
      </c>
      <c r="IK141" s="116">
        <f t="shared" si="380"/>
        <v>0</v>
      </c>
      <c r="IL141" s="101">
        <f t="shared" si="381"/>
        <v>0</v>
      </c>
      <c r="IM141" s="106">
        <f t="shared" si="309"/>
        <v>0</v>
      </c>
    </row>
    <row r="142" spans="7:247" x14ac:dyDescent="0.2">
      <c r="G142" s="116">
        <f t="shared" si="312"/>
        <v>48010882</v>
      </c>
      <c r="H142" s="101">
        <f t="shared" si="313"/>
        <v>48010882</v>
      </c>
      <c r="I142" s="106">
        <f t="shared" si="310"/>
        <v>0</v>
      </c>
      <c r="N142" s="116">
        <f t="shared" si="314"/>
        <v>21485761</v>
      </c>
      <c r="O142" s="101">
        <f t="shared" si="315"/>
        <v>21485761</v>
      </c>
      <c r="P142" s="106">
        <f t="shared" si="311"/>
        <v>0</v>
      </c>
      <c r="U142" s="116">
        <f t="shared" si="316"/>
        <v>7282802</v>
      </c>
      <c r="V142" s="101">
        <f t="shared" si="317"/>
        <v>7282802</v>
      </c>
      <c r="W142" s="106">
        <f t="shared" si="213"/>
        <v>0</v>
      </c>
      <c r="AB142" s="116">
        <f t="shared" si="318"/>
        <v>6722902</v>
      </c>
      <c r="AC142" s="101">
        <f t="shared" si="319"/>
        <v>6722902</v>
      </c>
      <c r="AD142" s="106">
        <f t="shared" si="216"/>
        <v>0</v>
      </c>
      <c r="AI142" s="116">
        <f t="shared" si="320"/>
        <v>0</v>
      </c>
      <c r="AJ142" s="101">
        <f t="shared" si="321"/>
        <v>0</v>
      </c>
      <c r="AK142" s="106">
        <f t="shared" si="219"/>
        <v>0</v>
      </c>
      <c r="AP142" s="116">
        <f t="shared" si="322"/>
        <v>833648</v>
      </c>
      <c r="AQ142" s="101">
        <f t="shared" si="323"/>
        <v>833648</v>
      </c>
      <c r="AR142" s="106">
        <f t="shared" si="222"/>
        <v>0</v>
      </c>
      <c r="AW142" s="116">
        <f t="shared" si="324"/>
        <v>5502510</v>
      </c>
      <c r="AX142" s="101">
        <f t="shared" si="325"/>
        <v>5502510</v>
      </c>
      <c r="AY142" s="106">
        <f t="shared" si="225"/>
        <v>0</v>
      </c>
      <c r="BD142" s="116">
        <f t="shared" si="326"/>
        <v>3533776</v>
      </c>
      <c r="BE142" s="101">
        <f t="shared" si="327"/>
        <v>3533776</v>
      </c>
      <c r="BF142" s="106">
        <f t="shared" si="228"/>
        <v>0</v>
      </c>
      <c r="BK142" s="116">
        <f t="shared" si="328"/>
        <v>690382</v>
      </c>
      <c r="BL142" s="101">
        <f t="shared" si="329"/>
        <v>690382</v>
      </c>
      <c r="BM142" s="106">
        <f t="shared" si="231"/>
        <v>0</v>
      </c>
      <c r="BR142" s="116">
        <f t="shared" si="330"/>
        <v>1278352</v>
      </c>
      <c r="BS142" s="101">
        <f t="shared" si="331"/>
        <v>1278352</v>
      </c>
      <c r="BT142" s="106">
        <f t="shared" si="234"/>
        <v>0</v>
      </c>
      <c r="BY142" s="116">
        <f t="shared" si="332"/>
        <v>6183259</v>
      </c>
      <c r="BZ142" s="101">
        <f t="shared" si="333"/>
        <v>6183259</v>
      </c>
      <c r="CA142" s="106">
        <f t="shared" si="237"/>
        <v>0</v>
      </c>
      <c r="CF142" s="116">
        <f t="shared" si="334"/>
        <v>0</v>
      </c>
      <c r="CG142" s="101">
        <f t="shared" si="335"/>
        <v>0</v>
      </c>
      <c r="CH142" s="106">
        <f t="shared" si="240"/>
        <v>0</v>
      </c>
      <c r="CM142" s="116">
        <f t="shared" si="336"/>
        <v>0</v>
      </c>
      <c r="CN142" s="101">
        <f t="shared" si="337"/>
        <v>0</v>
      </c>
      <c r="CO142" s="106">
        <f t="shared" si="243"/>
        <v>0</v>
      </c>
      <c r="CT142" s="116">
        <f t="shared" si="338"/>
        <v>0</v>
      </c>
      <c r="CU142" s="101">
        <f t="shared" si="339"/>
        <v>0</v>
      </c>
      <c r="CV142" s="106">
        <f t="shared" si="246"/>
        <v>0</v>
      </c>
      <c r="DA142" s="116">
        <f t="shared" si="340"/>
        <v>0</v>
      </c>
      <c r="DB142" s="101">
        <f t="shared" si="341"/>
        <v>0</v>
      </c>
      <c r="DC142" s="106">
        <f t="shared" si="249"/>
        <v>0</v>
      </c>
      <c r="DH142" s="116">
        <f t="shared" si="342"/>
        <v>0</v>
      </c>
      <c r="DI142" s="101">
        <f t="shared" si="343"/>
        <v>0</v>
      </c>
      <c r="DJ142" s="106">
        <f t="shared" si="252"/>
        <v>0</v>
      </c>
      <c r="DO142" s="116">
        <f t="shared" si="344"/>
        <v>0</v>
      </c>
      <c r="DP142" s="101">
        <f t="shared" si="345"/>
        <v>0</v>
      </c>
      <c r="DQ142" s="106">
        <f t="shared" si="255"/>
        <v>0</v>
      </c>
      <c r="DV142" s="116">
        <f t="shared" si="346"/>
        <v>0</v>
      </c>
      <c r="DW142" s="101">
        <f t="shared" si="347"/>
        <v>0</v>
      </c>
      <c r="DX142" s="106">
        <f t="shared" si="258"/>
        <v>0</v>
      </c>
      <c r="EC142" s="116">
        <f t="shared" si="348"/>
        <v>0</v>
      </c>
      <c r="ED142" s="101">
        <f t="shared" si="349"/>
        <v>0</v>
      </c>
      <c r="EE142" s="106">
        <f t="shared" si="261"/>
        <v>0</v>
      </c>
      <c r="EJ142" s="116">
        <f t="shared" si="350"/>
        <v>0</v>
      </c>
      <c r="EK142" s="101">
        <f t="shared" si="351"/>
        <v>0</v>
      </c>
      <c r="EL142" s="106">
        <f t="shared" si="264"/>
        <v>0</v>
      </c>
      <c r="EQ142" s="116">
        <f t="shared" si="352"/>
        <v>0</v>
      </c>
      <c r="ER142" s="101">
        <f t="shared" si="353"/>
        <v>0</v>
      </c>
      <c r="ES142" s="106">
        <f t="shared" si="267"/>
        <v>0</v>
      </c>
      <c r="EX142" s="116">
        <f t="shared" si="354"/>
        <v>0</v>
      </c>
      <c r="EY142" s="101">
        <f t="shared" si="355"/>
        <v>0</v>
      </c>
      <c r="EZ142" s="106">
        <f t="shared" si="270"/>
        <v>0</v>
      </c>
      <c r="FE142" s="116">
        <f t="shared" si="356"/>
        <v>0</v>
      </c>
      <c r="FF142" s="101">
        <f t="shared" si="357"/>
        <v>0</v>
      </c>
      <c r="FG142" s="106">
        <f t="shared" si="273"/>
        <v>0</v>
      </c>
      <c r="FL142" s="116">
        <f t="shared" si="358"/>
        <v>0</v>
      </c>
      <c r="FM142" s="101">
        <f t="shared" si="359"/>
        <v>0</v>
      </c>
      <c r="FN142" s="106">
        <f t="shared" si="276"/>
        <v>0</v>
      </c>
      <c r="FS142" s="116">
        <f t="shared" si="360"/>
        <v>0</v>
      </c>
      <c r="FT142" s="101">
        <f t="shared" si="361"/>
        <v>0</v>
      </c>
      <c r="FU142" s="106">
        <f t="shared" si="279"/>
        <v>0</v>
      </c>
      <c r="FZ142" s="116">
        <f t="shared" si="362"/>
        <v>0</v>
      </c>
      <c r="GA142" s="101">
        <f t="shared" si="363"/>
        <v>0</v>
      </c>
      <c r="GB142" s="106">
        <f t="shared" si="282"/>
        <v>0</v>
      </c>
      <c r="GG142" s="116">
        <f t="shared" si="364"/>
        <v>0</v>
      </c>
      <c r="GH142" s="101">
        <f t="shared" si="365"/>
        <v>0</v>
      </c>
      <c r="GI142" s="106">
        <f t="shared" si="285"/>
        <v>0</v>
      </c>
      <c r="GN142" s="116">
        <f t="shared" si="366"/>
        <v>0</v>
      </c>
      <c r="GO142" s="101">
        <f t="shared" si="367"/>
        <v>0</v>
      </c>
      <c r="GP142" s="106">
        <f t="shared" si="288"/>
        <v>0</v>
      </c>
      <c r="GU142" s="116">
        <f t="shared" si="368"/>
        <v>0</v>
      </c>
      <c r="GV142" s="101">
        <f t="shared" si="369"/>
        <v>0</v>
      </c>
      <c r="GW142" s="106">
        <f t="shared" si="291"/>
        <v>0</v>
      </c>
      <c r="HB142" s="116">
        <f t="shared" si="370"/>
        <v>0</v>
      </c>
      <c r="HC142" s="101">
        <f t="shared" si="371"/>
        <v>0</v>
      </c>
      <c r="HD142" s="106">
        <f t="shared" si="294"/>
        <v>0</v>
      </c>
      <c r="HI142" s="116">
        <f t="shared" si="372"/>
        <v>0</v>
      </c>
      <c r="HJ142" s="101">
        <f t="shared" si="373"/>
        <v>0</v>
      </c>
      <c r="HK142" s="106">
        <f t="shared" si="297"/>
        <v>0</v>
      </c>
      <c r="HP142" s="116">
        <f t="shared" si="374"/>
        <v>0</v>
      </c>
      <c r="HQ142" s="101">
        <f t="shared" si="375"/>
        <v>0</v>
      </c>
      <c r="HR142" s="106">
        <f t="shared" si="300"/>
        <v>0</v>
      </c>
      <c r="HW142" s="116">
        <f t="shared" si="376"/>
        <v>0</v>
      </c>
      <c r="HX142" s="101">
        <f t="shared" si="377"/>
        <v>0</v>
      </c>
      <c r="HY142" s="106">
        <f t="shared" si="303"/>
        <v>0</v>
      </c>
      <c r="ID142" s="116">
        <f t="shared" si="378"/>
        <v>0</v>
      </c>
      <c r="IE142" s="101">
        <f t="shared" si="379"/>
        <v>0</v>
      </c>
      <c r="IF142" s="106">
        <f t="shared" si="306"/>
        <v>0</v>
      </c>
      <c r="IK142" s="116">
        <f t="shared" si="380"/>
        <v>0</v>
      </c>
      <c r="IL142" s="101">
        <f t="shared" si="381"/>
        <v>0</v>
      </c>
      <c r="IM142" s="106">
        <f t="shared" si="309"/>
        <v>0</v>
      </c>
    </row>
    <row r="143" spans="7:247" x14ac:dyDescent="0.2">
      <c r="G143" s="116">
        <f t="shared" si="312"/>
        <v>1269523</v>
      </c>
      <c r="H143" s="101">
        <f t="shared" si="313"/>
        <v>1269523</v>
      </c>
      <c r="I143" s="106">
        <f t="shared" si="310"/>
        <v>0</v>
      </c>
      <c r="N143" s="116">
        <f t="shared" si="314"/>
        <v>811051</v>
      </c>
      <c r="O143" s="101">
        <f t="shared" si="315"/>
        <v>811051</v>
      </c>
      <c r="P143" s="106">
        <f t="shared" si="311"/>
        <v>0</v>
      </c>
      <c r="U143" s="116">
        <f t="shared" si="316"/>
        <v>119799</v>
      </c>
      <c r="V143" s="101">
        <f t="shared" si="317"/>
        <v>119799</v>
      </c>
      <c r="W143" s="106">
        <f t="shared" si="213"/>
        <v>0</v>
      </c>
      <c r="AB143" s="116">
        <f t="shared" si="318"/>
        <v>338673</v>
      </c>
      <c r="AC143" s="101">
        <f t="shared" si="319"/>
        <v>338673</v>
      </c>
      <c r="AD143" s="106">
        <f t="shared" si="216"/>
        <v>0</v>
      </c>
      <c r="AI143" s="116">
        <f t="shared" si="320"/>
        <v>0</v>
      </c>
      <c r="AJ143" s="101">
        <f t="shared" si="321"/>
        <v>0</v>
      </c>
      <c r="AK143" s="106">
        <f t="shared" si="219"/>
        <v>0</v>
      </c>
      <c r="AP143" s="116">
        <f t="shared" si="322"/>
        <v>0</v>
      </c>
      <c r="AQ143" s="101">
        <f t="shared" si="323"/>
        <v>0</v>
      </c>
      <c r="AR143" s="106">
        <f t="shared" si="222"/>
        <v>0</v>
      </c>
      <c r="AW143" s="116">
        <f t="shared" si="324"/>
        <v>0</v>
      </c>
      <c r="AX143" s="101">
        <f t="shared" si="325"/>
        <v>0</v>
      </c>
      <c r="AY143" s="106">
        <f t="shared" si="225"/>
        <v>0</v>
      </c>
      <c r="BD143" s="116">
        <f t="shared" si="326"/>
        <v>0</v>
      </c>
      <c r="BE143" s="101">
        <f t="shared" si="327"/>
        <v>0</v>
      </c>
      <c r="BF143" s="106">
        <f t="shared" si="228"/>
        <v>0</v>
      </c>
      <c r="BK143" s="116">
        <f t="shared" si="328"/>
        <v>0</v>
      </c>
      <c r="BL143" s="101">
        <f t="shared" si="329"/>
        <v>0</v>
      </c>
      <c r="BM143" s="106">
        <f t="shared" si="231"/>
        <v>0</v>
      </c>
      <c r="BR143" s="116">
        <f t="shared" si="330"/>
        <v>0</v>
      </c>
      <c r="BS143" s="101">
        <f t="shared" si="331"/>
        <v>0</v>
      </c>
      <c r="BT143" s="106">
        <f t="shared" si="234"/>
        <v>0</v>
      </c>
      <c r="BY143" s="116">
        <f t="shared" si="332"/>
        <v>0</v>
      </c>
      <c r="BZ143" s="101">
        <f t="shared" si="333"/>
        <v>0</v>
      </c>
      <c r="CA143" s="106">
        <f t="shared" si="237"/>
        <v>0</v>
      </c>
      <c r="CF143" s="116">
        <f t="shared" si="334"/>
        <v>0</v>
      </c>
      <c r="CG143" s="101">
        <f t="shared" si="335"/>
        <v>0</v>
      </c>
      <c r="CH143" s="106">
        <f t="shared" si="240"/>
        <v>0</v>
      </c>
      <c r="CM143" s="116">
        <f t="shared" si="336"/>
        <v>0</v>
      </c>
      <c r="CN143" s="101">
        <f t="shared" si="337"/>
        <v>0</v>
      </c>
      <c r="CO143" s="106">
        <f t="shared" si="243"/>
        <v>0</v>
      </c>
      <c r="CT143" s="116">
        <f t="shared" si="338"/>
        <v>0</v>
      </c>
      <c r="CU143" s="101">
        <f t="shared" si="339"/>
        <v>0</v>
      </c>
      <c r="CV143" s="106">
        <f t="shared" si="246"/>
        <v>0</v>
      </c>
      <c r="DA143" s="116">
        <f t="shared" si="340"/>
        <v>0</v>
      </c>
      <c r="DB143" s="101">
        <f t="shared" si="341"/>
        <v>0</v>
      </c>
      <c r="DC143" s="106">
        <f t="shared" si="249"/>
        <v>0</v>
      </c>
      <c r="DH143" s="116">
        <f t="shared" si="342"/>
        <v>0</v>
      </c>
      <c r="DI143" s="101">
        <f t="shared" si="343"/>
        <v>0</v>
      </c>
      <c r="DJ143" s="106">
        <f t="shared" si="252"/>
        <v>0</v>
      </c>
      <c r="DO143" s="116">
        <f t="shared" si="344"/>
        <v>0</v>
      </c>
      <c r="DP143" s="101">
        <f t="shared" si="345"/>
        <v>0</v>
      </c>
      <c r="DQ143" s="106">
        <f t="shared" si="255"/>
        <v>0</v>
      </c>
      <c r="DV143" s="116">
        <f t="shared" si="346"/>
        <v>0</v>
      </c>
      <c r="DW143" s="101">
        <f t="shared" si="347"/>
        <v>0</v>
      </c>
      <c r="DX143" s="106">
        <f t="shared" si="258"/>
        <v>0</v>
      </c>
      <c r="EC143" s="116">
        <f t="shared" si="348"/>
        <v>0</v>
      </c>
      <c r="ED143" s="101">
        <f t="shared" si="349"/>
        <v>0</v>
      </c>
      <c r="EE143" s="106">
        <f t="shared" si="261"/>
        <v>0</v>
      </c>
      <c r="EJ143" s="116">
        <f t="shared" si="350"/>
        <v>0</v>
      </c>
      <c r="EK143" s="101">
        <f t="shared" si="351"/>
        <v>0</v>
      </c>
      <c r="EL143" s="106">
        <f t="shared" si="264"/>
        <v>0</v>
      </c>
      <c r="EQ143" s="116">
        <f t="shared" si="352"/>
        <v>0</v>
      </c>
      <c r="ER143" s="101">
        <f t="shared" si="353"/>
        <v>0</v>
      </c>
      <c r="ES143" s="106">
        <f t="shared" si="267"/>
        <v>0</v>
      </c>
      <c r="EX143" s="116">
        <f t="shared" si="354"/>
        <v>0</v>
      </c>
      <c r="EY143" s="101">
        <f t="shared" si="355"/>
        <v>0</v>
      </c>
      <c r="EZ143" s="106">
        <f t="shared" si="270"/>
        <v>0</v>
      </c>
      <c r="FE143" s="116">
        <f t="shared" si="356"/>
        <v>0</v>
      </c>
      <c r="FF143" s="101">
        <f t="shared" si="357"/>
        <v>0</v>
      </c>
      <c r="FG143" s="106">
        <f t="shared" si="273"/>
        <v>0</v>
      </c>
      <c r="FL143" s="116">
        <f t="shared" si="358"/>
        <v>0</v>
      </c>
      <c r="FM143" s="101">
        <f t="shared" si="359"/>
        <v>0</v>
      </c>
      <c r="FN143" s="106">
        <f t="shared" si="276"/>
        <v>0</v>
      </c>
      <c r="FS143" s="116">
        <f t="shared" si="360"/>
        <v>0</v>
      </c>
      <c r="FT143" s="101">
        <f t="shared" si="361"/>
        <v>0</v>
      </c>
      <c r="FU143" s="106">
        <f t="shared" si="279"/>
        <v>0</v>
      </c>
      <c r="FZ143" s="116">
        <f t="shared" si="362"/>
        <v>0</v>
      </c>
      <c r="GA143" s="101">
        <f t="shared" si="363"/>
        <v>0</v>
      </c>
      <c r="GB143" s="106">
        <f t="shared" si="282"/>
        <v>0</v>
      </c>
      <c r="GG143" s="116">
        <f t="shared" si="364"/>
        <v>0</v>
      </c>
      <c r="GH143" s="101">
        <f t="shared" si="365"/>
        <v>0</v>
      </c>
      <c r="GI143" s="106">
        <f t="shared" si="285"/>
        <v>0</v>
      </c>
      <c r="GN143" s="116">
        <f t="shared" si="366"/>
        <v>0</v>
      </c>
      <c r="GO143" s="101">
        <f t="shared" si="367"/>
        <v>0</v>
      </c>
      <c r="GP143" s="106">
        <f t="shared" si="288"/>
        <v>0</v>
      </c>
      <c r="GU143" s="116">
        <f t="shared" si="368"/>
        <v>0</v>
      </c>
      <c r="GV143" s="101">
        <f t="shared" si="369"/>
        <v>0</v>
      </c>
      <c r="GW143" s="106">
        <f t="shared" si="291"/>
        <v>0</v>
      </c>
      <c r="HB143" s="116">
        <f t="shared" si="370"/>
        <v>0</v>
      </c>
      <c r="HC143" s="101">
        <f t="shared" si="371"/>
        <v>0</v>
      </c>
      <c r="HD143" s="106">
        <f t="shared" si="294"/>
        <v>0</v>
      </c>
      <c r="HI143" s="116">
        <f t="shared" si="372"/>
        <v>0</v>
      </c>
      <c r="HJ143" s="101">
        <f t="shared" si="373"/>
        <v>0</v>
      </c>
      <c r="HK143" s="106">
        <f t="shared" si="297"/>
        <v>0</v>
      </c>
      <c r="HP143" s="116">
        <f t="shared" si="374"/>
        <v>0</v>
      </c>
      <c r="HQ143" s="101">
        <f t="shared" si="375"/>
        <v>0</v>
      </c>
      <c r="HR143" s="106">
        <f t="shared" si="300"/>
        <v>0</v>
      </c>
      <c r="HW143" s="116">
        <f t="shared" si="376"/>
        <v>0</v>
      </c>
      <c r="HX143" s="101">
        <f t="shared" si="377"/>
        <v>0</v>
      </c>
      <c r="HY143" s="106">
        <f t="shared" si="303"/>
        <v>0</v>
      </c>
      <c r="ID143" s="116">
        <f t="shared" si="378"/>
        <v>0</v>
      </c>
      <c r="IE143" s="101">
        <f t="shared" si="379"/>
        <v>0</v>
      </c>
      <c r="IF143" s="106">
        <f t="shared" si="306"/>
        <v>0</v>
      </c>
      <c r="IK143" s="116">
        <f t="shared" si="380"/>
        <v>0</v>
      </c>
      <c r="IL143" s="101">
        <f t="shared" si="381"/>
        <v>0</v>
      </c>
      <c r="IM143" s="106">
        <f t="shared" si="309"/>
        <v>0</v>
      </c>
    </row>
    <row r="144" spans="7:247" x14ac:dyDescent="0.2">
      <c r="G144" s="116">
        <f t="shared" si="312"/>
        <v>3876353</v>
      </c>
      <c r="H144" s="101">
        <f t="shared" si="313"/>
        <v>3876353</v>
      </c>
      <c r="I144" s="106">
        <f t="shared" si="310"/>
        <v>0</v>
      </c>
      <c r="N144" s="116">
        <f t="shared" si="314"/>
        <v>3708926</v>
      </c>
      <c r="O144" s="101">
        <f t="shared" si="315"/>
        <v>3708926</v>
      </c>
      <c r="P144" s="106">
        <f t="shared" si="311"/>
        <v>0</v>
      </c>
      <c r="U144" s="116">
        <f t="shared" si="316"/>
        <v>38100</v>
      </c>
      <c r="V144" s="101">
        <f t="shared" si="317"/>
        <v>38100</v>
      </c>
      <c r="W144" s="106">
        <f t="shared" si="213"/>
        <v>0</v>
      </c>
      <c r="AB144" s="116">
        <f t="shared" si="318"/>
        <v>129327</v>
      </c>
      <c r="AC144" s="101">
        <f t="shared" si="319"/>
        <v>129327</v>
      </c>
      <c r="AD144" s="106">
        <f t="shared" si="216"/>
        <v>0</v>
      </c>
      <c r="AI144" s="116">
        <f t="shared" si="320"/>
        <v>0</v>
      </c>
      <c r="AJ144" s="101">
        <f t="shared" si="321"/>
        <v>0</v>
      </c>
      <c r="AK144" s="106">
        <f t="shared" si="219"/>
        <v>0</v>
      </c>
      <c r="AP144" s="116">
        <f t="shared" si="322"/>
        <v>0</v>
      </c>
      <c r="AQ144" s="101">
        <f t="shared" si="323"/>
        <v>0</v>
      </c>
      <c r="AR144" s="106">
        <f t="shared" si="222"/>
        <v>0</v>
      </c>
      <c r="AW144" s="116">
        <f t="shared" si="324"/>
        <v>0</v>
      </c>
      <c r="AX144" s="101">
        <f t="shared" si="325"/>
        <v>0</v>
      </c>
      <c r="AY144" s="106">
        <f t="shared" si="225"/>
        <v>0</v>
      </c>
      <c r="BD144" s="116">
        <f t="shared" si="326"/>
        <v>0</v>
      </c>
      <c r="BE144" s="101">
        <f t="shared" si="327"/>
        <v>0</v>
      </c>
      <c r="BF144" s="106">
        <f t="shared" si="228"/>
        <v>0</v>
      </c>
      <c r="BK144" s="116">
        <f t="shared" si="328"/>
        <v>0</v>
      </c>
      <c r="BL144" s="101">
        <f t="shared" si="329"/>
        <v>0</v>
      </c>
      <c r="BM144" s="106">
        <f t="shared" si="231"/>
        <v>0</v>
      </c>
      <c r="BR144" s="116">
        <f t="shared" si="330"/>
        <v>0</v>
      </c>
      <c r="BS144" s="101">
        <f t="shared" si="331"/>
        <v>0</v>
      </c>
      <c r="BT144" s="106">
        <f t="shared" si="234"/>
        <v>0</v>
      </c>
      <c r="BY144" s="116">
        <f t="shared" si="332"/>
        <v>0</v>
      </c>
      <c r="BZ144" s="101">
        <f t="shared" si="333"/>
        <v>0</v>
      </c>
      <c r="CA144" s="106">
        <f t="shared" si="237"/>
        <v>0</v>
      </c>
      <c r="CF144" s="116">
        <f t="shared" si="334"/>
        <v>0</v>
      </c>
      <c r="CG144" s="101">
        <f t="shared" si="335"/>
        <v>0</v>
      </c>
      <c r="CH144" s="106">
        <f t="shared" si="240"/>
        <v>0</v>
      </c>
      <c r="CM144" s="116">
        <f t="shared" si="336"/>
        <v>0</v>
      </c>
      <c r="CN144" s="101">
        <f t="shared" si="337"/>
        <v>0</v>
      </c>
      <c r="CO144" s="106">
        <f t="shared" si="243"/>
        <v>0</v>
      </c>
      <c r="CT144" s="116">
        <f t="shared" si="338"/>
        <v>0</v>
      </c>
      <c r="CU144" s="101">
        <f t="shared" si="339"/>
        <v>0</v>
      </c>
      <c r="CV144" s="106">
        <f t="shared" si="246"/>
        <v>0</v>
      </c>
      <c r="DA144" s="116">
        <f t="shared" si="340"/>
        <v>0</v>
      </c>
      <c r="DB144" s="101">
        <f t="shared" si="341"/>
        <v>0</v>
      </c>
      <c r="DC144" s="106">
        <f t="shared" si="249"/>
        <v>0</v>
      </c>
      <c r="DH144" s="116">
        <f t="shared" si="342"/>
        <v>0</v>
      </c>
      <c r="DI144" s="101">
        <f t="shared" si="343"/>
        <v>0</v>
      </c>
      <c r="DJ144" s="106">
        <f t="shared" si="252"/>
        <v>0</v>
      </c>
      <c r="DO144" s="116">
        <f t="shared" si="344"/>
        <v>0</v>
      </c>
      <c r="DP144" s="101">
        <f t="shared" si="345"/>
        <v>0</v>
      </c>
      <c r="DQ144" s="106">
        <f t="shared" si="255"/>
        <v>0</v>
      </c>
      <c r="DV144" s="116">
        <f t="shared" si="346"/>
        <v>0</v>
      </c>
      <c r="DW144" s="101">
        <f t="shared" si="347"/>
        <v>0</v>
      </c>
      <c r="DX144" s="106">
        <f t="shared" si="258"/>
        <v>0</v>
      </c>
      <c r="EC144" s="116">
        <f t="shared" si="348"/>
        <v>0</v>
      </c>
      <c r="ED144" s="101">
        <f t="shared" si="349"/>
        <v>0</v>
      </c>
      <c r="EE144" s="106">
        <f t="shared" si="261"/>
        <v>0</v>
      </c>
      <c r="EJ144" s="116">
        <f t="shared" si="350"/>
        <v>0</v>
      </c>
      <c r="EK144" s="101">
        <f t="shared" si="351"/>
        <v>0</v>
      </c>
      <c r="EL144" s="106">
        <f t="shared" si="264"/>
        <v>0</v>
      </c>
      <c r="EQ144" s="116">
        <f t="shared" si="352"/>
        <v>0</v>
      </c>
      <c r="ER144" s="101">
        <f t="shared" si="353"/>
        <v>0</v>
      </c>
      <c r="ES144" s="106">
        <f t="shared" si="267"/>
        <v>0</v>
      </c>
      <c r="EX144" s="116">
        <f t="shared" si="354"/>
        <v>0</v>
      </c>
      <c r="EY144" s="101">
        <f t="shared" si="355"/>
        <v>0</v>
      </c>
      <c r="EZ144" s="106">
        <f t="shared" si="270"/>
        <v>0</v>
      </c>
      <c r="FE144" s="116">
        <f t="shared" si="356"/>
        <v>0</v>
      </c>
      <c r="FF144" s="101">
        <f t="shared" si="357"/>
        <v>0</v>
      </c>
      <c r="FG144" s="106">
        <f t="shared" si="273"/>
        <v>0</v>
      </c>
      <c r="FL144" s="116">
        <f t="shared" si="358"/>
        <v>0</v>
      </c>
      <c r="FM144" s="101">
        <f t="shared" si="359"/>
        <v>0</v>
      </c>
      <c r="FN144" s="106">
        <f t="shared" si="276"/>
        <v>0</v>
      </c>
      <c r="FS144" s="116">
        <f t="shared" si="360"/>
        <v>0</v>
      </c>
      <c r="FT144" s="101">
        <f t="shared" si="361"/>
        <v>0</v>
      </c>
      <c r="FU144" s="106">
        <f t="shared" si="279"/>
        <v>0</v>
      </c>
      <c r="FZ144" s="116">
        <f t="shared" si="362"/>
        <v>0</v>
      </c>
      <c r="GA144" s="101">
        <f t="shared" si="363"/>
        <v>0</v>
      </c>
      <c r="GB144" s="106">
        <f t="shared" si="282"/>
        <v>0</v>
      </c>
      <c r="GG144" s="116">
        <f t="shared" si="364"/>
        <v>0</v>
      </c>
      <c r="GH144" s="101">
        <f t="shared" si="365"/>
        <v>0</v>
      </c>
      <c r="GI144" s="106">
        <f t="shared" si="285"/>
        <v>0</v>
      </c>
      <c r="GN144" s="116">
        <f t="shared" si="366"/>
        <v>0</v>
      </c>
      <c r="GO144" s="101">
        <f t="shared" si="367"/>
        <v>0</v>
      </c>
      <c r="GP144" s="106">
        <f t="shared" si="288"/>
        <v>0</v>
      </c>
      <c r="GU144" s="116">
        <f t="shared" si="368"/>
        <v>0</v>
      </c>
      <c r="GV144" s="101">
        <f t="shared" si="369"/>
        <v>0</v>
      </c>
      <c r="GW144" s="106">
        <f t="shared" si="291"/>
        <v>0</v>
      </c>
      <c r="HB144" s="116">
        <f t="shared" si="370"/>
        <v>0</v>
      </c>
      <c r="HC144" s="101">
        <f t="shared" si="371"/>
        <v>0</v>
      </c>
      <c r="HD144" s="106">
        <f t="shared" si="294"/>
        <v>0</v>
      </c>
      <c r="HI144" s="116">
        <f t="shared" si="372"/>
        <v>0</v>
      </c>
      <c r="HJ144" s="101">
        <f t="shared" si="373"/>
        <v>0</v>
      </c>
      <c r="HK144" s="106">
        <f t="shared" si="297"/>
        <v>0</v>
      </c>
      <c r="HP144" s="116">
        <f t="shared" si="374"/>
        <v>0</v>
      </c>
      <c r="HQ144" s="101">
        <f t="shared" si="375"/>
        <v>0</v>
      </c>
      <c r="HR144" s="106">
        <f t="shared" si="300"/>
        <v>0</v>
      </c>
      <c r="HW144" s="116">
        <f t="shared" si="376"/>
        <v>0</v>
      </c>
      <c r="HX144" s="101">
        <f t="shared" si="377"/>
        <v>0</v>
      </c>
      <c r="HY144" s="106">
        <f t="shared" si="303"/>
        <v>0</v>
      </c>
      <c r="ID144" s="116">
        <f t="shared" si="378"/>
        <v>0</v>
      </c>
      <c r="IE144" s="101">
        <f t="shared" si="379"/>
        <v>0</v>
      </c>
      <c r="IF144" s="106">
        <f t="shared" si="306"/>
        <v>0</v>
      </c>
      <c r="IK144" s="116">
        <f t="shared" si="380"/>
        <v>0</v>
      </c>
      <c r="IL144" s="101">
        <f t="shared" si="381"/>
        <v>0</v>
      </c>
      <c r="IM144" s="106">
        <f t="shared" si="309"/>
        <v>0</v>
      </c>
    </row>
    <row r="145" spans="7:247" x14ac:dyDescent="0.2">
      <c r="G145" s="116">
        <f t="shared" si="312"/>
        <v>197886</v>
      </c>
      <c r="H145" s="101">
        <f t="shared" si="313"/>
        <v>197886</v>
      </c>
      <c r="I145" s="106">
        <f t="shared" si="310"/>
        <v>0</v>
      </c>
      <c r="N145" s="116">
        <f t="shared" si="314"/>
        <v>197886</v>
      </c>
      <c r="O145" s="101">
        <f t="shared" si="315"/>
        <v>197886</v>
      </c>
      <c r="P145" s="106">
        <f t="shared" si="311"/>
        <v>0</v>
      </c>
      <c r="U145" s="116">
        <f t="shared" si="316"/>
        <v>0</v>
      </c>
      <c r="V145" s="101">
        <f t="shared" si="317"/>
        <v>0</v>
      </c>
      <c r="W145" s="106">
        <f t="shared" si="213"/>
        <v>0</v>
      </c>
      <c r="AB145" s="116">
        <f t="shared" si="318"/>
        <v>0</v>
      </c>
      <c r="AC145" s="101">
        <f t="shared" si="319"/>
        <v>0</v>
      </c>
      <c r="AD145" s="106">
        <f t="shared" si="216"/>
        <v>0</v>
      </c>
      <c r="AI145" s="116">
        <f t="shared" si="320"/>
        <v>0</v>
      </c>
      <c r="AJ145" s="101">
        <f t="shared" si="321"/>
        <v>0</v>
      </c>
      <c r="AK145" s="106">
        <f t="shared" si="219"/>
        <v>0</v>
      </c>
      <c r="AP145" s="116">
        <f t="shared" si="322"/>
        <v>0</v>
      </c>
      <c r="AQ145" s="101">
        <f t="shared" si="323"/>
        <v>0</v>
      </c>
      <c r="AR145" s="106">
        <f t="shared" si="222"/>
        <v>0</v>
      </c>
      <c r="AW145" s="116">
        <f t="shared" si="324"/>
        <v>0</v>
      </c>
      <c r="AX145" s="101">
        <f t="shared" si="325"/>
        <v>0</v>
      </c>
      <c r="AY145" s="106">
        <f t="shared" si="225"/>
        <v>0</v>
      </c>
      <c r="BD145" s="116">
        <f t="shared" si="326"/>
        <v>0</v>
      </c>
      <c r="BE145" s="101">
        <f t="shared" si="327"/>
        <v>0</v>
      </c>
      <c r="BF145" s="106">
        <f t="shared" si="228"/>
        <v>0</v>
      </c>
      <c r="BK145" s="116">
        <f t="shared" si="328"/>
        <v>0</v>
      </c>
      <c r="BL145" s="101">
        <f t="shared" si="329"/>
        <v>0</v>
      </c>
      <c r="BM145" s="106">
        <f t="shared" si="231"/>
        <v>0</v>
      </c>
      <c r="BR145" s="116">
        <f t="shared" si="330"/>
        <v>0</v>
      </c>
      <c r="BS145" s="101">
        <f t="shared" si="331"/>
        <v>0</v>
      </c>
      <c r="BT145" s="106">
        <f t="shared" si="234"/>
        <v>0</v>
      </c>
      <c r="BY145" s="116">
        <f t="shared" si="332"/>
        <v>0</v>
      </c>
      <c r="BZ145" s="101">
        <f t="shared" si="333"/>
        <v>0</v>
      </c>
      <c r="CA145" s="106">
        <f t="shared" si="237"/>
        <v>0</v>
      </c>
      <c r="CF145" s="116">
        <f t="shared" si="334"/>
        <v>0</v>
      </c>
      <c r="CG145" s="101">
        <f t="shared" si="335"/>
        <v>0</v>
      </c>
      <c r="CH145" s="106">
        <f t="shared" si="240"/>
        <v>0</v>
      </c>
      <c r="CM145" s="116">
        <f t="shared" si="336"/>
        <v>0</v>
      </c>
      <c r="CN145" s="101">
        <f t="shared" si="337"/>
        <v>0</v>
      </c>
      <c r="CO145" s="106">
        <f t="shared" si="243"/>
        <v>0</v>
      </c>
      <c r="CT145" s="116">
        <f t="shared" si="338"/>
        <v>0</v>
      </c>
      <c r="CU145" s="101">
        <f t="shared" si="339"/>
        <v>0</v>
      </c>
      <c r="CV145" s="106">
        <f t="shared" si="246"/>
        <v>0</v>
      </c>
      <c r="DA145" s="116">
        <f t="shared" si="340"/>
        <v>0</v>
      </c>
      <c r="DB145" s="101">
        <f t="shared" si="341"/>
        <v>0</v>
      </c>
      <c r="DC145" s="106">
        <f t="shared" si="249"/>
        <v>0</v>
      </c>
      <c r="DH145" s="116">
        <f t="shared" si="342"/>
        <v>0</v>
      </c>
      <c r="DI145" s="101">
        <f t="shared" si="343"/>
        <v>0</v>
      </c>
      <c r="DJ145" s="106">
        <f t="shared" si="252"/>
        <v>0</v>
      </c>
      <c r="DO145" s="116">
        <f t="shared" si="344"/>
        <v>0</v>
      </c>
      <c r="DP145" s="101">
        <f t="shared" si="345"/>
        <v>0</v>
      </c>
      <c r="DQ145" s="106">
        <f t="shared" si="255"/>
        <v>0</v>
      </c>
      <c r="DV145" s="116">
        <f t="shared" si="346"/>
        <v>0</v>
      </c>
      <c r="DW145" s="101">
        <f t="shared" si="347"/>
        <v>0</v>
      </c>
      <c r="DX145" s="106">
        <f t="shared" si="258"/>
        <v>0</v>
      </c>
      <c r="EC145" s="116">
        <f t="shared" si="348"/>
        <v>0</v>
      </c>
      <c r="ED145" s="101">
        <f t="shared" si="349"/>
        <v>0</v>
      </c>
      <c r="EE145" s="106">
        <f t="shared" si="261"/>
        <v>0</v>
      </c>
      <c r="EJ145" s="116">
        <f t="shared" si="350"/>
        <v>0</v>
      </c>
      <c r="EK145" s="101">
        <f t="shared" si="351"/>
        <v>0</v>
      </c>
      <c r="EL145" s="106">
        <f t="shared" si="264"/>
        <v>0</v>
      </c>
      <c r="EQ145" s="116">
        <f t="shared" si="352"/>
        <v>0</v>
      </c>
      <c r="ER145" s="101">
        <f t="shared" si="353"/>
        <v>0</v>
      </c>
      <c r="ES145" s="106">
        <f t="shared" si="267"/>
        <v>0</v>
      </c>
      <c r="EX145" s="116">
        <f t="shared" si="354"/>
        <v>0</v>
      </c>
      <c r="EY145" s="101">
        <f t="shared" si="355"/>
        <v>0</v>
      </c>
      <c r="EZ145" s="106">
        <f t="shared" si="270"/>
        <v>0</v>
      </c>
      <c r="FE145" s="116">
        <f t="shared" si="356"/>
        <v>0</v>
      </c>
      <c r="FF145" s="101">
        <f t="shared" si="357"/>
        <v>0</v>
      </c>
      <c r="FG145" s="106">
        <f t="shared" si="273"/>
        <v>0</v>
      </c>
      <c r="FL145" s="116">
        <f t="shared" si="358"/>
        <v>0</v>
      </c>
      <c r="FM145" s="101">
        <f t="shared" si="359"/>
        <v>0</v>
      </c>
      <c r="FN145" s="106">
        <f t="shared" si="276"/>
        <v>0</v>
      </c>
      <c r="FS145" s="116">
        <f t="shared" si="360"/>
        <v>0</v>
      </c>
      <c r="FT145" s="101">
        <f t="shared" si="361"/>
        <v>0</v>
      </c>
      <c r="FU145" s="106">
        <f t="shared" si="279"/>
        <v>0</v>
      </c>
      <c r="FZ145" s="116">
        <f t="shared" si="362"/>
        <v>0</v>
      </c>
      <c r="GA145" s="101">
        <f t="shared" si="363"/>
        <v>0</v>
      </c>
      <c r="GB145" s="106">
        <f t="shared" si="282"/>
        <v>0</v>
      </c>
      <c r="GG145" s="116">
        <f t="shared" si="364"/>
        <v>0</v>
      </c>
      <c r="GH145" s="101">
        <f t="shared" si="365"/>
        <v>0</v>
      </c>
      <c r="GI145" s="106">
        <f t="shared" si="285"/>
        <v>0</v>
      </c>
      <c r="GN145" s="116">
        <f t="shared" si="366"/>
        <v>0</v>
      </c>
      <c r="GO145" s="101">
        <f t="shared" si="367"/>
        <v>0</v>
      </c>
      <c r="GP145" s="106">
        <f t="shared" si="288"/>
        <v>0</v>
      </c>
      <c r="GU145" s="116">
        <f t="shared" si="368"/>
        <v>0</v>
      </c>
      <c r="GV145" s="101">
        <f t="shared" si="369"/>
        <v>0</v>
      </c>
      <c r="GW145" s="106">
        <f t="shared" si="291"/>
        <v>0</v>
      </c>
      <c r="HB145" s="116">
        <f t="shared" si="370"/>
        <v>0</v>
      </c>
      <c r="HC145" s="101">
        <f t="shared" si="371"/>
        <v>0</v>
      </c>
      <c r="HD145" s="106">
        <f t="shared" si="294"/>
        <v>0</v>
      </c>
      <c r="HI145" s="116">
        <f t="shared" si="372"/>
        <v>0</v>
      </c>
      <c r="HJ145" s="101">
        <f t="shared" si="373"/>
        <v>0</v>
      </c>
      <c r="HK145" s="106">
        <f t="shared" si="297"/>
        <v>0</v>
      </c>
      <c r="HP145" s="116">
        <f t="shared" si="374"/>
        <v>0</v>
      </c>
      <c r="HQ145" s="101">
        <f t="shared" si="375"/>
        <v>0</v>
      </c>
      <c r="HR145" s="106">
        <f t="shared" si="300"/>
        <v>0</v>
      </c>
      <c r="HW145" s="116">
        <f t="shared" si="376"/>
        <v>0</v>
      </c>
      <c r="HX145" s="101">
        <f t="shared" si="377"/>
        <v>0</v>
      </c>
      <c r="HY145" s="106">
        <f t="shared" si="303"/>
        <v>0</v>
      </c>
      <c r="ID145" s="116">
        <f t="shared" si="378"/>
        <v>0</v>
      </c>
      <c r="IE145" s="101">
        <f t="shared" si="379"/>
        <v>0</v>
      </c>
      <c r="IF145" s="106">
        <f t="shared" si="306"/>
        <v>0</v>
      </c>
      <c r="IK145" s="116">
        <f t="shared" si="380"/>
        <v>0</v>
      </c>
      <c r="IL145" s="101">
        <f t="shared" si="381"/>
        <v>0</v>
      </c>
      <c r="IM145" s="106">
        <f t="shared" si="309"/>
        <v>0</v>
      </c>
    </row>
    <row r="146" spans="7:247" x14ac:dyDescent="0.2">
      <c r="G146" s="116">
        <f t="shared" si="312"/>
        <v>0</v>
      </c>
      <c r="H146" s="101">
        <f t="shared" si="313"/>
        <v>0</v>
      </c>
      <c r="I146" s="106">
        <f t="shared" si="310"/>
        <v>0</v>
      </c>
      <c r="N146" s="116">
        <f t="shared" si="314"/>
        <v>0</v>
      </c>
      <c r="O146" s="101">
        <f t="shared" si="315"/>
        <v>0</v>
      </c>
      <c r="P146" s="106">
        <f t="shared" si="311"/>
        <v>0</v>
      </c>
      <c r="U146" s="116">
        <f t="shared" si="316"/>
        <v>0</v>
      </c>
      <c r="V146" s="101">
        <f t="shared" si="317"/>
        <v>0</v>
      </c>
      <c r="W146" s="106">
        <f t="shared" si="213"/>
        <v>0</v>
      </c>
      <c r="AB146" s="116">
        <f t="shared" si="318"/>
        <v>0</v>
      </c>
      <c r="AC146" s="101">
        <f t="shared" si="319"/>
        <v>0</v>
      </c>
      <c r="AD146" s="106">
        <f t="shared" si="216"/>
        <v>0</v>
      </c>
      <c r="AI146" s="116">
        <f t="shared" si="320"/>
        <v>0</v>
      </c>
      <c r="AJ146" s="101">
        <f t="shared" si="321"/>
        <v>0</v>
      </c>
      <c r="AK146" s="106">
        <f t="shared" si="219"/>
        <v>0</v>
      </c>
      <c r="AP146" s="116">
        <f t="shared" si="322"/>
        <v>0</v>
      </c>
      <c r="AQ146" s="101">
        <f t="shared" si="323"/>
        <v>0</v>
      </c>
      <c r="AR146" s="106">
        <f t="shared" si="222"/>
        <v>0</v>
      </c>
      <c r="AW146" s="116">
        <f t="shared" si="324"/>
        <v>0</v>
      </c>
      <c r="AX146" s="101">
        <f t="shared" si="325"/>
        <v>0</v>
      </c>
      <c r="AY146" s="106">
        <f t="shared" si="225"/>
        <v>0</v>
      </c>
      <c r="BD146" s="116">
        <f t="shared" si="326"/>
        <v>0</v>
      </c>
      <c r="BE146" s="101">
        <f t="shared" si="327"/>
        <v>0</v>
      </c>
      <c r="BF146" s="106">
        <f t="shared" si="228"/>
        <v>0</v>
      </c>
      <c r="BK146" s="116">
        <f t="shared" si="328"/>
        <v>0</v>
      </c>
      <c r="BL146" s="101">
        <f t="shared" si="329"/>
        <v>0</v>
      </c>
      <c r="BM146" s="106">
        <f t="shared" si="231"/>
        <v>0</v>
      </c>
      <c r="BR146" s="116">
        <f t="shared" si="330"/>
        <v>0</v>
      </c>
      <c r="BS146" s="101">
        <f t="shared" si="331"/>
        <v>0</v>
      </c>
      <c r="BT146" s="106">
        <f t="shared" si="234"/>
        <v>0</v>
      </c>
      <c r="BY146" s="116">
        <f t="shared" si="332"/>
        <v>0</v>
      </c>
      <c r="BZ146" s="101">
        <f t="shared" si="333"/>
        <v>0</v>
      </c>
      <c r="CA146" s="106">
        <f t="shared" si="237"/>
        <v>0</v>
      </c>
      <c r="CF146" s="116">
        <f t="shared" si="334"/>
        <v>0</v>
      </c>
      <c r="CG146" s="101">
        <f t="shared" si="335"/>
        <v>0</v>
      </c>
      <c r="CH146" s="106">
        <f t="shared" si="240"/>
        <v>0</v>
      </c>
      <c r="CM146" s="116">
        <f t="shared" si="336"/>
        <v>0</v>
      </c>
      <c r="CN146" s="101">
        <f t="shared" si="337"/>
        <v>0</v>
      </c>
      <c r="CO146" s="106">
        <f t="shared" si="243"/>
        <v>0</v>
      </c>
      <c r="CT146" s="116">
        <f t="shared" si="338"/>
        <v>0</v>
      </c>
      <c r="CU146" s="101">
        <f t="shared" si="339"/>
        <v>0</v>
      </c>
      <c r="CV146" s="106">
        <f t="shared" si="246"/>
        <v>0</v>
      </c>
      <c r="DA146" s="116">
        <f t="shared" si="340"/>
        <v>0</v>
      </c>
      <c r="DB146" s="101">
        <f t="shared" si="341"/>
        <v>0</v>
      </c>
      <c r="DC146" s="106">
        <f t="shared" si="249"/>
        <v>0</v>
      </c>
      <c r="DH146" s="116">
        <f t="shared" si="342"/>
        <v>0</v>
      </c>
      <c r="DI146" s="101">
        <f t="shared" si="343"/>
        <v>0</v>
      </c>
      <c r="DJ146" s="106">
        <f t="shared" si="252"/>
        <v>0</v>
      </c>
      <c r="DO146" s="116">
        <f t="shared" si="344"/>
        <v>0</v>
      </c>
      <c r="DP146" s="101">
        <f t="shared" si="345"/>
        <v>0</v>
      </c>
      <c r="DQ146" s="106">
        <f t="shared" si="255"/>
        <v>0</v>
      </c>
      <c r="DV146" s="116">
        <f t="shared" si="346"/>
        <v>0</v>
      </c>
      <c r="DW146" s="101">
        <f t="shared" si="347"/>
        <v>0</v>
      </c>
      <c r="DX146" s="106">
        <f t="shared" si="258"/>
        <v>0</v>
      </c>
      <c r="EC146" s="116">
        <f t="shared" si="348"/>
        <v>0</v>
      </c>
      <c r="ED146" s="101">
        <f t="shared" si="349"/>
        <v>0</v>
      </c>
      <c r="EE146" s="106">
        <f t="shared" si="261"/>
        <v>0</v>
      </c>
      <c r="EJ146" s="116">
        <f t="shared" si="350"/>
        <v>0</v>
      </c>
      <c r="EK146" s="101">
        <f t="shared" si="351"/>
        <v>0</v>
      </c>
      <c r="EL146" s="106">
        <f t="shared" si="264"/>
        <v>0</v>
      </c>
      <c r="EQ146" s="116">
        <f t="shared" si="352"/>
        <v>0</v>
      </c>
      <c r="ER146" s="101">
        <f t="shared" si="353"/>
        <v>0</v>
      </c>
      <c r="ES146" s="106">
        <f t="shared" si="267"/>
        <v>0</v>
      </c>
      <c r="EX146" s="116">
        <f t="shared" si="354"/>
        <v>0</v>
      </c>
      <c r="EY146" s="101">
        <f t="shared" si="355"/>
        <v>0</v>
      </c>
      <c r="EZ146" s="106">
        <f t="shared" si="270"/>
        <v>0</v>
      </c>
      <c r="FE146" s="116">
        <f t="shared" si="356"/>
        <v>0</v>
      </c>
      <c r="FF146" s="101">
        <f t="shared" si="357"/>
        <v>0</v>
      </c>
      <c r="FG146" s="106">
        <f t="shared" si="273"/>
        <v>0</v>
      </c>
      <c r="FL146" s="116">
        <f t="shared" si="358"/>
        <v>0</v>
      </c>
      <c r="FM146" s="101">
        <f t="shared" si="359"/>
        <v>0</v>
      </c>
      <c r="FN146" s="106">
        <f t="shared" si="276"/>
        <v>0</v>
      </c>
      <c r="FS146" s="116">
        <f t="shared" si="360"/>
        <v>0</v>
      </c>
      <c r="FT146" s="101">
        <f t="shared" si="361"/>
        <v>0</v>
      </c>
      <c r="FU146" s="106">
        <f t="shared" si="279"/>
        <v>0</v>
      </c>
      <c r="FZ146" s="116">
        <f t="shared" si="362"/>
        <v>0</v>
      </c>
      <c r="GA146" s="101">
        <f t="shared" si="363"/>
        <v>0</v>
      </c>
      <c r="GB146" s="106">
        <f t="shared" si="282"/>
        <v>0</v>
      </c>
      <c r="GG146" s="116">
        <f t="shared" si="364"/>
        <v>0</v>
      </c>
      <c r="GH146" s="101">
        <f t="shared" si="365"/>
        <v>0</v>
      </c>
      <c r="GI146" s="106">
        <f t="shared" si="285"/>
        <v>0</v>
      </c>
      <c r="GN146" s="116">
        <f t="shared" si="366"/>
        <v>0</v>
      </c>
      <c r="GO146" s="101">
        <f t="shared" si="367"/>
        <v>0</v>
      </c>
      <c r="GP146" s="106">
        <f t="shared" si="288"/>
        <v>0</v>
      </c>
      <c r="GU146" s="116">
        <f t="shared" si="368"/>
        <v>0</v>
      </c>
      <c r="GV146" s="101">
        <f t="shared" si="369"/>
        <v>0</v>
      </c>
      <c r="GW146" s="106">
        <f t="shared" si="291"/>
        <v>0</v>
      </c>
      <c r="HB146" s="116">
        <f t="shared" si="370"/>
        <v>0</v>
      </c>
      <c r="HC146" s="101">
        <f t="shared" si="371"/>
        <v>0</v>
      </c>
      <c r="HD146" s="106">
        <f t="shared" si="294"/>
        <v>0</v>
      </c>
      <c r="HI146" s="116">
        <f t="shared" si="372"/>
        <v>0</v>
      </c>
      <c r="HJ146" s="101">
        <f t="shared" si="373"/>
        <v>0</v>
      </c>
      <c r="HK146" s="106">
        <f t="shared" si="297"/>
        <v>0</v>
      </c>
      <c r="HP146" s="116">
        <f t="shared" si="374"/>
        <v>0</v>
      </c>
      <c r="HQ146" s="101">
        <f t="shared" si="375"/>
        <v>0</v>
      </c>
      <c r="HR146" s="106">
        <f t="shared" si="300"/>
        <v>0</v>
      </c>
      <c r="HW146" s="116">
        <f t="shared" si="376"/>
        <v>0</v>
      </c>
      <c r="HX146" s="101">
        <f t="shared" si="377"/>
        <v>0</v>
      </c>
      <c r="HY146" s="106">
        <f t="shared" si="303"/>
        <v>0</v>
      </c>
      <c r="ID146" s="116">
        <f t="shared" si="378"/>
        <v>0</v>
      </c>
      <c r="IE146" s="101">
        <f t="shared" si="379"/>
        <v>0</v>
      </c>
      <c r="IF146" s="106">
        <f t="shared" si="306"/>
        <v>0</v>
      </c>
      <c r="IK146" s="116">
        <f t="shared" si="380"/>
        <v>0</v>
      </c>
      <c r="IL146" s="101">
        <f t="shared" si="381"/>
        <v>0</v>
      </c>
      <c r="IM146" s="106">
        <f t="shared" si="309"/>
        <v>0</v>
      </c>
    </row>
    <row r="147" spans="7:247" x14ac:dyDescent="0.2">
      <c r="G147" s="116">
        <f t="shared" si="312"/>
        <v>400</v>
      </c>
      <c r="H147" s="101">
        <f t="shared" si="313"/>
        <v>400</v>
      </c>
      <c r="I147" s="106">
        <f t="shared" si="310"/>
        <v>0</v>
      </c>
      <c r="N147" s="116">
        <f t="shared" si="314"/>
        <v>400</v>
      </c>
      <c r="O147" s="101">
        <f t="shared" si="315"/>
        <v>400</v>
      </c>
      <c r="P147" s="106">
        <f t="shared" si="311"/>
        <v>0</v>
      </c>
      <c r="U147" s="116">
        <f t="shared" si="316"/>
        <v>0</v>
      </c>
      <c r="V147" s="101">
        <f t="shared" si="317"/>
        <v>0</v>
      </c>
      <c r="W147" s="106">
        <f t="shared" si="213"/>
        <v>0</v>
      </c>
      <c r="AB147" s="116">
        <f t="shared" si="318"/>
        <v>0</v>
      </c>
      <c r="AC147" s="101">
        <f t="shared" si="319"/>
        <v>0</v>
      </c>
      <c r="AD147" s="106">
        <f t="shared" si="216"/>
        <v>0</v>
      </c>
      <c r="AI147" s="116">
        <f t="shared" si="320"/>
        <v>0</v>
      </c>
      <c r="AJ147" s="101">
        <f t="shared" si="321"/>
        <v>0</v>
      </c>
      <c r="AK147" s="106">
        <f t="shared" si="219"/>
        <v>0</v>
      </c>
      <c r="AP147" s="116">
        <f t="shared" si="322"/>
        <v>0</v>
      </c>
      <c r="AQ147" s="101">
        <f t="shared" si="323"/>
        <v>0</v>
      </c>
      <c r="AR147" s="106">
        <f t="shared" si="222"/>
        <v>0</v>
      </c>
      <c r="AW147" s="116">
        <f t="shared" si="324"/>
        <v>0</v>
      </c>
      <c r="AX147" s="101">
        <f t="shared" si="325"/>
        <v>0</v>
      </c>
      <c r="AY147" s="106">
        <f t="shared" si="225"/>
        <v>0</v>
      </c>
      <c r="BD147" s="116">
        <f t="shared" si="326"/>
        <v>0</v>
      </c>
      <c r="BE147" s="101">
        <f t="shared" si="327"/>
        <v>0</v>
      </c>
      <c r="BF147" s="106">
        <f t="shared" si="228"/>
        <v>0</v>
      </c>
      <c r="BK147" s="116">
        <f t="shared" si="328"/>
        <v>0</v>
      </c>
      <c r="BL147" s="101">
        <f t="shared" si="329"/>
        <v>0</v>
      </c>
      <c r="BM147" s="106">
        <f t="shared" si="231"/>
        <v>0</v>
      </c>
      <c r="BR147" s="116">
        <f t="shared" si="330"/>
        <v>0</v>
      </c>
      <c r="BS147" s="101">
        <f t="shared" si="331"/>
        <v>0</v>
      </c>
      <c r="BT147" s="106">
        <f t="shared" si="234"/>
        <v>0</v>
      </c>
      <c r="BY147" s="116">
        <f t="shared" si="332"/>
        <v>0</v>
      </c>
      <c r="BZ147" s="101">
        <f t="shared" si="333"/>
        <v>0</v>
      </c>
      <c r="CA147" s="106">
        <f t="shared" si="237"/>
        <v>0</v>
      </c>
      <c r="CF147" s="116">
        <f t="shared" si="334"/>
        <v>0</v>
      </c>
      <c r="CG147" s="101">
        <f t="shared" si="335"/>
        <v>0</v>
      </c>
      <c r="CH147" s="106">
        <f t="shared" si="240"/>
        <v>0</v>
      </c>
      <c r="CM147" s="116">
        <f t="shared" si="336"/>
        <v>0</v>
      </c>
      <c r="CN147" s="101">
        <f t="shared" si="337"/>
        <v>0</v>
      </c>
      <c r="CO147" s="106">
        <f t="shared" si="243"/>
        <v>0</v>
      </c>
      <c r="CT147" s="116">
        <f t="shared" si="338"/>
        <v>0</v>
      </c>
      <c r="CU147" s="101">
        <f t="shared" si="339"/>
        <v>0</v>
      </c>
      <c r="CV147" s="106">
        <f t="shared" si="246"/>
        <v>0</v>
      </c>
      <c r="DA147" s="116">
        <f t="shared" si="340"/>
        <v>0</v>
      </c>
      <c r="DB147" s="101">
        <f t="shared" si="341"/>
        <v>0</v>
      </c>
      <c r="DC147" s="106">
        <f t="shared" si="249"/>
        <v>0</v>
      </c>
      <c r="DH147" s="116">
        <f t="shared" si="342"/>
        <v>0</v>
      </c>
      <c r="DI147" s="101">
        <f t="shared" si="343"/>
        <v>0</v>
      </c>
      <c r="DJ147" s="106">
        <f t="shared" si="252"/>
        <v>0</v>
      </c>
      <c r="DO147" s="116">
        <f t="shared" si="344"/>
        <v>0</v>
      </c>
      <c r="DP147" s="101">
        <f t="shared" si="345"/>
        <v>0</v>
      </c>
      <c r="DQ147" s="106">
        <f t="shared" si="255"/>
        <v>0</v>
      </c>
      <c r="DV147" s="116">
        <f t="shared" si="346"/>
        <v>0</v>
      </c>
      <c r="DW147" s="101">
        <f t="shared" si="347"/>
        <v>0</v>
      </c>
      <c r="DX147" s="106">
        <f t="shared" si="258"/>
        <v>0</v>
      </c>
      <c r="EC147" s="116">
        <f t="shared" si="348"/>
        <v>0</v>
      </c>
      <c r="ED147" s="101">
        <f t="shared" si="349"/>
        <v>0</v>
      </c>
      <c r="EE147" s="106">
        <f t="shared" si="261"/>
        <v>0</v>
      </c>
      <c r="EJ147" s="116">
        <f t="shared" si="350"/>
        <v>0</v>
      </c>
      <c r="EK147" s="101">
        <f t="shared" si="351"/>
        <v>0</v>
      </c>
      <c r="EL147" s="106">
        <f t="shared" si="264"/>
        <v>0</v>
      </c>
      <c r="EQ147" s="116">
        <f t="shared" si="352"/>
        <v>0</v>
      </c>
      <c r="ER147" s="101">
        <f t="shared" si="353"/>
        <v>0</v>
      </c>
      <c r="ES147" s="106">
        <f t="shared" si="267"/>
        <v>0</v>
      </c>
      <c r="EX147" s="116">
        <f t="shared" si="354"/>
        <v>0</v>
      </c>
      <c r="EY147" s="101">
        <f t="shared" si="355"/>
        <v>0</v>
      </c>
      <c r="EZ147" s="106">
        <f t="shared" si="270"/>
        <v>0</v>
      </c>
      <c r="FE147" s="116">
        <f t="shared" si="356"/>
        <v>0</v>
      </c>
      <c r="FF147" s="101">
        <f t="shared" si="357"/>
        <v>0</v>
      </c>
      <c r="FG147" s="106">
        <f t="shared" si="273"/>
        <v>0</v>
      </c>
      <c r="FL147" s="116">
        <f t="shared" si="358"/>
        <v>0</v>
      </c>
      <c r="FM147" s="101">
        <f t="shared" si="359"/>
        <v>0</v>
      </c>
      <c r="FN147" s="106">
        <f t="shared" si="276"/>
        <v>0</v>
      </c>
      <c r="FS147" s="116">
        <f t="shared" si="360"/>
        <v>0</v>
      </c>
      <c r="FT147" s="101">
        <f t="shared" si="361"/>
        <v>0</v>
      </c>
      <c r="FU147" s="106">
        <f t="shared" si="279"/>
        <v>0</v>
      </c>
      <c r="FZ147" s="116">
        <f t="shared" si="362"/>
        <v>0</v>
      </c>
      <c r="GA147" s="101">
        <f t="shared" si="363"/>
        <v>0</v>
      </c>
      <c r="GB147" s="106">
        <f t="shared" si="282"/>
        <v>0</v>
      </c>
      <c r="GG147" s="116">
        <f t="shared" si="364"/>
        <v>0</v>
      </c>
      <c r="GH147" s="101">
        <f t="shared" si="365"/>
        <v>0</v>
      </c>
      <c r="GI147" s="106">
        <f t="shared" si="285"/>
        <v>0</v>
      </c>
      <c r="GN147" s="116">
        <f t="shared" si="366"/>
        <v>0</v>
      </c>
      <c r="GO147" s="101">
        <f t="shared" si="367"/>
        <v>0</v>
      </c>
      <c r="GP147" s="106">
        <f t="shared" si="288"/>
        <v>0</v>
      </c>
      <c r="GU147" s="116">
        <f t="shared" si="368"/>
        <v>0</v>
      </c>
      <c r="GV147" s="101">
        <f t="shared" si="369"/>
        <v>0</v>
      </c>
      <c r="GW147" s="106">
        <f t="shared" si="291"/>
        <v>0</v>
      </c>
      <c r="HB147" s="116">
        <f t="shared" si="370"/>
        <v>0</v>
      </c>
      <c r="HC147" s="101">
        <f t="shared" si="371"/>
        <v>0</v>
      </c>
      <c r="HD147" s="106">
        <f t="shared" si="294"/>
        <v>0</v>
      </c>
      <c r="HI147" s="116">
        <f t="shared" si="372"/>
        <v>0</v>
      </c>
      <c r="HJ147" s="101">
        <f t="shared" si="373"/>
        <v>0</v>
      </c>
      <c r="HK147" s="106">
        <f t="shared" si="297"/>
        <v>0</v>
      </c>
      <c r="HP147" s="116">
        <f t="shared" si="374"/>
        <v>0</v>
      </c>
      <c r="HQ147" s="101">
        <f t="shared" si="375"/>
        <v>0</v>
      </c>
      <c r="HR147" s="106">
        <f t="shared" si="300"/>
        <v>0</v>
      </c>
      <c r="HW147" s="116">
        <f t="shared" si="376"/>
        <v>0</v>
      </c>
      <c r="HX147" s="101">
        <f t="shared" si="377"/>
        <v>0</v>
      </c>
      <c r="HY147" s="106">
        <f t="shared" si="303"/>
        <v>0</v>
      </c>
      <c r="ID147" s="116">
        <f t="shared" si="378"/>
        <v>0</v>
      </c>
      <c r="IE147" s="101">
        <f t="shared" si="379"/>
        <v>0</v>
      </c>
      <c r="IF147" s="106">
        <f t="shared" si="306"/>
        <v>0</v>
      </c>
      <c r="IK147" s="116">
        <f t="shared" si="380"/>
        <v>0</v>
      </c>
      <c r="IL147" s="101">
        <f t="shared" si="381"/>
        <v>0</v>
      </c>
      <c r="IM147" s="106">
        <f t="shared" si="309"/>
        <v>0</v>
      </c>
    </row>
    <row r="148" spans="7:247" x14ac:dyDescent="0.2">
      <c r="G148" s="116">
        <f t="shared" si="312"/>
        <v>189486</v>
      </c>
      <c r="H148" s="101">
        <f t="shared" si="313"/>
        <v>189486</v>
      </c>
      <c r="I148" s="106">
        <f t="shared" si="310"/>
        <v>0</v>
      </c>
      <c r="N148" s="116">
        <f t="shared" si="314"/>
        <v>189486</v>
      </c>
      <c r="O148" s="101">
        <f t="shared" si="315"/>
        <v>189486</v>
      </c>
      <c r="P148" s="106">
        <f t="shared" si="311"/>
        <v>0</v>
      </c>
      <c r="U148" s="116">
        <f t="shared" si="316"/>
        <v>0</v>
      </c>
      <c r="V148" s="101">
        <f t="shared" si="317"/>
        <v>0</v>
      </c>
      <c r="W148" s="106">
        <f t="shared" si="213"/>
        <v>0</v>
      </c>
      <c r="AB148" s="116">
        <f t="shared" si="318"/>
        <v>0</v>
      </c>
      <c r="AC148" s="101">
        <f t="shared" si="319"/>
        <v>0</v>
      </c>
      <c r="AD148" s="106">
        <f t="shared" si="216"/>
        <v>0</v>
      </c>
      <c r="AI148" s="116">
        <f t="shared" si="320"/>
        <v>0</v>
      </c>
      <c r="AJ148" s="101">
        <f t="shared" si="321"/>
        <v>0</v>
      </c>
      <c r="AK148" s="106">
        <f t="shared" si="219"/>
        <v>0</v>
      </c>
      <c r="AP148" s="116">
        <f t="shared" si="322"/>
        <v>0</v>
      </c>
      <c r="AQ148" s="101">
        <f t="shared" si="323"/>
        <v>0</v>
      </c>
      <c r="AR148" s="106">
        <f t="shared" si="222"/>
        <v>0</v>
      </c>
      <c r="AW148" s="116">
        <f t="shared" si="324"/>
        <v>0</v>
      </c>
      <c r="AX148" s="101">
        <f t="shared" si="325"/>
        <v>0</v>
      </c>
      <c r="AY148" s="106">
        <f t="shared" si="225"/>
        <v>0</v>
      </c>
      <c r="BD148" s="116">
        <f t="shared" si="326"/>
        <v>0</v>
      </c>
      <c r="BE148" s="101">
        <f t="shared" si="327"/>
        <v>0</v>
      </c>
      <c r="BF148" s="106">
        <f t="shared" si="228"/>
        <v>0</v>
      </c>
      <c r="BK148" s="116">
        <f t="shared" si="328"/>
        <v>0</v>
      </c>
      <c r="BL148" s="101">
        <f t="shared" si="329"/>
        <v>0</v>
      </c>
      <c r="BM148" s="106">
        <f t="shared" si="231"/>
        <v>0</v>
      </c>
      <c r="BR148" s="116">
        <f t="shared" si="330"/>
        <v>0</v>
      </c>
      <c r="BS148" s="101">
        <f t="shared" si="331"/>
        <v>0</v>
      </c>
      <c r="BT148" s="106">
        <f t="shared" si="234"/>
        <v>0</v>
      </c>
      <c r="BY148" s="116">
        <f t="shared" si="332"/>
        <v>0</v>
      </c>
      <c r="BZ148" s="101">
        <f t="shared" si="333"/>
        <v>0</v>
      </c>
      <c r="CA148" s="106">
        <f t="shared" si="237"/>
        <v>0</v>
      </c>
      <c r="CF148" s="116">
        <f t="shared" si="334"/>
        <v>0</v>
      </c>
      <c r="CG148" s="101">
        <f t="shared" si="335"/>
        <v>0</v>
      </c>
      <c r="CH148" s="106">
        <f t="shared" si="240"/>
        <v>0</v>
      </c>
      <c r="CM148" s="116">
        <f t="shared" si="336"/>
        <v>0</v>
      </c>
      <c r="CN148" s="101">
        <f t="shared" si="337"/>
        <v>0</v>
      </c>
      <c r="CO148" s="106">
        <f t="shared" si="243"/>
        <v>0</v>
      </c>
      <c r="CT148" s="116">
        <f t="shared" si="338"/>
        <v>0</v>
      </c>
      <c r="CU148" s="101">
        <f t="shared" si="339"/>
        <v>0</v>
      </c>
      <c r="CV148" s="106">
        <f t="shared" si="246"/>
        <v>0</v>
      </c>
      <c r="DA148" s="116">
        <f t="shared" si="340"/>
        <v>0</v>
      </c>
      <c r="DB148" s="101">
        <f t="shared" si="341"/>
        <v>0</v>
      </c>
      <c r="DC148" s="106">
        <f t="shared" si="249"/>
        <v>0</v>
      </c>
      <c r="DH148" s="116">
        <f t="shared" si="342"/>
        <v>0</v>
      </c>
      <c r="DI148" s="101">
        <f t="shared" si="343"/>
        <v>0</v>
      </c>
      <c r="DJ148" s="106">
        <f t="shared" si="252"/>
        <v>0</v>
      </c>
      <c r="DO148" s="116">
        <f t="shared" si="344"/>
        <v>0</v>
      </c>
      <c r="DP148" s="101">
        <f t="shared" si="345"/>
        <v>0</v>
      </c>
      <c r="DQ148" s="106">
        <f t="shared" si="255"/>
        <v>0</v>
      </c>
      <c r="DV148" s="116">
        <f t="shared" si="346"/>
        <v>0</v>
      </c>
      <c r="DW148" s="101">
        <f t="shared" si="347"/>
        <v>0</v>
      </c>
      <c r="DX148" s="106">
        <f t="shared" si="258"/>
        <v>0</v>
      </c>
      <c r="EC148" s="116">
        <f t="shared" si="348"/>
        <v>0</v>
      </c>
      <c r="ED148" s="101">
        <f t="shared" si="349"/>
        <v>0</v>
      </c>
      <c r="EE148" s="106">
        <f t="shared" si="261"/>
        <v>0</v>
      </c>
      <c r="EJ148" s="116">
        <f t="shared" si="350"/>
        <v>0</v>
      </c>
      <c r="EK148" s="101">
        <f t="shared" si="351"/>
        <v>0</v>
      </c>
      <c r="EL148" s="106">
        <f t="shared" si="264"/>
        <v>0</v>
      </c>
      <c r="EQ148" s="116">
        <f t="shared" si="352"/>
        <v>0</v>
      </c>
      <c r="ER148" s="101">
        <f t="shared" si="353"/>
        <v>0</v>
      </c>
      <c r="ES148" s="106">
        <f t="shared" si="267"/>
        <v>0</v>
      </c>
      <c r="EX148" s="116">
        <f t="shared" si="354"/>
        <v>0</v>
      </c>
      <c r="EY148" s="101">
        <f t="shared" si="355"/>
        <v>0</v>
      </c>
      <c r="EZ148" s="106">
        <f t="shared" si="270"/>
        <v>0</v>
      </c>
      <c r="FE148" s="116">
        <f t="shared" si="356"/>
        <v>0</v>
      </c>
      <c r="FF148" s="101">
        <f t="shared" si="357"/>
        <v>0</v>
      </c>
      <c r="FG148" s="106">
        <f t="shared" si="273"/>
        <v>0</v>
      </c>
      <c r="FL148" s="116">
        <f t="shared" si="358"/>
        <v>0</v>
      </c>
      <c r="FM148" s="101">
        <f t="shared" si="359"/>
        <v>0</v>
      </c>
      <c r="FN148" s="106">
        <f t="shared" si="276"/>
        <v>0</v>
      </c>
      <c r="FS148" s="116">
        <f t="shared" si="360"/>
        <v>0</v>
      </c>
      <c r="FT148" s="101">
        <f t="shared" si="361"/>
        <v>0</v>
      </c>
      <c r="FU148" s="106">
        <f t="shared" si="279"/>
        <v>0</v>
      </c>
      <c r="FZ148" s="116">
        <f t="shared" si="362"/>
        <v>0</v>
      </c>
      <c r="GA148" s="101">
        <f t="shared" si="363"/>
        <v>0</v>
      </c>
      <c r="GB148" s="106">
        <f t="shared" si="282"/>
        <v>0</v>
      </c>
      <c r="GG148" s="116">
        <f t="shared" si="364"/>
        <v>0</v>
      </c>
      <c r="GH148" s="101">
        <f t="shared" si="365"/>
        <v>0</v>
      </c>
      <c r="GI148" s="106">
        <f t="shared" si="285"/>
        <v>0</v>
      </c>
      <c r="GN148" s="116">
        <f t="shared" si="366"/>
        <v>0</v>
      </c>
      <c r="GO148" s="101">
        <f t="shared" si="367"/>
        <v>0</v>
      </c>
      <c r="GP148" s="106">
        <f t="shared" si="288"/>
        <v>0</v>
      </c>
      <c r="GU148" s="116">
        <f t="shared" si="368"/>
        <v>0</v>
      </c>
      <c r="GV148" s="101">
        <f t="shared" si="369"/>
        <v>0</v>
      </c>
      <c r="GW148" s="106">
        <f t="shared" si="291"/>
        <v>0</v>
      </c>
      <c r="HB148" s="116">
        <f t="shared" si="370"/>
        <v>0</v>
      </c>
      <c r="HC148" s="101">
        <f t="shared" si="371"/>
        <v>0</v>
      </c>
      <c r="HD148" s="106">
        <f t="shared" si="294"/>
        <v>0</v>
      </c>
      <c r="HI148" s="116">
        <f t="shared" si="372"/>
        <v>0</v>
      </c>
      <c r="HJ148" s="101">
        <f t="shared" si="373"/>
        <v>0</v>
      </c>
      <c r="HK148" s="106">
        <f t="shared" si="297"/>
        <v>0</v>
      </c>
      <c r="HP148" s="116">
        <f t="shared" si="374"/>
        <v>0</v>
      </c>
      <c r="HQ148" s="101">
        <f t="shared" si="375"/>
        <v>0</v>
      </c>
      <c r="HR148" s="106">
        <f t="shared" si="300"/>
        <v>0</v>
      </c>
      <c r="HW148" s="116">
        <f t="shared" si="376"/>
        <v>0</v>
      </c>
      <c r="HX148" s="101">
        <f t="shared" si="377"/>
        <v>0</v>
      </c>
      <c r="HY148" s="106">
        <f t="shared" si="303"/>
        <v>0</v>
      </c>
      <c r="ID148" s="116">
        <f t="shared" si="378"/>
        <v>0</v>
      </c>
      <c r="IE148" s="101">
        <f t="shared" si="379"/>
        <v>0</v>
      </c>
      <c r="IF148" s="106">
        <f t="shared" si="306"/>
        <v>0</v>
      </c>
      <c r="IK148" s="116">
        <f t="shared" si="380"/>
        <v>0</v>
      </c>
      <c r="IL148" s="101">
        <f t="shared" si="381"/>
        <v>0</v>
      </c>
      <c r="IM148" s="106">
        <f t="shared" si="309"/>
        <v>0</v>
      </c>
    </row>
    <row r="149" spans="7:247" x14ac:dyDescent="0.2">
      <c r="G149" s="116">
        <f t="shared" si="312"/>
        <v>8000</v>
      </c>
      <c r="H149" s="101">
        <f t="shared" si="313"/>
        <v>8000</v>
      </c>
      <c r="I149" s="106">
        <f t="shared" si="310"/>
        <v>0</v>
      </c>
      <c r="N149" s="116">
        <f t="shared" si="314"/>
        <v>8000</v>
      </c>
      <c r="O149" s="101">
        <f t="shared" si="315"/>
        <v>8000</v>
      </c>
      <c r="P149" s="106">
        <f t="shared" si="311"/>
        <v>0</v>
      </c>
      <c r="U149" s="116">
        <f t="shared" si="316"/>
        <v>0</v>
      </c>
      <c r="V149" s="101">
        <f t="shared" si="317"/>
        <v>0</v>
      </c>
      <c r="W149" s="106">
        <f t="shared" si="213"/>
        <v>0</v>
      </c>
      <c r="AB149" s="116">
        <f t="shared" si="318"/>
        <v>0</v>
      </c>
      <c r="AC149" s="101">
        <f t="shared" si="319"/>
        <v>0</v>
      </c>
      <c r="AD149" s="106">
        <f t="shared" si="216"/>
        <v>0</v>
      </c>
      <c r="AI149" s="116">
        <f t="shared" si="320"/>
        <v>0</v>
      </c>
      <c r="AJ149" s="101">
        <f t="shared" si="321"/>
        <v>0</v>
      </c>
      <c r="AK149" s="106">
        <f t="shared" si="219"/>
        <v>0</v>
      </c>
      <c r="AP149" s="116">
        <f t="shared" si="322"/>
        <v>0</v>
      </c>
      <c r="AQ149" s="101">
        <f t="shared" si="323"/>
        <v>0</v>
      </c>
      <c r="AR149" s="106">
        <f t="shared" si="222"/>
        <v>0</v>
      </c>
      <c r="AW149" s="116">
        <f t="shared" si="324"/>
        <v>0</v>
      </c>
      <c r="AX149" s="101">
        <f t="shared" si="325"/>
        <v>0</v>
      </c>
      <c r="AY149" s="106">
        <f t="shared" si="225"/>
        <v>0</v>
      </c>
      <c r="BD149" s="116">
        <f t="shared" si="326"/>
        <v>0</v>
      </c>
      <c r="BE149" s="101">
        <f t="shared" si="327"/>
        <v>0</v>
      </c>
      <c r="BF149" s="106">
        <f t="shared" si="228"/>
        <v>0</v>
      </c>
      <c r="BK149" s="116">
        <f t="shared" si="328"/>
        <v>0</v>
      </c>
      <c r="BL149" s="101">
        <f t="shared" si="329"/>
        <v>0</v>
      </c>
      <c r="BM149" s="106">
        <f t="shared" si="231"/>
        <v>0</v>
      </c>
      <c r="BR149" s="116">
        <f t="shared" si="330"/>
        <v>0</v>
      </c>
      <c r="BS149" s="101">
        <f t="shared" si="331"/>
        <v>0</v>
      </c>
      <c r="BT149" s="106">
        <f t="shared" si="234"/>
        <v>0</v>
      </c>
      <c r="BY149" s="116">
        <f t="shared" si="332"/>
        <v>0</v>
      </c>
      <c r="BZ149" s="101">
        <f t="shared" si="333"/>
        <v>0</v>
      </c>
      <c r="CA149" s="106">
        <f t="shared" si="237"/>
        <v>0</v>
      </c>
      <c r="CF149" s="116">
        <f t="shared" si="334"/>
        <v>0</v>
      </c>
      <c r="CG149" s="101">
        <f t="shared" si="335"/>
        <v>0</v>
      </c>
      <c r="CH149" s="106">
        <f t="shared" si="240"/>
        <v>0</v>
      </c>
      <c r="CM149" s="116">
        <f t="shared" si="336"/>
        <v>0</v>
      </c>
      <c r="CN149" s="101">
        <f t="shared" si="337"/>
        <v>0</v>
      </c>
      <c r="CO149" s="106">
        <f t="shared" si="243"/>
        <v>0</v>
      </c>
      <c r="CT149" s="116">
        <f t="shared" si="338"/>
        <v>0</v>
      </c>
      <c r="CU149" s="101">
        <f t="shared" si="339"/>
        <v>0</v>
      </c>
      <c r="CV149" s="106">
        <f t="shared" si="246"/>
        <v>0</v>
      </c>
      <c r="DA149" s="116">
        <f t="shared" si="340"/>
        <v>0</v>
      </c>
      <c r="DB149" s="101">
        <f t="shared" si="341"/>
        <v>0</v>
      </c>
      <c r="DC149" s="106">
        <f t="shared" si="249"/>
        <v>0</v>
      </c>
      <c r="DH149" s="116">
        <f t="shared" si="342"/>
        <v>0</v>
      </c>
      <c r="DI149" s="101">
        <f t="shared" si="343"/>
        <v>0</v>
      </c>
      <c r="DJ149" s="106">
        <f t="shared" si="252"/>
        <v>0</v>
      </c>
      <c r="DO149" s="116">
        <f t="shared" si="344"/>
        <v>0</v>
      </c>
      <c r="DP149" s="101">
        <f t="shared" si="345"/>
        <v>0</v>
      </c>
      <c r="DQ149" s="106">
        <f t="shared" si="255"/>
        <v>0</v>
      </c>
      <c r="DV149" s="116">
        <f t="shared" si="346"/>
        <v>0</v>
      </c>
      <c r="DW149" s="101">
        <f t="shared" si="347"/>
        <v>0</v>
      </c>
      <c r="DX149" s="106">
        <f t="shared" si="258"/>
        <v>0</v>
      </c>
      <c r="EC149" s="116">
        <f t="shared" si="348"/>
        <v>0</v>
      </c>
      <c r="ED149" s="101">
        <f t="shared" si="349"/>
        <v>0</v>
      </c>
      <c r="EE149" s="106">
        <f t="shared" si="261"/>
        <v>0</v>
      </c>
      <c r="EJ149" s="116">
        <f t="shared" si="350"/>
        <v>0</v>
      </c>
      <c r="EK149" s="101">
        <f t="shared" si="351"/>
        <v>0</v>
      </c>
      <c r="EL149" s="106">
        <f t="shared" si="264"/>
        <v>0</v>
      </c>
      <c r="EQ149" s="116">
        <f t="shared" si="352"/>
        <v>0</v>
      </c>
      <c r="ER149" s="101">
        <f t="shared" si="353"/>
        <v>0</v>
      </c>
      <c r="ES149" s="106">
        <f t="shared" si="267"/>
        <v>0</v>
      </c>
      <c r="EX149" s="116">
        <f t="shared" si="354"/>
        <v>0</v>
      </c>
      <c r="EY149" s="101">
        <f t="shared" si="355"/>
        <v>0</v>
      </c>
      <c r="EZ149" s="106">
        <f t="shared" si="270"/>
        <v>0</v>
      </c>
      <c r="FE149" s="116">
        <f t="shared" si="356"/>
        <v>0</v>
      </c>
      <c r="FF149" s="101">
        <f t="shared" si="357"/>
        <v>0</v>
      </c>
      <c r="FG149" s="106">
        <f t="shared" si="273"/>
        <v>0</v>
      </c>
      <c r="FL149" s="116">
        <f t="shared" si="358"/>
        <v>0</v>
      </c>
      <c r="FM149" s="101">
        <f t="shared" si="359"/>
        <v>0</v>
      </c>
      <c r="FN149" s="106">
        <f t="shared" si="276"/>
        <v>0</v>
      </c>
      <c r="FS149" s="116">
        <f t="shared" si="360"/>
        <v>0</v>
      </c>
      <c r="FT149" s="101">
        <f t="shared" si="361"/>
        <v>0</v>
      </c>
      <c r="FU149" s="106">
        <f t="shared" si="279"/>
        <v>0</v>
      </c>
      <c r="FZ149" s="116">
        <f t="shared" si="362"/>
        <v>0</v>
      </c>
      <c r="GA149" s="101">
        <f t="shared" si="363"/>
        <v>0</v>
      </c>
      <c r="GB149" s="106">
        <f t="shared" si="282"/>
        <v>0</v>
      </c>
      <c r="GG149" s="116">
        <f t="shared" si="364"/>
        <v>0</v>
      </c>
      <c r="GH149" s="101">
        <f t="shared" si="365"/>
        <v>0</v>
      </c>
      <c r="GI149" s="106">
        <f t="shared" si="285"/>
        <v>0</v>
      </c>
      <c r="GN149" s="116">
        <f t="shared" si="366"/>
        <v>0</v>
      </c>
      <c r="GO149" s="101">
        <f t="shared" si="367"/>
        <v>0</v>
      </c>
      <c r="GP149" s="106">
        <f t="shared" si="288"/>
        <v>0</v>
      </c>
      <c r="GU149" s="116">
        <f t="shared" si="368"/>
        <v>0</v>
      </c>
      <c r="GV149" s="101">
        <f t="shared" si="369"/>
        <v>0</v>
      </c>
      <c r="GW149" s="106">
        <f t="shared" si="291"/>
        <v>0</v>
      </c>
      <c r="HB149" s="116">
        <f t="shared" si="370"/>
        <v>0</v>
      </c>
      <c r="HC149" s="101">
        <f t="shared" si="371"/>
        <v>0</v>
      </c>
      <c r="HD149" s="106">
        <f t="shared" si="294"/>
        <v>0</v>
      </c>
      <c r="HI149" s="116">
        <f t="shared" si="372"/>
        <v>0</v>
      </c>
      <c r="HJ149" s="101">
        <f t="shared" si="373"/>
        <v>0</v>
      </c>
      <c r="HK149" s="106">
        <f t="shared" si="297"/>
        <v>0</v>
      </c>
      <c r="HP149" s="116">
        <f t="shared" si="374"/>
        <v>0</v>
      </c>
      <c r="HQ149" s="101">
        <f t="shared" si="375"/>
        <v>0</v>
      </c>
      <c r="HR149" s="106">
        <f t="shared" si="300"/>
        <v>0</v>
      </c>
      <c r="HW149" s="116">
        <f t="shared" si="376"/>
        <v>0</v>
      </c>
      <c r="HX149" s="101">
        <f t="shared" si="377"/>
        <v>0</v>
      </c>
      <c r="HY149" s="106">
        <f t="shared" si="303"/>
        <v>0</v>
      </c>
      <c r="ID149" s="116">
        <f t="shared" si="378"/>
        <v>0</v>
      </c>
      <c r="IE149" s="101">
        <f t="shared" si="379"/>
        <v>0</v>
      </c>
      <c r="IF149" s="106">
        <f t="shared" si="306"/>
        <v>0</v>
      </c>
      <c r="IK149" s="116">
        <f t="shared" si="380"/>
        <v>0</v>
      </c>
      <c r="IL149" s="101">
        <f t="shared" si="381"/>
        <v>0</v>
      </c>
      <c r="IM149" s="106">
        <f t="shared" si="309"/>
        <v>0</v>
      </c>
    </row>
    <row r="150" spans="7:247" x14ac:dyDescent="0.2">
      <c r="G150" s="116">
        <f t="shared" si="312"/>
        <v>5343762</v>
      </c>
      <c r="H150" s="101">
        <f t="shared" si="313"/>
        <v>5343762</v>
      </c>
      <c r="I150" s="106">
        <f t="shared" si="310"/>
        <v>0</v>
      </c>
      <c r="N150" s="116">
        <f t="shared" si="314"/>
        <v>4717863</v>
      </c>
      <c r="O150" s="101">
        <f t="shared" si="315"/>
        <v>4717863</v>
      </c>
      <c r="P150" s="106">
        <f t="shared" si="311"/>
        <v>0</v>
      </c>
      <c r="U150" s="116">
        <f t="shared" si="316"/>
        <v>157899</v>
      </c>
      <c r="V150" s="101">
        <f t="shared" si="317"/>
        <v>157899</v>
      </c>
      <c r="W150" s="106">
        <f t="shared" si="213"/>
        <v>0</v>
      </c>
      <c r="AB150" s="116">
        <f t="shared" si="318"/>
        <v>468000</v>
      </c>
      <c r="AC150" s="101">
        <f t="shared" si="319"/>
        <v>468000</v>
      </c>
      <c r="AD150" s="106">
        <f t="shared" si="216"/>
        <v>0</v>
      </c>
      <c r="AI150" s="116">
        <f t="shared" si="320"/>
        <v>0</v>
      </c>
      <c r="AJ150" s="101">
        <f t="shared" si="321"/>
        <v>0</v>
      </c>
      <c r="AK150" s="106">
        <f t="shared" si="219"/>
        <v>0</v>
      </c>
      <c r="AP150" s="116">
        <f t="shared" si="322"/>
        <v>0</v>
      </c>
      <c r="AQ150" s="101">
        <f t="shared" si="323"/>
        <v>0</v>
      </c>
      <c r="AR150" s="106">
        <f t="shared" si="222"/>
        <v>0</v>
      </c>
      <c r="AW150" s="116">
        <f t="shared" si="324"/>
        <v>0</v>
      </c>
      <c r="AX150" s="101">
        <f t="shared" si="325"/>
        <v>0</v>
      </c>
      <c r="AY150" s="106">
        <f t="shared" si="225"/>
        <v>0</v>
      </c>
      <c r="BD150" s="116">
        <f t="shared" si="326"/>
        <v>0</v>
      </c>
      <c r="BE150" s="101">
        <f t="shared" si="327"/>
        <v>0</v>
      </c>
      <c r="BF150" s="106">
        <f t="shared" si="228"/>
        <v>0</v>
      </c>
      <c r="BK150" s="116">
        <f t="shared" si="328"/>
        <v>0</v>
      </c>
      <c r="BL150" s="101">
        <f t="shared" si="329"/>
        <v>0</v>
      </c>
      <c r="BM150" s="106">
        <f t="shared" si="231"/>
        <v>0</v>
      </c>
      <c r="BR150" s="116">
        <f t="shared" si="330"/>
        <v>0</v>
      </c>
      <c r="BS150" s="101">
        <f t="shared" si="331"/>
        <v>0</v>
      </c>
      <c r="BT150" s="106">
        <f t="shared" si="234"/>
        <v>0</v>
      </c>
      <c r="BY150" s="116">
        <f t="shared" si="332"/>
        <v>0</v>
      </c>
      <c r="BZ150" s="101">
        <f t="shared" si="333"/>
        <v>0</v>
      </c>
      <c r="CA150" s="106">
        <f t="shared" si="237"/>
        <v>0</v>
      </c>
      <c r="CF150" s="116">
        <f t="shared" si="334"/>
        <v>0</v>
      </c>
      <c r="CG150" s="101">
        <f t="shared" si="335"/>
        <v>0</v>
      </c>
      <c r="CH150" s="106">
        <f t="shared" si="240"/>
        <v>0</v>
      </c>
      <c r="CM150" s="116">
        <f t="shared" si="336"/>
        <v>0</v>
      </c>
      <c r="CN150" s="101">
        <f t="shared" si="337"/>
        <v>0</v>
      </c>
      <c r="CO150" s="106">
        <f t="shared" si="243"/>
        <v>0</v>
      </c>
      <c r="CT150" s="116">
        <f t="shared" si="338"/>
        <v>0</v>
      </c>
      <c r="CU150" s="101">
        <f t="shared" si="339"/>
        <v>0</v>
      </c>
      <c r="CV150" s="106">
        <f t="shared" si="246"/>
        <v>0</v>
      </c>
      <c r="DA150" s="116">
        <f t="shared" si="340"/>
        <v>0</v>
      </c>
      <c r="DB150" s="101">
        <f t="shared" si="341"/>
        <v>0</v>
      </c>
      <c r="DC150" s="106">
        <f t="shared" si="249"/>
        <v>0</v>
      </c>
      <c r="DH150" s="116">
        <f t="shared" si="342"/>
        <v>0</v>
      </c>
      <c r="DI150" s="101">
        <f t="shared" si="343"/>
        <v>0</v>
      </c>
      <c r="DJ150" s="106">
        <f t="shared" si="252"/>
        <v>0</v>
      </c>
      <c r="DO150" s="116">
        <f t="shared" si="344"/>
        <v>0</v>
      </c>
      <c r="DP150" s="101">
        <f t="shared" si="345"/>
        <v>0</v>
      </c>
      <c r="DQ150" s="106">
        <f t="shared" si="255"/>
        <v>0</v>
      </c>
      <c r="DV150" s="116">
        <f t="shared" si="346"/>
        <v>0</v>
      </c>
      <c r="DW150" s="101">
        <f t="shared" si="347"/>
        <v>0</v>
      </c>
      <c r="DX150" s="106">
        <f t="shared" si="258"/>
        <v>0</v>
      </c>
      <c r="EC150" s="116">
        <f t="shared" si="348"/>
        <v>0</v>
      </c>
      <c r="ED150" s="101">
        <f t="shared" si="349"/>
        <v>0</v>
      </c>
      <c r="EE150" s="106">
        <f t="shared" si="261"/>
        <v>0</v>
      </c>
      <c r="EJ150" s="116">
        <f t="shared" si="350"/>
        <v>0</v>
      </c>
      <c r="EK150" s="101">
        <f t="shared" si="351"/>
        <v>0</v>
      </c>
      <c r="EL150" s="106">
        <f t="shared" si="264"/>
        <v>0</v>
      </c>
      <c r="EQ150" s="116">
        <f t="shared" si="352"/>
        <v>0</v>
      </c>
      <c r="ER150" s="101">
        <f t="shared" si="353"/>
        <v>0</v>
      </c>
      <c r="ES150" s="106">
        <f t="shared" si="267"/>
        <v>0</v>
      </c>
      <c r="EX150" s="116">
        <f t="shared" si="354"/>
        <v>0</v>
      </c>
      <c r="EY150" s="101">
        <f t="shared" si="355"/>
        <v>0</v>
      </c>
      <c r="EZ150" s="106">
        <f t="shared" si="270"/>
        <v>0</v>
      </c>
      <c r="FE150" s="116">
        <f t="shared" si="356"/>
        <v>0</v>
      </c>
      <c r="FF150" s="101">
        <f t="shared" si="357"/>
        <v>0</v>
      </c>
      <c r="FG150" s="106">
        <f t="shared" si="273"/>
        <v>0</v>
      </c>
      <c r="FL150" s="116">
        <f t="shared" si="358"/>
        <v>0</v>
      </c>
      <c r="FM150" s="101">
        <f t="shared" si="359"/>
        <v>0</v>
      </c>
      <c r="FN150" s="106">
        <f t="shared" si="276"/>
        <v>0</v>
      </c>
      <c r="FS150" s="116">
        <f t="shared" si="360"/>
        <v>0</v>
      </c>
      <c r="FT150" s="101">
        <f t="shared" si="361"/>
        <v>0</v>
      </c>
      <c r="FU150" s="106">
        <f t="shared" si="279"/>
        <v>0</v>
      </c>
      <c r="FZ150" s="116">
        <f t="shared" si="362"/>
        <v>0</v>
      </c>
      <c r="GA150" s="101">
        <f t="shared" si="363"/>
        <v>0</v>
      </c>
      <c r="GB150" s="106">
        <f t="shared" si="282"/>
        <v>0</v>
      </c>
      <c r="GG150" s="116">
        <f t="shared" si="364"/>
        <v>0</v>
      </c>
      <c r="GH150" s="101">
        <f t="shared" si="365"/>
        <v>0</v>
      </c>
      <c r="GI150" s="106">
        <f t="shared" si="285"/>
        <v>0</v>
      </c>
      <c r="GN150" s="116">
        <f t="shared" si="366"/>
        <v>0</v>
      </c>
      <c r="GO150" s="101">
        <f t="shared" si="367"/>
        <v>0</v>
      </c>
      <c r="GP150" s="106">
        <f t="shared" si="288"/>
        <v>0</v>
      </c>
      <c r="GU150" s="116">
        <f t="shared" si="368"/>
        <v>0</v>
      </c>
      <c r="GV150" s="101">
        <f t="shared" si="369"/>
        <v>0</v>
      </c>
      <c r="GW150" s="106">
        <f t="shared" si="291"/>
        <v>0</v>
      </c>
      <c r="HB150" s="116">
        <f t="shared" si="370"/>
        <v>0</v>
      </c>
      <c r="HC150" s="101">
        <f t="shared" si="371"/>
        <v>0</v>
      </c>
      <c r="HD150" s="106">
        <f t="shared" si="294"/>
        <v>0</v>
      </c>
      <c r="HI150" s="116">
        <f t="shared" si="372"/>
        <v>0</v>
      </c>
      <c r="HJ150" s="101">
        <f t="shared" si="373"/>
        <v>0</v>
      </c>
      <c r="HK150" s="106">
        <f t="shared" si="297"/>
        <v>0</v>
      </c>
      <c r="HP150" s="116">
        <f t="shared" si="374"/>
        <v>0</v>
      </c>
      <c r="HQ150" s="101">
        <f t="shared" si="375"/>
        <v>0</v>
      </c>
      <c r="HR150" s="106">
        <f t="shared" si="300"/>
        <v>0</v>
      </c>
      <c r="HW150" s="116">
        <f t="shared" si="376"/>
        <v>0</v>
      </c>
      <c r="HX150" s="101">
        <f t="shared" si="377"/>
        <v>0</v>
      </c>
      <c r="HY150" s="106">
        <f t="shared" si="303"/>
        <v>0</v>
      </c>
      <c r="ID150" s="116">
        <f t="shared" si="378"/>
        <v>0</v>
      </c>
      <c r="IE150" s="101">
        <f t="shared" si="379"/>
        <v>0</v>
      </c>
      <c r="IF150" s="106">
        <f t="shared" si="306"/>
        <v>0</v>
      </c>
      <c r="IK150" s="116">
        <f t="shared" si="380"/>
        <v>0</v>
      </c>
      <c r="IL150" s="101">
        <f t="shared" si="381"/>
        <v>0</v>
      </c>
      <c r="IM150" s="106">
        <f t="shared" si="309"/>
        <v>0</v>
      </c>
    </row>
    <row r="151" spans="7:247" x14ac:dyDescent="0.2">
      <c r="G151" s="116">
        <f t="shared" si="312"/>
        <v>53354644</v>
      </c>
      <c r="H151" s="101">
        <f t="shared" si="313"/>
        <v>53354644</v>
      </c>
      <c r="I151" s="106">
        <f t="shared" si="310"/>
        <v>0</v>
      </c>
      <c r="N151" s="116">
        <f t="shared" si="314"/>
        <v>26203624</v>
      </c>
      <c r="O151" s="101">
        <f t="shared" si="315"/>
        <v>26203624</v>
      </c>
      <c r="P151" s="106">
        <f t="shared" si="311"/>
        <v>0</v>
      </c>
      <c r="U151" s="116">
        <f t="shared" si="316"/>
        <v>7440701</v>
      </c>
      <c r="V151" s="101">
        <f t="shared" si="317"/>
        <v>7440701</v>
      </c>
      <c r="W151" s="106">
        <f t="shared" si="213"/>
        <v>0</v>
      </c>
      <c r="AB151" s="116">
        <f t="shared" si="318"/>
        <v>7190902</v>
      </c>
      <c r="AC151" s="101">
        <f t="shared" si="319"/>
        <v>7190902</v>
      </c>
      <c r="AD151" s="106">
        <f t="shared" si="216"/>
        <v>0</v>
      </c>
      <c r="AI151" s="116">
        <f t="shared" si="320"/>
        <v>0</v>
      </c>
      <c r="AJ151" s="101">
        <f t="shared" si="321"/>
        <v>0</v>
      </c>
      <c r="AK151" s="106">
        <f t="shared" si="219"/>
        <v>0</v>
      </c>
      <c r="AP151" s="116">
        <f t="shared" si="322"/>
        <v>833648</v>
      </c>
      <c r="AQ151" s="101">
        <f t="shared" si="323"/>
        <v>833648</v>
      </c>
      <c r="AR151" s="106">
        <f t="shared" si="222"/>
        <v>0</v>
      </c>
      <c r="AW151" s="116">
        <f t="shared" si="324"/>
        <v>5502510</v>
      </c>
      <c r="AX151" s="101">
        <f t="shared" si="325"/>
        <v>5502510</v>
      </c>
      <c r="AY151" s="106">
        <f t="shared" si="225"/>
        <v>0</v>
      </c>
      <c r="BD151" s="116">
        <f t="shared" si="326"/>
        <v>3533776</v>
      </c>
      <c r="BE151" s="101">
        <f t="shared" si="327"/>
        <v>3533776</v>
      </c>
      <c r="BF151" s="106">
        <f t="shared" si="228"/>
        <v>0</v>
      </c>
      <c r="BK151" s="116">
        <f t="shared" si="328"/>
        <v>690382</v>
      </c>
      <c r="BL151" s="101">
        <f t="shared" si="329"/>
        <v>690382</v>
      </c>
      <c r="BM151" s="106">
        <f t="shared" si="231"/>
        <v>0</v>
      </c>
      <c r="BR151" s="116">
        <f t="shared" si="330"/>
        <v>1278352</v>
      </c>
      <c r="BS151" s="101">
        <f t="shared" si="331"/>
        <v>1278352</v>
      </c>
      <c r="BT151" s="106">
        <f t="shared" si="234"/>
        <v>0</v>
      </c>
      <c r="BY151" s="116">
        <f t="shared" si="332"/>
        <v>6183259</v>
      </c>
      <c r="BZ151" s="101">
        <f t="shared" si="333"/>
        <v>6183259</v>
      </c>
      <c r="CA151" s="106">
        <f t="shared" si="237"/>
        <v>0</v>
      </c>
      <c r="CF151" s="116">
        <f t="shared" si="334"/>
        <v>0</v>
      </c>
      <c r="CG151" s="101">
        <f t="shared" si="335"/>
        <v>0</v>
      </c>
      <c r="CH151" s="106">
        <f t="shared" si="240"/>
        <v>0</v>
      </c>
      <c r="CM151" s="116">
        <f t="shared" si="336"/>
        <v>0</v>
      </c>
      <c r="CN151" s="101">
        <f t="shared" si="337"/>
        <v>0</v>
      </c>
      <c r="CO151" s="106">
        <f t="shared" si="243"/>
        <v>0</v>
      </c>
      <c r="CT151" s="116">
        <f t="shared" si="338"/>
        <v>0</v>
      </c>
      <c r="CU151" s="101">
        <f t="shared" si="339"/>
        <v>0</v>
      </c>
      <c r="CV151" s="106">
        <f t="shared" si="246"/>
        <v>0</v>
      </c>
      <c r="DA151" s="116">
        <f t="shared" si="340"/>
        <v>0</v>
      </c>
      <c r="DB151" s="101">
        <f t="shared" si="341"/>
        <v>0</v>
      </c>
      <c r="DC151" s="106">
        <f t="shared" si="249"/>
        <v>0</v>
      </c>
      <c r="DH151" s="116">
        <f t="shared" si="342"/>
        <v>0</v>
      </c>
      <c r="DI151" s="101">
        <f t="shared" si="343"/>
        <v>0</v>
      </c>
      <c r="DJ151" s="106">
        <f t="shared" si="252"/>
        <v>0</v>
      </c>
      <c r="DO151" s="116">
        <f t="shared" si="344"/>
        <v>0</v>
      </c>
      <c r="DP151" s="101">
        <f t="shared" si="345"/>
        <v>0</v>
      </c>
      <c r="DQ151" s="106">
        <f t="shared" si="255"/>
        <v>0</v>
      </c>
      <c r="DV151" s="116">
        <f t="shared" si="346"/>
        <v>0</v>
      </c>
      <c r="DW151" s="101">
        <f t="shared" si="347"/>
        <v>0</v>
      </c>
      <c r="DX151" s="106">
        <f t="shared" si="258"/>
        <v>0</v>
      </c>
      <c r="EC151" s="116">
        <f t="shared" si="348"/>
        <v>0</v>
      </c>
      <c r="ED151" s="101">
        <f t="shared" si="349"/>
        <v>0</v>
      </c>
      <c r="EE151" s="106">
        <f t="shared" si="261"/>
        <v>0</v>
      </c>
      <c r="EJ151" s="116">
        <f t="shared" si="350"/>
        <v>0</v>
      </c>
      <c r="EK151" s="101">
        <f t="shared" si="351"/>
        <v>0</v>
      </c>
      <c r="EL151" s="106">
        <f t="shared" si="264"/>
        <v>0</v>
      </c>
      <c r="EQ151" s="116">
        <f t="shared" si="352"/>
        <v>0</v>
      </c>
      <c r="ER151" s="101">
        <f t="shared" si="353"/>
        <v>0</v>
      </c>
      <c r="ES151" s="106">
        <f t="shared" si="267"/>
        <v>0</v>
      </c>
      <c r="EX151" s="116">
        <f t="shared" si="354"/>
        <v>0</v>
      </c>
      <c r="EY151" s="101">
        <f t="shared" si="355"/>
        <v>0</v>
      </c>
      <c r="EZ151" s="106">
        <f t="shared" si="270"/>
        <v>0</v>
      </c>
      <c r="FE151" s="116">
        <f t="shared" si="356"/>
        <v>0</v>
      </c>
      <c r="FF151" s="101">
        <f t="shared" si="357"/>
        <v>0</v>
      </c>
      <c r="FG151" s="106">
        <f t="shared" si="273"/>
        <v>0</v>
      </c>
      <c r="FL151" s="116">
        <f t="shared" si="358"/>
        <v>0</v>
      </c>
      <c r="FM151" s="101">
        <f t="shared" si="359"/>
        <v>0</v>
      </c>
      <c r="FN151" s="106">
        <f t="shared" si="276"/>
        <v>0</v>
      </c>
      <c r="FS151" s="116">
        <f t="shared" si="360"/>
        <v>0</v>
      </c>
      <c r="FT151" s="101">
        <f t="shared" si="361"/>
        <v>0</v>
      </c>
      <c r="FU151" s="106">
        <f t="shared" si="279"/>
        <v>0</v>
      </c>
      <c r="FZ151" s="116">
        <f t="shared" si="362"/>
        <v>0</v>
      </c>
      <c r="GA151" s="101">
        <f t="shared" si="363"/>
        <v>0</v>
      </c>
      <c r="GB151" s="106">
        <f t="shared" si="282"/>
        <v>0</v>
      </c>
      <c r="GG151" s="116">
        <f t="shared" si="364"/>
        <v>0</v>
      </c>
      <c r="GH151" s="101">
        <f t="shared" si="365"/>
        <v>0</v>
      </c>
      <c r="GI151" s="106">
        <f t="shared" si="285"/>
        <v>0</v>
      </c>
      <c r="GN151" s="116">
        <f t="shared" si="366"/>
        <v>0</v>
      </c>
      <c r="GO151" s="101">
        <f t="shared" si="367"/>
        <v>0</v>
      </c>
      <c r="GP151" s="106">
        <f t="shared" si="288"/>
        <v>0</v>
      </c>
      <c r="GU151" s="116">
        <f t="shared" si="368"/>
        <v>0</v>
      </c>
      <c r="GV151" s="101">
        <f t="shared" si="369"/>
        <v>0</v>
      </c>
      <c r="GW151" s="106">
        <f t="shared" si="291"/>
        <v>0</v>
      </c>
      <c r="HB151" s="116">
        <f t="shared" si="370"/>
        <v>0</v>
      </c>
      <c r="HC151" s="101">
        <f t="shared" si="371"/>
        <v>0</v>
      </c>
      <c r="HD151" s="106">
        <f t="shared" si="294"/>
        <v>0</v>
      </c>
      <c r="HI151" s="116">
        <f t="shared" si="372"/>
        <v>0</v>
      </c>
      <c r="HJ151" s="101">
        <f t="shared" si="373"/>
        <v>0</v>
      </c>
      <c r="HK151" s="106">
        <f t="shared" si="297"/>
        <v>0</v>
      </c>
      <c r="HP151" s="116">
        <f t="shared" si="374"/>
        <v>0</v>
      </c>
      <c r="HQ151" s="101">
        <f t="shared" si="375"/>
        <v>0</v>
      </c>
      <c r="HR151" s="106">
        <f t="shared" si="300"/>
        <v>0</v>
      </c>
      <c r="HW151" s="116">
        <f t="shared" si="376"/>
        <v>0</v>
      </c>
      <c r="HX151" s="101">
        <f t="shared" si="377"/>
        <v>0</v>
      </c>
      <c r="HY151" s="106">
        <f t="shared" si="303"/>
        <v>0</v>
      </c>
      <c r="ID151" s="116">
        <f t="shared" si="378"/>
        <v>0</v>
      </c>
      <c r="IE151" s="101">
        <f t="shared" si="379"/>
        <v>0</v>
      </c>
      <c r="IF151" s="106">
        <f t="shared" si="306"/>
        <v>0</v>
      </c>
      <c r="IK151" s="116">
        <f t="shared" si="380"/>
        <v>0</v>
      </c>
      <c r="IL151" s="101">
        <f t="shared" si="381"/>
        <v>0</v>
      </c>
      <c r="IM151" s="106">
        <f t="shared" si="309"/>
        <v>0</v>
      </c>
    </row>
    <row r="152" spans="7:247" x14ac:dyDescent="0.2">
      <c r="G152" s="116">
        <f t="shared" si="312"/>
        <v>0</v>
      </c>
      <c r="H152" s="101">
        <f t="shared" si="313"/>
        <v>0</v>
      </c>
      <c r="I152" s="106">
        <f t="shared" si="310"/>
        <v>0</v>
      </c>
      <c r="N152" s="116">
        <f t="shared" si="314"/>
        <v>0</v>
      </c>
      <c r="O152" s="101">
        <f t="shared" si="315"/>
        <v>0</v>
      </c>
      <c r="P152" s="106">
        <f t="shared" si="311"/>
        <v>0</v>
      </c>
      <c r="U152" s="116">
        <f t="shared" si="316"/>
        <v>0</v>
      </c>
      <c r="V152" s="101">
        <f t="shared" si="317"/>
        <v>0</v>
      </c>
      <c r="W152" s="106">
        <f t="shared" si="213"/>
        <v>0</v>
      </c>
      <c r="AB152" s="116">
        <f t="shared" si="318"/>
        <v>0</v>
      </c>
      <c r="AC152" s="101">
        <f t="shared" si="319"/>
        <v>0</v>
      </c>
      <c r="AD152" s="106">
        <f t="shared" si="216"/>
        <v>0</v>
      </c>
      <c r="AI152" s="116">
        <f t="shared" si="320"/>
        <v>0</v>
      </c>
      <c r="AJ152" s="101">
        <f t="shared" si="321"/>
        <v>0</v>
      </c>
      <c r="AK152" s="106">
        <f t="shared" si="219"/>
        <v>0</v>
      </c>
      <c r="AP152" s="116">
        <f t="shared" si="322"/>
        <v>0</v>
      </c>
      <c r="AQ152" s="101">
        <f t="shared" si="323"/>
        <v>0</v>
      </c>
      <c r="AR152" s="106">
        <f t="shared" si="222"/>
        <v>0</v>
      </c>
      <c r="AW152" s="116">
        <f t="shared" si="324"/>
        <v>0</v>
      </c>
      <c r="AX152" s="101">
        <f t="shared" si="325"/>
        <v>0</v>
      </c>
      <c r="AY152" s="106">
        <f t="shared" si="225"/>
        <v>0</v>
      </c>
      <c r="BD152" s="116">
        <f t="shared" si="326"/>
        <v>0</v>
      </c>
      <c r="BE152" s="101">
        <f t="shared" si="327"/>
        <v>0</v>
      </c>
      <c r="BF152" s="106">
        <f t="shared" si="228"/>
        <v>0</v>
      </c>
      <c r="BK152" s="116">
        <f t="shared" si="328"/>
        <v>0</v>
      </c>
      <c r="BL152" s="101">
        <f t="shared" si="329"/>
        <v>0</v>
      </c>
      <c r="BM152" s="106">
        <f t="shared" si="231"/>
        <v>0</v>
      </c>
      <c r="BR152" s="116">
        <f t="shared" si="330"/>
        <v>0</v>
      </c>
      <c r="BS152" s="101">
        <f t="shared" si="331"/>
        <v>0</v>
      </c>
      <c r="BT152" s="106">
        <f t="shared" si="234"/>
        <v>0</v>
      </c>
      <c r="BY152" s="116">
        <f t="shared" si="332"/>
        <v>0</v>
      </c>
      <c r="BZ152" s="101">
        <f t="shared" si="333"/>
        <v>0</v>
      </c>
      <c r="CA152" s="106">
        <f t="shared" si="237"/>
        <v>0</v>
      </c>
      <c r="CF152" s="116">
        <f t="shared" si="334"/>
        <v>0</v>
      </c>
      <c r="CG152" s="101">
        <f t="shared" si="335"/>
        <v>0</v>
      </c>
      <c r="CH152" s="106">
        <f t="shared" si="240"/>
        <v>0</v>
      </c>
      <c r="CM152" s="116">
        <f t="shared" si="336"/>
        <v>0</v>
      </c>
      <c r="CN152" s="101">
        <f t="shared" si="337"/>
        <v>0</v>
      </c>
      <c r="CO152" s="106">
        <f t="shared" si="243"/>
        <v>0</v>
      </c>
      <c r="CT152" s="116">
        <f t="shared" si="338"/>
        <v>0</v>
      </c>
      <c r="CU152" s="101">
        <f t="shared" si="339"/>
        <v>0</v>
      </c>
      <c r="CV152" s="106">
        <f t="shared" si="246"/>
        <v>0</v>
      </c>
      <c r="DA152" s="116">
        <f t="shared" si="340"/>
        <v>0</v>
      </c>
      <c r="DB152" s="101">
        <f t="shared" si="341"/>
        <v>0</v>
      </c>
      <c r="DC152" s="106">
        <f t="shared" si="249"/>
        <v>0</v>
      </c>
      <c r="DH152" s="116">
        <f t="shared" si="342"/>
        <v>0</v>
      </c>
      <c r="DI152" s="101">
        <f t="shared" si="343"/>
        <v>0</v>
      </c>
      <c r="DJ152" s="106">
        <f t="shared" si="252"/>
        <v>0</v>
      </c>
      <c r="DO152" s="116">
        <f t="shared" si="344"/>
        <v>0</v>
      </c>
      <c r="DP152" s="101">
        <f t="shared" si="345"/>
        <v>0</v>
      </c>
      <c r="DQ152" s="106">
        <f t="shared" si="255"/>
        <v>0</v>
      </c>
      <c r="DV152" s="116">
        <f t="shared" si="346"/>
        <v>0</v>
      </c>
      <c r="DW152" s="101">
        <f t="shared" si="347"/>
        <v>0</v>
      </c>
      <c r="DX152" s="106">
        <f t="shared" si="258"/>
        <v>0</v>
      </c>
      <c r="EC152" s="116">
        <f t="shared" si="348"/>
        <v>0</v>
      </c>
      <c r="ED152" s="101">
        <f t="shared" si="349"/>
        <v>0</v>
      </c>
      <c r="EE152" s="106">
        <f t="shared" si="261"/>
        <v>0</v>
      </c>
      <c r="EJ152" s="116">
        <f t="shared" si="350"/>
        <v>0</v>
      </c>
      <c r="EK152" s="101">
        <f t="shared" si="351"/>
        <v>0</v>
      </c>
      <c r="EL152" s="106">
        <f t="shared" si="264"/>
        <v>0</v>
      </c>
      <c r="EQ152" s="116">
        <f t="shared" si="352"/>
        <v>0</v>
      </c>
      <c r="ER152" s="101">
        <f t="shared" si="353"/>
        <v>0</v>
      </c>
      <c r="ES152" s="106">
        <f t="shared" si="267"/>
        <v>0</v>
      </c>
      <c r="EX152" s="116">
        <f t="shared" si="354"/>
        <v>0</v>
      </c>
      <c r="EY152" s="101">
        <f t="shared" si="355"/>
        <v>0</v>
      </c>
      <c r="EZ152" s="106">
        <f t="shared" si="270"/>
        <v>0</v>
      </c>
      <c r="FE152" s="116">
        <f t="shared" si="356"/>
        <v>0</v>
      </c>
      <c r="FF152" s="101">
        <f t="shared" si="357"/>
        <v>0</v>
      </c>
      <c r="FG152" s="106">
        <f t="shared" si="273"/>
        <v>0</v>
      </c>
      <c r="FL152" s="116">
        <f t="shared" si="358"/>
        <v>0</v>
      </c>
      <c r="FM152" s="101">
        <f t="shared" si="359"/>
        <v>0</v>
      </c>
      <c r="FN152" s="106">
        <f t="shared" si="276"/>
        <v>0</v>
      </c>
      <c r="FS152" s="116">
        <f t="shared" si="360"/>
        <v>0</v>
      </c>
      <c r="FT152" s="101">
        <f t="shared" si="361"/>
        <v>0</v>
      </c>
      <c r="FU152" s="106">
        <f t="shared" si="279"/>
        <v>0</v>
      </c>
      <c r="FZ152" s="116">
        <f t="shared" si="362"/>
        <v>0</v>
      </c>
      <c r="GA152" s="101">
        <f t="shared" si="363"/>
        <v>0</v>
      </c>
      <c r="GB152" s="106">
        <f t="shared" si="282"/>
        <v>0</v>
      </c>
      <c r="GG152" s="116">
        <f t="shared" si="364"/>
        <v>0</v>
      </c>
      <c r="GH152" s="101">
        <f t="shared" si="365"/>
        <v>0</v>
      </c>
      <c r="GI152" s="106">
        <f t="shared" si="285"/>
        <v>0</v>
      </c>
      <c r="GN152" s="116">
        <f t="shared" si="366"/>
        <v>0</v>
      </c>
      <c r="GO152" s="101">
        <f t="shared" si="367"/>
        <v>0</v>
      </c>
      <c r="GP152" s="106">
        <f t="shared" si="288"/>
        <v>0</v>
      </c>
      <c r="GU152" s="116">
        <f t="shared" si="368"/>
        <v>0</v>
      </c>
      <c r="GV152" s="101">
        <f t="shared" si="369"/>
        <v>0</v>
      </c>
      <c r="GW152" s="106">
        <f t="shared" si="291"/>
        <v>0</v>
      </c>
      <c r="HB152" s="116">
        <f t="shared" si="370"/>
        <v>0</v>
      </c>
      <c r="HC152" s="101">
        <f t="shared" si="371"/>
        <v>0</v>
      </c>
      <c r="HD152" s="106">
        <f t="shared" si="294"/>
        <v>0</v>
      </c>
      <c r="HI152" s="116">
        <f t="shared" si="372"/>
        <v>0</v>
      </c>
      <c r="HJ152" s="101">
        <f t="shared" si="373"/>
        <v>0</v>
      </c>
      <c r="HK152" s="106">
        <f t="shared" si="297"/>
        <v>0</v>
      </c>
      <c r="HP152" s="116">
        <f t="shared" si="374"/>
        <v>0</v>
      </c>
      <c r="HQ152" s="101">
        <f t="shared" si="375"/>
        <v>0</v>
      </c>
      <c r="HR152" s="106">
        <f t="shared" si="300"/>
        <v>0</v>
      </c>
      <c r="HW152" s="116">
        <f t="shared" si="376"/>
        <v>0</v>
      </c>
      <c r="HX152" s="101">
        <f t="shared" si="377"/>
        <v>0</v>
      </c>
      <c r="HY152" s="106">
        <f t="shared" si="303"/>
        <v>0</v>
      </c>
      <c r="ID152" s="116">
        <f t="shared" si="378"/>
        <v>0</v>
      </c>
      <c r="IE152" s="101">
        <f t="shared" si="379"/>
        <v>0</v>
      </c>
      <c r="IF152" s="106">
        <f t="shared" si="306"/>
        <v>0</v>
      </c>
      <c r="IK152" s="116">
        <f t="shared" si="380"/>
        <v>0</v>
      </c>
      <c r="IL152" s="101">
        <f t="shared" si="381"/>
        <v>0</v>
      </c>
      <c r="IM152" s="106">
        <f t="shared" si="309"/>
        <v>0</v>
      </c>
    </row>
    <row r="153" spans="7:247" x14ac:dyDescent="0.2">
      <c r="G153" s="116">
        <f t="shared" si="312"/>
        <v>2000000</v>
      </c>
      <c r="H153" s="101">
        <f t="shared" si="313"/>
        <v>2000000</v>
      </c>
      <c r="I153" s="106">
        <f t="shared" si="310"/>
        <v>0</v>
      </c>
      <c r="N153" s="116">
        <f t="shared" si="314"/>
        <v>2000000</v>
      </c>
      <c r="O153" s="101">
        <f t="shared" si="315"/>
        <v>2000000</v>
      </c>
      <c r="P153" s="106">
        <f t="shared" si="311"/>
        <v>0</v>
      </c>
      <c r="U153" s="116">
        <f t="shared" si="316"/>
        <v>0</v>
      </c>
      <c r="V153" s="101">
        <f t="shared" si="317"/>
        <v>0</v>
      </c>
      <c r="W153" s="106">
        <f t="shared" si="213"/>
        <v>0</v>
      </c>
      <c r="AB153" s="116">
        <f t="shared" si="318"/>
        <v>0</v>
      </c>
      <c r="AC153" s="101">
        <f t="shared" si="319"/>
        <v>0</v>
      </c>
      <c r="AD153" s="106">
        <f t="shared" si="216"/>
        <v>0</v>
      </c>
      <c r="AI153" s="116">
        <f t="shared" si="320"/>
        <v>0</v>
      </c>
      <c r="AJ153" s="101">
        <f t="shared" si="321"/>
        <v>0</v>
      </c>
      <c r="AK153" s="106">
        <f t="shared" si="219"/>
        <v>0</v>
      </c>
      <c r="AP153" s="116">
        <f t="shared" si="322"/>
        <v>0</v>
      </c>
      <c r="AQ153" s="101">
        <f t="shared" si="323"/>
        <v>0</v>
      </c>
      <c r="AR153" s="106">
        <f t="shared" si="222"/>
        <v>0</v>
      </c>
      <c r="AW153" s="116">
        <f t="shared" si="324"/>
        <v>0</v>
      </c>
      <c r="AX153" s="101">
        <f t="shared" si="325"/>
        <v>0</v>
      </c>
      <c r="AY153" s="106">
        <f t="shared" si="225"/>
        <v>0</v>
      </c>
      <c r="BD153" s="116">
        <f t="shared" si="326"/>
        <v>0</v>
      </c>
      <c r="BE153" s="101">
        <f t="shared" si="327"/>
        <v>0</v>
      </c>
      <c r="BF153" s="106">
        <f t="shared" si="228"/>
        <v>0</v>
      </c>
      <c r="BK153" s="116">
        <f t="shared" si="328"/>
        <v>0</v>
      </c>
      <c r="BL153" s="101">
        <f t="shared" si="329"/>
        <v>0</v>
      </c>
      <c r="BM153" s="106">
        <f t="shared" si="231"/>
        <v>0</v>
      </c>
      <c r="BR153" s="116">
        <f t="shared" si="330"/>
        <v>0</v>
      </c>
      <c r="BS153" s="101">
        <f t="shared" si="331"/>
        <v>0</v>
      </c>
      <c r="BT153" s="106">
        <f t="shared" si="234"/>
        <v>0</v>
      </c>
      <c r="BY153" s="116">
        <f t="shared" si="332"/>
        <v>0</v>
      </c>
      <c r="BZ153" s="101">
        <f t="shared" si="333"/>
        <v>0</v>
      </c>
      <c r="CA153" s="106">
        <f t="shared" si="237"/>
        <v>0</v>
      </c>
      <c r="CF153" s="116">
        <f t="shared" si="334"/>
        <v>0</v>
      </c>
      <c r="CG153" s="101">
        <f t="shared" si="335"/>
        <v>0</v>
      </c>
      <c r="CH153" s="106">
        <f t="shared" si="240"/>
        <v>0</v>
      </c>
      <c r="CM153" s="116">
        <f t="shared" si="336"/>
        <v>0</v>
      </c>
      <c r="CN153" s="101">
        <f t="shared" si="337"/>
        <v>0</v>
      </c>
      <c r="CO153" s="106">
        <f t="shared" si="243"/>
        <v>0</v>
      </c>
      <c r="CT153" s="116">
        <f t="shared" si="338"/>
        <v>0</v>
      </c>
      <c r="CU153" s="101">
        <f t="shared" si="339"/>
        <v>0</v>
      </c>
      <c r="CV153" s="106">
        <f t="shared" si="246"/>
        <v>0</v>
      </c>
      <c r="DA153" s="116">
        <f t="shared" si="340"/>
        <v>0</v>
      </c>
      <c r="DB153" s="101">
        <f t="shared" si="341"/>
        <v>0</v>
      </c>
      <c r="DC153" s="106">
        <f t="shared" si="249"/>
        <v>0</v>
      </c>
      <c r="DH153" s="116">
        <f t="shared" si="342"/>
        <v>0</v>
      </c>
      <c r="DI153" s="101">
        <f t="shared" si="343"/>
        <v>0</v>
      </c>
      <c r="DJ153" s="106">
        <f t="shared" si="252"/>
        <v>0</v>
      </c>
      <c r="DO153" s="116">
        <f t="shared" si="344"/>
        <v>0</v>
      </c>
      <c r="DP153" s="101">
        <f t="shared" si="345"/>
        <v>0</v>
      </c>
      <c r="DQ153" s="106">
        <f t="shared" si="255"/>
        <v>0</v>
      </c>
      <c r="DV153" s="116">
        <f t="shared" si="346"/>
        <v>0</v>
      </c>
      <c r="DW153" s="101">
        <f t="shared" si="347"/>
        <v>0</v>
      </c>
      <c r="DX153" s="106">
        <f t="shared" si="258"/>
        <v>0</v>
      </c>
      <c r="EC153" s="116">
        <f t="shared" si="348"/>
        <v>0</v>
      </c>
      <c r="ED153" s="101">
        <f t="shared" si="349"/>
        <v>0</v>
      </c>
      <c r="EE153" s="106">
        <f t="shared" si="261"/>
        <v>0</v>
      </c>
      <c r="EJ153" s="116">
        <f t="shared" si="350"/>
        <v>0</v>
      </c>
      <c r="EK153" s="101">
        <f t="shared" si="351"/>
        <v>0</v>
      </c>
      <c r="EL153" s="106">
        <f t="shared" si="264"/>
        <v>0</v>
      </c>
      <c r="EQ153" s="116">
        <f t="shared" si="352"/>
        <v>0</v>
      </c>
      <c r="ER153" s="101">
        <f t="shared" si="353"/>
        <v>0</v>
      </c>
      <c r="ES153" s="106">
        <f t="shared" si="267"/>
        <v>0</v>
      </c>
      <c r="EX153" s="116">
        <f t="shared" si="354"/>
        <v>0</v>
      </c>
      <c r="EY153" s="101">
        <f t="shared" si="355"/>
        <v>0</v>
      </c>
      <c r="EZ153" s="106">
        <f t="shared" si="270"/>
        <v>0</v>
      </c>
      <c r="FE153" s="116">
        <f t="shared" si="356"/>
        <v>0</v>
      </c>
      <c r="FF153" s="101">
        <f t="shared" si="357"/>
        <v>0</v>
      </c>
      <c r="FG153" s="106">
        <f t="shared" si="273"/>
        <v>0</v>
      </c>
      <c r="FL153" s="116">
        <f t="shared" si="358"/>
        <v>0</v>
      </c>
      <c r="FM153" s="101">
        <f t="shared" si="359"/>
        <v>0</v>
      </c>
      <c r="FN153" s="106">
        <f t="shared" si="276"/>
        <v>0</v>
      </c>
      <c r="FS153" s="116">
        <f t="shared" si="360"/>
        <v>0</v>
      </c>
      <c r="FT153" s="101">
        <f t="shared" si="361"/>
        <v>0</v>
      </c>
      <c r="FU153" s="106">
        <f t="shared" si="279"/>
        <v>0</v>
      </c>
      <c r="FZ153" s="116">
        <f t="shared" si="362"/>
        <v>0</v>
      </c>
      <c r="GA153" s="101">
        <f t="shared" si="363"/>
        <v>0</v>
      </c>
      <c r="GB153" s="106">
        <f t="shared" si="282"/>
        <v>0</v>
      </c>
      <c r="GG153" s="116">
        <f t="shared" si="364"/>
        <v>0</v>
      </c>
      <c r="GH153" s="101">
        <f t="shared" si="365"/>
        <v>0</v>
      </c>
      <c r="GI153" s="106">
        <f t="shared" si="285"/>
        <v>0</v>
      </c>
      <c r="GN153" s="116">
        <f t="shared" si="366"/>
        <v>0</v>
      </c>
      <c r="GO153" s="101">
        <f t="shared" si="367"/>
        <v>0</v>
      </c>
      <c r="GP153" s="106">
        <f t="shared" si="288"/>
        <v>0</v>
      </c>
      <c r="GU153" s="116">
        <f t="shared" si="368"/>
        <v>0</v>
      </c>
      <c r="GV153" s="101">
        <f t="shared" si="369"/>
        <v>0</v>
      </c>
      <c r="GW153" s="106">
        <f t="shared" si="291"/>
        <v>0</v>
      </c>
      <c r="HB153" s="116">
        <f t="shared" si="370"/>
        <v>0</v>
      </c>
      <c r="HC153" s="101">
        <f t="shared" si="371"/>
        <v>0</v>
      </c>
      <c r="HD153" s="106">
        <f t="shared" si="294"/>
        <v>0</v>
      </c>
      <c r="HI153" s="116">
        <f t="shared" si="372"/>
        <v>0</v>
      </c>
      <c r="HJ153" s="101">
        <f t="shared" si="373"/>
        <v>0</v>
      </c>
      <c r="HK153" s="106">
        <f t="shared" si="297"/>
        <v>0</v>
      </c>
      <c r="HP153" s="116">
        <f t="shared" si="374"/>
        <v>0</v>
      </c>
      <c r="HQ153" s="101">
        <f t="shared" si="375"/>
        <v>0</v>
      </c>
      <c r="HR153" s="106">
        <f t="shared" si="300"/>
        <v>0</v>
      </c>
      <c r="HW153" s="116">
        <f t="shared" si="376"/>
        <v>0</v>
      </c>
      <c r="HX153" s="101">
        <f t="shared" si="377"/>
        <v>0</v>
      </c>
      <c r="HY153" s="106">
        <f t="shared" si="303"/>
        <v>0</v>
      </c>
      <c r="ID153" s="116">
        <f t="shared" si="378"/>
        <v>0</v>
      </c>
      <c r="IE153" s="101">
        <f t="shared" si="379"/>
        <v>0</v>
      </c>
      <c r="IF153" s="106">
        <f t="shared" si="306"/>
        <v>0</v>
      </c>
      <c r="IK153" s="116">
        <f t="shared" si="380"/>
        <v>0</v>
      </c>
      <c r="IL153" s="101">
        <f t="shared" si="381"/>
        <v>0</v>
      </c>
      <c r="IM153" s="106">
        <f t="shared" si="309"/>
        <v>0</v>
      </c>
    </row>
    <row r="154" spans="7:247" x14ac:dyDescent="0.2">
      <c r="G154" s="116">
        <f t="shared" si="312"/>
        <v>0</v>
      </c>
      <c r="H154" s="101">
        <f t="shared" si="313"/>
        <v>0</v>
      </c>
      <c r="I154" s="106">
        <f t="shared" si="310"/>
        <v>0</v>
      </c>
      <c r="N154" s="116">
        <f t="shared" si="314"/>
        <v>0</v>
      </c>
      <c r="O154" s="101">
        <f t="shared" si="315"/>
        <v>0</v>
      </c>
      <c r="P154" s="106">
        <f t="shared" si="311"/>
        <v>0</v>
      </c>
      <c r="U154" s="116">
        <f t="shared" si="316"/>
        <v>0</v>
      </c>
      <c r="V154" s="101">
        <f t="shared" si="317"/>
        <v>0</v>
      </c>
      <c r="W154" s="106">
        <f t="shared" si="213"/>
        <v>0</v>
      </c>
      <c r="AB154" s="116">
        <f t="shared" si="318"/>
        <v>0</v>
      </c>
      <c r="AC154" s="101">
        <f t="shared" si="319"/>
        <v>0</v>
      </c>
      <c r="AD154" s="106">
        <f t="shared" si="216"/>
        <v>0</v>
      </c>
      <c r="AI154" s="116">
        <f t="shared" si="320"/>
        <v>0</v>
      </c>
      <c r="AJ154" s="101">
        <f t="shared" si="321"/>
        <v>0</v>
      </c>
      <c r="AK154" s="106">
        <f t="shared" si="219"/>
        <v>0</v>
      </c>
      <c r="AP154" s="116">
        <f t="shared" si="322"/>
        <v>0</v>
      </c>
      <c r="AQ154" s="101">
        <f t="shared" si="323"/>
        <v>0</v>
      </c>
      <c r="AR154" s="106">
        <f t="shared" si="222"/>
        <v>0</v>
      </c>
      <c r="AW154" s="116">
        <f t="shared" si="324"/>
        <v>0</v>
      </c>
      <c r="AX154" s="101">
        <f t="shared" si="325"/>
        <v>0</v>
      </c>
      <c r="AY154" s="106">
        <f t="shared" si="225"/>
        <v>0</v>
      </c>
      <c r="BD154" s="116">
        <f t="shared" si="326"/>
        <v>0</v>
      </c>
      <c r="BE154" s="101">
        <f t="shared" si="327"/>
        <v>0</v>
      </c>
      <c r="BF154" s="106">
        <f t="shared" si="228"/>
        <v>0</v>
      </c>
      <c r="BK154" s="116">
        <f t="shared" si="328"/>
        <v>0</v>
      </c>
      <c r="BL154" s="101">
        <f t="shared" si="329"/>
        <v>0</v>
      </c>
      <c r="BM154" s="106">
        <f t="shared" si="231"/>
        <v>0</v>
      </c>
      <c r="BR154" s="116">
        <f t="shared" si="330"/>
        <v>0</v>
      </c>
      <c r="BS154" s="101">
        <f t="shared" si="331"/>
        <v>0</v>
      </c>
      <c r="BT154" s="106">
        <f t="shared" si="234"/>
        <v>0</v>
      </c>
      <c r="BY154" s="116">
        <f t="shared" si="332"/>
        <v>0</v>
      </c>
      <c r="BZ154" s="101">
        <f t="shared" si="333"/>
        <v>0</v>
      </c>
      <c r="CA154" s="106">
        <f t="shared" si="237"/>
        <v>0</v>
      </c>
      <c r="CF154" s="116">
        <f t="shared" si="334"/>
        <v>0</v>
      </c>
      <c r="CG154" s="101">
        <f t="shared" si="335"/>
        <v>0</v>
      </c>
      <c r="CH154" s="106">
        <f t="shared" si="240"/>
        <v>0</v>
      </c>
      <c r="CM154" s="116">
        <f t="shared" si="336"/>
        <v>0</v>
      </c>
      <c r="CN154" s="101">
        <f t="shared" si="337"/>
        <v>0</v>
      </c>
      <c r="CO154" s="106">
        <f t="shared" si="243"/>
        <v>0</v>
      </c>
      <c r="CT154" s="116">
        <f t="shared" si="338"/>
        <v>0</v>
      </c>
      <c r="CU154" s="101">
        <f t="shared" si="339"/>
        <v>0</v>
      </c>
      <c r="CV154" s="106">
        <f t="shared" si="246"/>
        <v>0</v>
      </c>
      <c r="DA154" s="116">
        <f t="shared" si="340"/>
        <v>0</v>
      </c>
      <c r="DB154" s="101">
        <f t="shared" si="341"/>
        <v>0</v>
      </c>
      <c r="DC154" s="106">
        <f t="shared" si="249"/>
        <v>0</v>
      </c>
      <c r="DH154" s="116">
        <f t="shared" si="342"/>
        <v>0</v>
      </c>
      <c r="DI154" s="101">
        <f t="shared" si="343"/>
        <v>0</v>
      </c>
      <c r="DJ154" s="106">
        <f t="shared" si="252"/>
        <v>0</v>
      </c>
      <c r="DO154" s="116">
        <f t="shared" si="344"/>
        <v>0</v>
      </c>
      <c r="DP154" s="101">
        <f t="shared" si="345"/>
        <v>0</v>
      </c>
      <c r="DQ154" s="106">
        <f t="shared" si="255"/>
        <v>0</v>
      </c>
      <c r="DV154" s="116">
        <f t="shared" si="346"/>
        <v>0</v>
      </c>
      <c r="DW154" s="101">
        <f t="shared" si="347"/>
        <v>0</v>
      </c>
      <c r="DX154" s="106">
        <f t="shared" si="258"/>
        <v>0</v>
      </c>
      <c r="EC154" s="116">
        <f t="shared" si="348"/>
        <v>0</v>
      </c>
      <c r="ED154" s="101">
        <f t="shared" si="349"/>
        <v>0</v>
      </c>
      <c r="EE154" s="106">
        <f t="shared" si="261"/>
        <v>0</v>
      </c>
      <c r="EJ154" s="116">
        <f t="shared" si="350"/>
        <v>0</v>
      </c>
      <c r="EK154" s="101">
        <f t="shared" si="351"/>
        <v>0</v>
      </c>
      <c r="EL154" s="106">
        <f t="shared" si="264"/>
        <v>0</v>
      </c>
      <c r="EQ154" s="116">
        <f t="shared" si="352"/>
        <v>0</v>
      </c>
      <c r="ER154" s="101">
        <f t="shared" si="353"/>
        <v>0</v>
      </c>
      <c r="ES154" s="106">
        <f t="shared" si="267"/>
        <v>0</v>
      </c>
      <c r="EX154" s="116">
        <f t="shared" si="354"/>
        <v>0</v>
      </c>
      <c r="EY154" s="101">
        <f t="shared" si="355"/>
        <v>0</v>
      </c>
      <c r="EZ154" s="106">
        <f t="shared" si="270"/>
        <v>0</v>
      </c>
      <c r="FE154" s="116">
        <f t="shared" si="356"/>
        <v>0</v>
      </c>
      <c r="FF154" s="101">
        <f t="shared" si="357"/>
        <v>0</v>
      </c>
      <c r="FG154" s="106">
        <f t="shared" si="273"/>
        <v>0</v>
      </c>
      <c r="FL154" s="116">
        <f t="shared" si="358"/>
        <v>0</v>
      </c>
      <c r="FM154" s="101">
        <f t="shared" si="359"/>
        <v>0</v>
      </c>
      <c r="FN154" s="106">
        <f t="shared" si="276"/>
        <v>0</v>
      </c>
      <c r="FS154" s="116">
        <f t="shared" si="360"/>
        <v>0</v>
      </c>
      <c r="FT154" s="101">
        <f t="shared" si="361"/>
        <v>0</v>
      </c>
      <c r="FU154" s="106">
        <f t="shared" si="279"/>
        <v>0</v>
      </c>
      <c r="FZ154" s="116">
        <f t="shared" si="362"/>
        <v>0</v>
      </c>
      <c r="GA154" s="101">
        <f t="shared" si="363"/>
        <v>0</v>
      </c>
      <c r="GB154" s="106">
        <f t="shared" si="282"/>
        <v>0</v>
      </c>
      <c r="GG154" s="116">
        <f t="shared" si="364"/>
        <v>0</v>
      </c>
      <c r="GH154" s="101">
        <f t="shared" si="365"/>
        <v>0</v>
      </c>
      <c r="GI154" s="106">
        <f t="shared" si="285"/>
        <v>0</v>
      </c>
      <c r="GN154" s="116">
        <f t="shared" si="366"/>
        <v>0</v>
      </c>
      <c r="GO154" s="101">
        <f t="shared" si="367"/>
        <v>0</v>
      </c>
      <c r="GP154" s="106">
        <f t="shared" si="288"/>
        <v>0</v>
      </c>
      <c r="GU154" s="116">
        <f t="shared" si="368"/>
        <v>0</v>
      </c>
      <c r="GV154" s="101">
        <f t="shared" si="369"/>
        <v>0</v>
      </c>
      <c r="GW154" s="106">
        <f t="shared" si="291"/>
        <v>0</v>
      </c>
      <c r="HB154" s="116">
        <f t="shared" si="370"/>
        <v>0</v>
      </c>
      <c r="HC154" s="101">
        <f t="shared" si="371"/>
        <v>0</v>
      </c>
      <c r="HD154" s="106">
        <f t="shared" si="294"/>
        <v>0</v>
      </c>
      <c r="HI154" s="116">
        <f t="shared" si="372"/>
        <v>0</v>
      </c>
      <c r="HJ154" s="101">
        <f t="shared" si="373"/>
        <v>0</v>
      </c>
      <c r="HK154" s="106">
        <f t="shared" si="297"/>
        <v>0</v>
      </c>
      <c r="HP154" s="116">
        <f t="shared" si="374"/>
        <v>0</v>
      </c>
      <c r="HQ154" s="101">
        <f t="shared" si="375"/>
        <v>0</v>
      </c>
      <c r="HR154" s="106">
        <f t="shared" si="300"/>
        <v>0</v>
      </c>
      <c r="HW154" s="116">
        <f t="shared" si="376"/>
        <v>0</v>
      </c>
      <c r="HX154" s="101">
        <f t="shared" si="377"/>
        <v>0</v>
      </c>
      <c r="HY154" s="106">
        <f t="shared" si="303"/>
        <v>0</v>
      </c>
      <c r="ID154" s="116">
        <f t="shared" si="378"/>
        <v>0</v>
      </c>
      <c r="IE154" s="101">
        <f t="shared" si="379"/>
        <v>0</v>
      </c>
      <c r="IF154" s="106">
        <f t="shared" si="306"/>
        <v>0</v>
      </c>
      <c r="IK154" s="116">
        <f t="shared" si="380"/>
        <v>0</v>
      </c>
      <c r="IL154" s="101">
        <f t="shared" si="381"/>
        <v>0</v>
      </c>
      <c r="IM154" s="106">
        <f t="shared" si="309"/>
        <v>0</v>
      </c>
    </row>
    <row r="155" spans="7:247" x14ac:dyDescent="0.2">
      <c r="G155" s="116">
        <f t="shared" si="312"/>
        <v>0</v>
      </c>
      <c r="H155" s="101">
        <f t="shared" si="313"/>
        <v>0</v>
      </c>
      <c r="I155" s="106">
        <f t="shared" si="310"/>
        <v>0</v>
      </c>
      <c r="N155" s="116">
        <f t="shared" si="314"/>
        <v>0</v>
      </c>
      <c r="O155" s="101">
        <f t="shared" si="315"/>
        <v>0</v>
      </c>
      <c r="P155" s="106">
        <f t="shared" si="311"/>
        <v>0</v>
      </c>
      <c r="U155" s="116">
        <f t="shared" si="316"/>
        <v>0</v>
      </c>
      <c r="V155" s="101">
        <f t="shared" si="317"/>
        <v>0</v>
      </c>
      <c r="W155" s="106">
        <f t="shared" si="213"/>
        <v>0</v>
      </c>
      <c r="AB155" s="116">
        <f t="shared" si="318"/>
        <v>0</v>
      </c>
      <c r="AC155" s="101">
        <f t="shared" si="319"/>
        <v>0</v>
      </c>
      <c r="AD155" s="106">
        <f t="shared" si="216"/>
        <v>0</v>
      </c>
      <c r="AI155" s="116">
        <f t="shared" si="320"/>
        <v>0</v>
      </c>
      <c r="AJ155" s="101">
        <f t="shared" si="321"/>
        <v>0</v>
      </c>
      <c r="AK155" s="106">
        <f t="shared" si="219"/>
        <v>0</v>
      </c>
      <c r="AP155" s="116">
        <f t="shared" si="322"/>
        <v>0</v>
      </c>
      <c r="AQ155" s="101">
        <f t="shared" si="323"/>
        <v>0</v>
      </c>
      <c r="AR155" s="106">
        <f t="shared" si="222"/>
        <v>0</v>
      </c>
      <c r="AW155" s="116">
        <f t="shared" si="324"/>
        <v>0</v>
      </c>
      <c r="AX155" s="101">
        <f t="shared" si="325"/>
        <v>0</v>
      </c>
      <c r="AY155" s="106">
        <f t="shared" si="225"/>
        <v>0</v>
      </c>
      <c r="BD155" s="116">
        <f t="shared" si="326"/>
        <v>0</v>
      </c>
      <c r="BE155" s="101">
        <f t="shared" si="327"/>
        <v>0</v>
      </c>
      <c r="BF155" s="106">
        <f t="shared" si="228"/>
        <v>0</v>
      </c>
      <c r="BK155" s="116">
        <f t="shared" si="328"/>
        <v>0</v>
      </c>
      <c r="BL155" s="101">
        <f t="shared" si="329"/>
        <v>0</v>
      </c>
      <c r="BM155" s="106">
        <f t="shared" si="231"/>
        <v>0</v>
      </c>
      <c r="BR155" s="116">
        <f t="shared" si="330"/>
        <v>0</v>
      </c>
      <c r="BS155" s="101">
        <f t="shared" si="331"/>
        <v>0</v>
      </c>
      <c r="BT155" s="106">
        <f t="shared" si="234"/>
        <v>0</v>
      </c>
      <c r="BY155" s="116">
        <f t="shared" si="332"/>
        <v>0</v>
      </c>
      <c r="BZ155" s="101">
        <f t="shared" si="333"/>
        <v>0</v>
      </c>
      <c r="CA155" s="106">
        <f t="shared" si="237"/>
        <v>0</v>
      </c>
      <c r="CF155" s="116">
        <f t="shared" si="334"/>
        <v>0</v>
      </c>
      <c r="CG155" s="101">
        <f t="shared" si="335"/>
        <v>0</v>
      </c>
      <c r="CH155" s="106">
        <f t="shared" si="240"/>
        <v>0</v>
      </c>
      <c r="CM155" s="116">
        <f t="shared" si="336"/>
        <v>0</v>
      </c>
      <c r="CN155" s="101">
        <f t="shared" si="337"/>
        <v>0</v>
      </c>
      <c r="CO155" s="106">
        <f t="shared" si="243"/>
        <v>0</v>
      </c>
      <c r="CT155" s="116">
        <f t="shared" si="338"/>
        <v>0</v>
      </c>
      <c r="CU155" s="101">
        <f t="shared" si="339"/>
        <v>0</v>
      </c>
      <c r="CV155" s="106">
        <f t="shared" si="246"/>
        <v>0</v>
      </c>
      <c r="DA155" s="116">
        <f t="shared" si="340"/>
        <v>0</v>
      </c>
      <c r="DB155" s="101">
        <f t="shared" si="341"/>
        <v>0</v>
      </c>
      <c r="DC155" s="106">
        <f t="shared" si="249"/>
        <v>0</v>
      </c>
      <c r="DH155" s="116">
        <f t="shared" si="342"/>
        <v>0</v>
      </c>
      <c r="DI155" s="101">
        <f t="shared" si="343"/>
        <v>0</v>
      </c>
      <c r="DJ155" s="106">
        <f t="shared" si="252"/>
        <v>0</v>
      </c>
      <c r="DO155" s="116">
        <f t="shared" si="344"/>
        <v>0</v>
      </c>
      <c r="DP155" s="101">
        <f t="shared" si="345"/>
        <v>0</v>
      </c>
      <c r="DQ155" s="106">
        <f t="shared" si="255"/>
        <v>0</v>
      </c>
      <c r="DV155" s="116">
        <f t="shared" si="346"/>
        <v>0</v>
      </c>
      <c r="DW155" s="101">
        <f t="shared" si="347"/>
        <v>0</v>
      </c>
      <c r="DX155" s="106">
        <f t="shared" si="258"/>
        <v>0</v>
      </c>
      <c r="EC155" s="116">
        <f t="shared" si="348"/>
        <v>0</v>
      </c>
      <c r="ED155" s="101">
        <f t="shared" si="349"/>
        <v>0</v>
      </c>
      <c r="EE155" s="106">
        <f t="shared" si="261"/>
        <v>0</v>
      </c>
      <c r="EJ155" s="116">
        <f t="shared" si="350"/>
        <v>0</v>
      </c>
      <c r="EK155" s="101">
        <f t="shared" si="351"/>
        <v>0</v>
      </c>
      <c r="EL155" s="106">
        <f t="shared" si="264"/>
        <v>0</v>
      </c>
      <c r="EQ155" s="116">
        <f t="shared" si="352"/>
        <v>0</v>
      </c>
      <c r="ER155" s="101">
        <f t="shared" si="353"/>
        <v>0</v>
      </c>
      <c r="ES155" s="106">
        <f t="shared" si="267"/>
        <v>0</v>
      </c>
      <c r="EX155" s="116">
        <f t="shared" si="354"/>
        <v>0</v>
      </c>
      <c r="EY155" s="101">
        <f t="shared" si="355"/>
        <v>0</v>
      </c>
      <c r="EZ155" s="106">
        <f t="shared" si="270"/>
        <v>0</v>
      </c>
      <c r="FE155" s="116">
        <f t="shared" si="356"/>
        <v>0</v>
      </c>
      <c r="FF155" s="101">
        <f t="shared" si="357"/>
        <v>0</v>
      </c>
      <c r="FG155" s="106">
        <f t="shared" si="273"/>
        <v>0</v>
      </c>
      <c r="FL155" s="116">
        <f t="shared" si="358"/>
        <v>0</v>
      </c>
      <c r="FM155" s="101">
        <f t="shared" si="359"/>
        <v>0</v>
      </c>
      <c r="FN155" s="106">
        <f t="shared" si="276"/>
        <v>0</v>
      </c>
      <c r="FS155" s="116">
        <f t="shared" si="360"/>
        <v>0</v>
      </c>
      <c r="FT155" s="101">
        <f t="shared" si="361"/>
        <v>0</v>
      </c>
      <c r="FU155" s="106">
        <f t="shared" si="279"/>
        <v>0</v>
      </c>
      <c r="FZ155" s="116">
        <f t="shared" si="362"/>
        <v>0</v>
      </c>
      <c r="GA155" s="101">
        <f t="shared" si="363"/>
        <v>0</v>
      </c>
      <c r="GB155" s="106">
        <f t="shared" si="282"/>
        <v>0</v>
      </c>
      <c r="GG155" s="116">
        <f t="shared" si="364"/>
        <v>0</v>
      </c>
      <c r="GH155" s="101">
        <f t="shared" si="365"/>
        <v>0</v>
      </c>
      <c r="GI155" s="106">
        <f t="shared" si="285"/>
        <v>0</v>
      </c>
      <c r="GN155" s="116">
        <f t="shared" si="366"/>
        <v>0</v>
      </c>
      <c r="GO155" s="101">
        <f t="shared" si="367"/>
        <v>0</v>
      </c>
      <c r="GP155" s="106">
        <f t="shared" si="288"/>
        <v>0</v>
      </c>
      <c r="GU155" s="116">
        <f t="shared" si="368"/>
        <v>0</v>
      </c>
      <c r="GV155" s="101">
        <f t="shared" si="369"/>
        <v>0</v>
      </c>
      <c r="GW155" s="106">
        <f t="shared" si="291"/>
        <v>0</v>
      </c>
      <c r="HB155" s="116">
        <f t="shared" si="370"/>
        <v>0</v>
      </c>
      <c r="HC155" s="101">
        <f t="shared" si="371"/>
        <v>0</v>
      </c>
      <c r="HD155" s="106">
        <f t="shared" si="294"/>
        <v>0</v>
      </c>
      <c r="HI155" s="116">
        <f t="shared" si="372"/>
        <v>0</v>
      </c>
      <c r="HJ155" s="101">
        <f t="shared" si="373"/>
        <v>0</v>
      </c>
      <c r="HK155" s="106">
        <f t="shared" si="297"/>
        <v>0</v>
      </c>
      <c r="HP155" s="116">
        <f t="shared" si="374"/>
        <v>0</v>
      </c>
      <c r="HQ155" s="101">
        <f t="shared" si="375"/>
        <v>0</v>
      </c>
      <c r="HR155" s="106">
        <f t="shared" si="300"/>
        <v>0</v>
      </c>
      <c r="HW155" s="116">
        <f t="shared" si="376"/>
        <v>0</v>
      </c>
      <c r="HX155" s="101">
        <f t="shared" si="377"/>
        <v>0</v>
      </c>
      <c r="HY155" s="106">
        <f t="shared" si="303"/>
        <v>0</v>
      </c>
      <c r="ID155" s="116">
        <f t="shared" si="378"/>
        <v>0</v>
      </c>
      <c r="IE155" s="101">
        <f t="shared" si="379"/>
        <v>0</v>
      </c>
      <c r="IF155" s="106">
        <f t="shared" si="306"/>
        <v>0</v>
      </c>
      <c r="IK155" s="116">
        <f t="shared" si="380"/>
        <v>0</v>
      </c>
      <c r="IL155" s="101">
        <f t="shared" si="381"/>
        <v>0</v>
      </c>
      <c r="IM155" s="106">
        <f t="shared" si="309"/>
        <v>0</v>
      </c>
    </row>
    <row r="156" spans="7:247" x14ac:dyDescent="0.2">
      <c r="G156" s="116">
        <f t="shared" si="312"/>
        <v>0</v>
      </c>
      <c r="H156" s="101">
        <f t="shared" si="313"/>
        <v>0</v>
      </c>
      <c r="I156" s="106">
        <f t="shared" si="310"/>
        <v>0</v>
      </c>
      <c r="N156" s="116">
        <f t="shared" si="314"/>
        <v>0</v>
      </c>
      <c r="O156" s="101">
        <f t="shared" si="315"/>
        <v>0</v>
      </c>
      <c r="P156" s="106">
        <f t="shared" si="311"/>
        <v>0</v>
      </c>
      <c r="U156" s="116">
        <f t="shared" si="316"/>
        <v>0</v>
      </c>
      <c r="V156" s="101">
        <f t="shared" si="317"/>
        <v>0</v>
      </c>
      <c r="W156" s="106">
        <f t="shared" si="213"/>
        <v>0</v>
      </c>
      <c r="AB156" s="116">
        <f t="shared" si="318"/>
        <v>0</v>
      </c>
      <c r="AC156" s="101">
        <f t="shared" si="319"/>
        <v>0</v>
      </c>
      <c r="AD156" s="106">
        <f t="shared" si="216"/>
        <v>0</v>
      </c>
      <c r="AI156" s="116">
        <f t="shared" si="320"/>
        <v>0</v>
      </c>
      <c r="AJ156" s="101">
        <f t="shared" si="321"/>
        <v>0</v>
      </c>
      <c r="AK156" s="106">
        <f t="shared" si="219"/>
        <v>0</v>
      </c>
      <c r="AP156" s="116">
        <f t="shared" si="322"/>
        <v>0</v>
      </c>
      <c r="AQ156" s="101">
        <f t="shared" si="323"/>
        <v>0</v>
      </c>
      <c r="AR156" s="106">
        <f t="shared" si="222"/>
        <v>0</v>
      </c>
      <c r="AW156" s="116">
        <f t="shared" si="324"/>
        <v>0</v>
      </c>
      <c r="AX156" s="101">
        <f t="shared" si="325"/>
        <v>0</v>
      </c>
      <c r="AY156" s="106">
        <f t="shared" si="225"/>
        <v>0</v>
      </c>
      <c r="BD156" s="116">
        <f t="shared" si="326"/>
        <v>0</v>
      </c>
      <c r="BE156" s="101">
        <f t="shared" si="327"/>
        <v>0</v>
      </c>
      <c r="BF156" s="106">
        <f t="shared" si="228"/>
        <v>0</v>
      </c>
      <c r="BK156" s="116">
        <f t="shared" si="328"/>
        <v>0</v>
      </c>
      <c r="BL156" s="101">
        <f t="shared" si="329"/>
        <v>0</v>
      </c>
      <c r="BM156" s="106">
        <f t="shared" si="231"/>
        <v>0</v>
      </c>
      <c r="BR156" s="116">
        <f t="shared" si="330"/>
        <v>0</v>
      </c>
      <c r="BS156" s="101">
        <f t="shared" si="331"/>
        <v>0</v>
      </c>
      <c r="BT156" s="106">
        <f t="shared" si="234"/>
        <v>0</v>
      </c>
      <c r="BY156" s="116">
        <f t="shared" si="332"/>
        <v>0</v>
      </c>
      <c r="BZ156" s="101">
        <f t="shared" si="333"/>
        <v>0</v>
      </c>
      <c r="CA156" s="106">
        <f t="shared" si="237"/>
        <v>0</v>
      </c>
      <c r="CF156" s="116">
        <f t="shared" si="334"/>
        <v>0</v>
      </c>
      <c r="CG156" s="101">
        <f t="shared" si="335"/>
        <v>0</v>
      </c>
      <c r="CH156" s="106">
        <f t="shared" si="240"/>
        <v>0</v>
      </c>
      <c r="CM156" s="116">
        <f t="shared" si="336"/>
        <v>0</v>
      </c>
      <c r="CN156" s="101">
        <f t="shared" si="337"/>
        <v>0</v>
      </c>
      <c r="CO156" s="106">
        <f t="shared" si="243"/>
        <v>0</v>
      </c>
      <c r="CT156" s="116">
        <f t="shared" si="338"/>
        <v>0</v>
      </c>
      <c r="CU156" s="101">
        <f t="shared" si="339"/>
        <v>0</v>
      </c>
      <c r="CV156" s="106">
        <f t="shared" si="246"/>
        <v>0</v>
      </c>
      <c r="DA156" s="116">
        <f t="shared" si="340"/>
        <v>0</v>
      </c>
      <c r="DB156" s="101">
        <f t="shared" si="341"/>
        <v>0</v>
      </c>
      <c r="DC156" s="106">
        <f t="shared" si="249"/>
        <v>0</v>
      </c>
      <c r="DH156" s="116">
        <f t="shared" si="342"/>
        <v>0</v>
      </c>
      <c r="DI156" s="101">
        <f t="shared" si="343"/>
        <v>0</v>
      </c>
      <c r="DJ156" s="106">
        <f t="shared" si="252"/>
        <v>0</v>
      </c>
      <c r="DO156" s="116">
        <f t="shared" si="344"/>
        <v>0</v>
      </c>
      <c r="DP156" s="101">
        <f t="shared" si="345"/>
        <v>0</v>
      </c>
      <c r="DQ156" s="106">
        <f t="shared" si="255"/>
        <v>0</v>
      </c>
      <c r="DV156" s="116">
        <f t="shared" si="346"/>
        <v>0</v>
      </c>
      <c r="DW156" s="101">
        <f t="shared" si="347"/>
        <v>0</v>
      </c>
      <c r="DX156" s="106">
        <f t="shared" si="258"/>
        <v>0</v>
      </c>
      <c r="EC156" s="116">
        <f t="shared" si="348"/>
        <v>0</v>
      </c>
      <c r="ED156" s="101">
        <f t="shared" si="349"/>
        <v>0</v>
      </c>
      <c r="EE156" s="106">
        <f t="shared" si="261"/>
        <v>0</v>
      </c>
      <c r="EJ156" s="116">
        <f t="shared" si="350"/>
        <v>0</v>
      </c>
      <c r="EK156" s="101">
        <f t="shared" si="351"/>
        <v>0</v>
      </c>
      <c r="EL156" s="106">
        <f t="shared" si="264"/>
        <v>0</v>
      </c>
      <c r="EQ156" s="116">
        <f t="shared" si="352"/>
        <v>0</v>
      </c>
      <c r="ER156" s="101">
        <f t="shared" si="353"/>
        <v>0</v>
      </c>
      <c r="ES156" s="106">
        <f t="shared" si="267"/>
        <v>0</v>
      </c>
      <c r="EX156" s="116">
        <f t="shared" si="354"/>
        <v>0</v>
      </c>
      <c r="EY156" s="101">
        <f t="shared" si="355"/>
        <v>0</v>
      </c>
      <c r="EZ156" s="106">
        <f t="shared" si="270"/>
        <v>0</v>
      </c>
      <c r="FE156" s="116">
        <f t="shared" si="356"/>
        <v>0</v>
      </c>
      <c r="FF156" s="101">
        <f t="shared" si="357"/>
        <v>0</v>
      </c>
      <c r="FG156" s="106">
        <f t="shared" si="273"/>
        <v>0</v>
      </c>
      <c r="FL156" s="116">
        <f t="shared" si="358"/>
        <v>0</v>
      </c>
      <c r="FM156" s="101">
        <f t="shared" si="359"/>
        <v>0</v>
      </c>
      <c r="FN156" s="106">
        <f t="shared" si="276"/>
        <v>0</v>
      </c>
      <c r="FS156" s="116">
        <f t="shared" si="360"/>
        <v>0</v>
      </c>
      <c r="FT156" s="101">
        <f t="shared" si="361"/>
        <v>0</v>
      </c>
      <c r="FU156" s="106">
        <f t="shared" si="279"/>
        <v>0</v>
      </c>
      <c r="FZ156" s="116">
        <f t="shared" si="362"/>
        <v>0</v>
      </c>
      <c r="GA156" s="101">
        <f t="shared" si="363"/>
        <v>0</v>
      </c>
      <c r="GB156" s="106">
        <f t="shared" si="282"/>
        <v>0</v>
      </c>
      <c r="GG156" s="116">
        <f t="shared" si="364"/>
        <v>0</v>
      </c>
      <c r="GH156" s="101">
        <f t="shared" si="365"/>
        <v>0</v>
      </c>
      <c r="GI156" s="106">
        <f t="shared" si="285"/>
        <v>0</v>
      </c>
      <c r="GN156" s="116">
        <f t="shared" si="366"/>
        <v>0</v>
      </c>
      <c r="GO156" s="101">
        <f t="shared" si="367"/>
        <v>0</v>
      </c>
      <c r="GP156" s="106">
        <f t="shared" si="288"/>
        <v>0</v>
      </c>
      <c r="GU156" s="116">
        <f t="shared" si="368"/>
        <v>0</v>
      </c>
      <c r="GV156" s="101">
        <f t="shared" si="369"/>
        <v>0</v>
      </c>
      <c r="GW156" s="106">
        <f t="shared" si="291"/>
        <v>0</v>
      </c>
      <c r="HB156" s="116">
        <f t="shared" si="370"/>
        <v>0</v>
      </c>
      <c r="HC156" s="101">
        <f t="shared" si="371"/>
        <v>0</v>
      </c>
      <c r="HD156" s="106">
        <f t="shared" si="294"/>
        <v>0</v>
      </c>
      <c r="HI156" s="116">
        <f t="shared" si="372"/>
        <v>0</v>
      </c>
      <c r="HJ156" s="101">
        <f t="shared" si="373"/>
        <v>0</v>
      </c>
      <c r="HK156" s="106">
        <f t="shared" si="297"/>
        <v>0</v>
      </c>
      <c r="HP156" s="116">
        <f t="shared" si="374"/>
        <v>0</v>
      </c>
      <c r="HQ156" s="101">
        <f t="shared" si="375"/>
        <v>0</v>
      </c>
      <c r="HR156" s="106">
        <f t="shared" si="300"/>
        <v>0</v>
      </c>
      <c r="HW156" s="116">
        <f t="shared" si="376"/>
        <v>0</v>
      </c>
      <c r="HX156" s="101">
        <f t="shared" si="377"/>
        <v>0</v>
      </c>
      <c r="HY156" s="106">
        <f t="shared" si="303"/>
        <v>0</v>
      </c>
      <c r="ID156" s="116">
        <f t="shared" si="378"/>
        <v>0</v>
      </c>
      <c r="IE156" s="101">
        <f t="shared" si="379"/>
        <v>0</v>
      </c>
      <c r="IF156" s="106">
        <f t="shared" si="306"/>
        <v>0</v>
      </c>
      <c r="IK156" s="116">
        <f t="shared" si="380"/>
        <v>0</v>
      </c>
      <c r="IL156" s="101">
        <f t="shared" si="381"/>
        <v>0</v>
      </c>
      <c r="IM156" s="106">
        <f t="shared" si="309"/>
        <v>0</v>
      </c>
    </row>
    <row r="157" spans="7:247" x14ac:dyDescent="0.2">
      <c r="G157" s="116">
        <f t="shared" si="312"/>
        <v>20641257</v>
      </c>
      <c r="H157" s="101">
        <f t="shared" si="313"/>
        <v>0</v>
      </c>
      <c r="I157" s="106">
        <f t="shared" si="310"/>
        <v>20641257</v>
      </c>
      <c r="N157" s="116">
        <f t="shared" si="314"/>
        <v>20641257</v>
      </c>
      <c r="O157" s="101">
        <f t="shared" si="315"/>
        <v>20641257</v>
      </c>
      <c r="P157" s="106">
        <f t="shared" si="311"/>
        <v>0</v>
      </c>
      <c r="U157" s="116">
        <f t="shared" si="316"/>
        <v>0</v>
      </c>
      <c r="V157" s="101">
        <f t="shared" si="317"/>
        <v>0</v>
      </c>
      <c r="W157" s="106">
        <f t="shared" si="213"/>
        <v>0</v>
      </c>
      <c r="AB157" s="116">
        <f t="shared" si="318"/>
        <v>0</v>
      </c>
      <c r="AC157" s="101">
        <f t="shared" si="319"/>
        <v>0</v>
      </c>
      <c r="AD157" s="106">
        <f t="shared" si="216"/>
        <v>0</v>
      </c>
      <c r="AI157" s="116">
        <f t="shared" si="320"/>
        <v>0</v>
      </c>
      <c r="AJ157" s="101">
        <f t="shared" si="321"/>
        <v>0</v>
      </c>
      <c r="AK157" s="106">
        <f t="shared" si="219"/>
        <v>0</v>
      </c>
      <c r="AP157" s="116">
        <f t="shared" si="322"/>
        <v>0</v>
      </c>
      <c r="AQ157" s="101">
        <f t="shared" si="323"/>
        <v>0</v>
      </c>
      <c r="AR157" s="106">
        <f t="shared" si="222"/>
        <v>0</v>
      </c>
      <c r="AW157" s="116">
        <f t="shared" si="324"/>
        <v>0</v>
      </c>
      <c r="AX157" s="101">
        <f t="shared" si="325"/>
        <v>0</v>
      </c>
      <c r="AY157" s="106">
        <f t="shared" si="225"/>
        <v>0</v>
      </c>
      <c r="BD157" s="116">
        <f t="shared" si="326"/>
        <v>0</v>
      </c>
      <c r="BE157" s="101">
        <f t="shared" si="327"/>
        <v>0</v>
      </c>
      <c r="BF157" s="106">
        <f t="shared" si="228"/>
        <v>0</v>
      </c>
      <c r="BK157" s="116">
        <f t="shared" si="328"/>
        <v>0</v>
      </c>
      <c r="BL157" s="101">
        <f t="shared" si="329"/>
        <v>0</v>
      </c>
      <c r="BM157" s="106">
        <f t="shared" si="231"/>
        <v>0</v>
      </c>
      <c r="BR157" s="116">
        <f t="shared" si="330"/>
        <v>0</v>
      </c>
      <c r="BS157" s="101">
        <f t="shared" si="331"/>
        <v>0</v>
      </c>
      <c r="BT157" s="106">
        <f t="shared" si="234"/>
        <v>0</v>
      </c>
      <c r="BY157" s="116">
        <f t="shared" si="332"/>
        <v>0</v>
      </c>
      <c r="BZ157" s="101">
        <f t="shared" si="333"/>
        <v>0</v>
      </c>
      <c r="CA157" s="106">
        <f t="shared" si="237"/>
        <v>0</v>
      </c>
      <c r="CF157" s="116">
        <f t="shared" si="334"/>
        <v>0</v>
      </c>
      <c r="CG157" s="101">
        <f t="shared" si="335"/>
        <v>0</v>
      </c>
      <c r="CH157" s="106">
        <f t="shared" si="240"/>
        <v>0</v>
      </c>
      <c r="CM157" s="116">
        <f t="shared" si="336"/>
        <v>0</v>
      </c>
      <c r="CN157" s="101">
        <f t="shared" si="337"/>
        <v>0</v>
      </c>
      <c r="CO157" s="106">
        <f t="shared" si="243"/>
        <v>0</v>
      </c>
      <c r="CT157" s="116">
        <f t="shared" si="338"/>
        <v>0</v>
      </c>
      <c r="CU157" s="101">
        <f t="shared" si="339"/>
        <v>0</v>
      </c>
      <c r="CV157" s="106">
        <f t="shared" si="246"/>
        <v>0</v>
      </c>
      <c r="DA157" s="116">
        <f t="shared" si="340"/>
        <v>0</v>
      </c>
      <c r="DB157" s="101">
        <f t="shared" si="341"/>
        <v>0</v>
      </c>
      <c r="DC157" s="106">
        <f t="shared" si="249"/>
        <v>0</v>
      </c>
      <c r="DH157" s="116">
        <f t="shared" si="342"/>
        <v>0</v>
      </c>
      <c r="DI157" s="101">
        <f t="shared" si="343"/>
        <v>0</v>
      </c>
      <c r="DJ157" s="106">
        <f t="shared" si="252"/>
        <v>0</v>
      </c>
      <c r="DO157" s="116">
        <f t="shared" si="344"/>
        <v>0</v>
      </c>
      <c r="DP157" s="101">
        <f t="shared" si="345"/>
        <v>0</v>
      </c>
      <c r="DQ157" s="106">
        <f t="shared" si="255"/>
        <v>0</v>
      </c>
      <c r="DV157" s="116">
        <f t="shared" si="346"/>
        <v>0</v>
      </c>
      <c r="DW157" s="101">
        <f t="shared" si="347"/>
        <v>0</v>
      </c>
      <c r="DX157" s="106">
        <f t="shared" si="258"/>
        <v>0</v>
      </c>
      <c r="EC157" s="116">
        <f t="shared" si="348"/>
        <v>0</v>
      </c>
      <c r="ED157" s="101">
        <f t="shared" si="349"/>
        <v>0</v>
      </c>
      <c r="EE157" s="106">
        <f t="shared" si="261"/>
        <v>0</v>
      </c>
      <c r="EJ157" s="116">
        <f t="shared" si="350"/>
        <v>0</v>
      </c>
      <c r="EK157" s="101">
        <f t="shared" si="351"/>
        <v>0</v>
      </c>
      <c r="EL157" s="106">
        <f t="shared" si="264"/>
        <v>0</v>
      </c>
      <c r="EQ157" s="116">
        <f t="shared" si="352"/>
        <v>0</v>
      </c>
      <c r="ER157" s="101">
        <f t="shared" si="353"/>
        <v>0</v>
      </c>
      <c r="ES157" s="106">
        <f t="shared" si="267"/>
        <v>0</v>
      </c>
      <c r="EX157" s="116">
        <f t="shared" si="354"/>
        <v>0</v>
      </c>
      <c r="EY157" s="101">
        <f t="shared" si="355"/>
        <v>0</v>
      </c>
      <c r="EZ157" s="106">
        <f t="shared" si="270"/>
        <v>0</v>
      </c>
      <c r="FE157" s="116">
        <f t="shared" si="356"/>
        <v>0</v>
      </c>
      <c r="FF157" s="101">
        <f t="shared" si="357"/>
        <v>0</v>
      </c>
      <c r="FG157" s="106">
        <f t="shared" si="273"/>
        <v>0</v>
      </c>
      <c r="FL157" s="116">
        <f t="shared" si="358"/>
        <v>0</v>
      </c>
      <c r="FM157" s="101">
        <f t="shared" si="359"/>
        <v>0</v>
      </c>
      <c r="FN157" s="106">
        <f t="shared" si="276"/>
        <v>0</v>
      </c>
      <c r="FS157" s="116">
        <f t="shared" si="360"/>
        <v>0</v>
      </c>
      <c r="FT157" s="101">
        <f t="shared" si="361"/>
        <v>0</v>
      </c>
      <c r="FU157" s="106">
        <f t="shared" si="279"/>
        <v>0</v>
      </c>
      <c r="FZ157" s="116">
        <f t="shared" si="362"/>
        <v>0</v>
      </c>
      <c r="GA157" s="101">
        <f t="shared" si="363"/>
        <v>0</v>
      </c>
      <c r="GB157" s="106">
        <f t="shared" si="282"/>
        <v>0</v>
      </c>
      <c r="GG157" s="116">
        <f t="shared" si="364"/>
        <v>0</v>
      </c>
      <c r="GH157" s="101">
        <f t="shared" si="365"/>
        <v>0</v>
      </c>
      <c r="GI157" s="106">
        <f t="shared" si="285"/>
        <v>0</v>
      </c>
      <c r="GN157" s="116">
        <f t="shared" si="366"/>
        <v>0</v>
      </c>
      <c r="GO157" s="101">
        <f t="shared" si="367"/>
        <v>0</v>
      </c>
      <c r="GP157" s="106">
        <f t="shared" si="288"/>
        <v>0</v>
      </c>
      <c r="GU157" s="116">
        <f t="shared" si="368"/>
        <v>0</v>
      </c>
      <c r="GV157" s="101">
        <f t="shared" si="369"/>
        <v>0</v>
      </c>
      <c r="GW157" s="106">
        <f t="shared" si="291"/>
        <v>0</v>
      </c>
      <c r="HB157" s="116">
        <f t="shared" si="370"/>
        <v>0</v>
      </c>
      <c r="HC157" s="101">
        <f t="shared" si="371"/>
        <v>0</v>
      </c>
      <c r="HD157" s="106">
        <f t="shared" si="294"/>
        <v>0</v>
      </c>
      <c r="HI157" s="116">
        <f t="shared" si="372"/>
        <v>0</v>
      </c>
      <c r="HJ157" s="101">
        <f t="shared" si="373"/>
        <v>0</v>
      </c>
      <c r="HK157" s="106">
        <f t="shared" si="297"/>
        <v>0</v>
      </c>
      <c r="HP157" s="116">
        <f t="shared" si="374"/>
        <v>0</v>
      </c>
      <c r="HQ157" s="101">
        <f t="shared" si="375"/>
        <v>0</v>
      </c>
      <c r="HR157" s="106">
        <f t="shared" si="300"/>
        <v>0</v>
      </c>
      <c r="HW157" s="116">
        <f t="shared" si="376"/>
        <v>0</v>
      </c>
      <c r="HX157" s="101">
        <f t="shared" si="377"/>
        <v>0</v>
      </c>
      <c r="HY157" s="106">
        <f t="shared" si="303"/>
        <v>0</v>
      </c>
      <c r="ID157" s="116">
        <f t="shared" si="378"/>
        <v>0</v>
      </c>
      <c r="IE157" s="101">
        <f t="shared" si="379"/>
        <v>0</v>
      </c>
      <c r="IF157" s="106">
        <f t="shared" si="306"/>
        <v>0</v>
      </c>
      <c r="IK157" s="116">
        <f t="shared" si="380"/>
        <v>0</v>
      </c>
      <c r="IL157" s="101">
        <f t="shared" si="381"/>
        <v>0</v>
      </c>
      <c r="IM157" s="106">
        <f t="shared" si="309"/>
        <v>0</v>
      </c>
    </row>
    <row r="158" spans="7:247" x14ac:dyDescent="0.2">
      <c r="G158" s="116">
        <f t="shared" si="312"/>
        <v>2000000</v>
      </c>
      <c r="H158" s="101">
        <f t="shared" si="313"/>
        <v>2000000</v>
      </c>
      <c r="I158" s="106">
        <f t="shared" si="310"/>
        <v>0</v>
      </c>
      <c r="N158" s="116">
        <f t="shared" si="314"/>
        <v>22641257</v>
      </c>
      <c r="O158" s="101">
        <f t="shared" si="315"/>
        <v>22641257</v>
      </c>
      <c r="P158" s="106">
        <f t="shared" si="311"/>
        <v>0</v>
      </c>
      <c r="U158" s="116">
        <f t="shared" si="316"/>
        <v>0</v>
      </c>
      <c r="V158" s="101">
        <f t="shared" si="317"/>
        <v>0</v>
      </c>
      <c r="W158" s="106">
        <f t="shared" si="213"/>
        <v>0</v>
      </c>
      <c r="AB158" s="116">
        <f t="shared" si="318"/>
        <v>0</v>
      </c>
      <c r="AC158" s="101">
        <f t="shared" si="319"/>
        <v>0</v>
      </c>
      <c r="AD158" s="106">
        <f t="shared" si="216"/>
        <v>0</v>
      </c>
      <c r="AI158" s="116">
        <f t="shared" si="320"/>
        <v>0</v>
      </c>
      <c r="AJ158" s="101">
        <f t="shared" si="321"/>
        <v>0</v>
      </c>
      <c r="AK158" s="106">
        <f t="shared" si="219"/>
        <v>0</v>
      </c>
      <c r="AP158" s="116">
        <f t="shared" si="322"/>
        <v>0</v>
      </c>
      <c r="AQ158" s="101">
        <f t="shared" si="323"/>
        <v>0</v>
      </c>
      <c r="AR158" s="106">
        <f t="shared" si="222"/>
        <v>0</v>
      </c>
      <c r="AW158" s="116">
        <f t="shared" si="324"/>
        <v>0</v>
      </c>
      <c r="AX158" s="101">
        <f t="shared" si="325"/>
        <v>0</v>
      </c>
      <c r="AY158" s="106">
        <f t="shared" si="225"/>
        <v>0</v>
      </c>
      <c r="BD158" s="116">
        <f t="shared" si="326"/>
        <v>0</v>
      </c>
      <c r="BE158" s="101">
        <f t="shared" si="327"/>
        <v>0</v>
      </c>
      <c r="BF158" s="106">
        <f t="shared" si="228"/>
        <v>0</v>
      </c>
      <c r="BK158" s="116">
        <f t="shared" si="328"/>
        <v>0</v>
      </c>
      <c r="BL158" s="101">
        <f t="shared" si="329"/>
        <v>0</v>
      </c>
      <c r="BM158" s="106">
        <f t="shared" si="231"/>
        <v>0</v>
      </c>
      <c r="BR158" s="116">
        <f t="shared" si="330"/>
        <v>0</v>
      </c>
      <c r="BS158" s="101">
        <f t="shared" si="331"/>
        <v>0</v>
      </c>
      <c r="BT158" s="106">
        <f t="shared" si="234"/>
        <v>0</v>
      </c>
      <c r="BY158" s="116">
        <f t="shared" si="332"/>
        <v>0</v>
      </c>
      <c r="BZ158" s="101">
        <f t="shared" si="333"/>
        <v>0</v>
      </c>
      <c r="CA158" s="106">
        <f t="shared" si="237"/>
        <v>0</v>
      </c>
      <c r="CF158" s="116">
        <f t="shared" si="334"/>
        <v>0</v>
      </c>
      <c r="CG158" s="101">
        <f t="shared" si="335"/>
        <v>0</v>
      </c>
      <c r="CH158" s="106">
        <f t="shared" si="240"/>
        <v>0</v>
      </c>
      <c r="CM158" s="116">
        <f t="shared" si="336"/>
        <v>0</v>
      </c>
      <c r="CN158" s="101">
        <f t="shared" si="337"/>
        <v>0</v>
      </c>
      <c r="CO158" s="106">
        <f t="shared" si="243"/>
        <v>0</v>
      </c>
      <c r="CT158" s="116">
        <f t="shared" si="338"/>
        <v>0</v>
      </c>
      <c r="CU158" s="101">
        <f t="shared" si="339"/>
        <v>0</v>
      </c>
      <c r="CV158" s="106">
        <f t="shared" si="246"/>
        <v>0</v>
      </c>
      <c r="DA158" s="116">
        <f t="shared" si="340"/>
        <v>0</v>
      </c>
      <c r="DB158" s="101">
        <f t="shared" si="341"/>
        <v>0</v>
      </c>
      <c r="DC158" s="106">
        <f t="shared" si="249"/>
        <v>0</v>
      </c>
      <c r="DH158" s="116">
        <f t="shared" si="342"/>
        <v>0</v>
      </c>
      <c r="DI158" s="101">
        <f t="shared" si="343"/>
        <v>0</v>
      </c>
      <c r="DJ158" s="106">
        <f t="shared" si="252"/>
        <v>0</v>
      </c>
      <c r="DO158" s="116">
        <f t="shared" si="344"/>
        <v>0</v>
      </c>
      <c r="DP158" s="101">
        <f t="shared" si="345"/>
        <v>0</v>
      </c>
      <c r="DQ158" s="106">
        <f t="shared" si="255"/>
        <v>0</v>
      </c>
      <c r="DV158" s="116">
        <f t="shared" si="346"/>
        <v>0</v>
      </c>
      <c r="DW158" s="101">
        <f t="shared" si="347"/>
        <v>0</v>
      </c>
      <c r="DX158" s="106">
        <f t="shared" si="258"/>
        <v>0</v>
      </c>
      <c r="EC158" s="116">
        <f t="shared" si="348"/>
        <v>0</v>
      </c>
      <c r="ED158" s="101">
        <f t="shared" si="349"/>
        <v>0</v>
      </c>
      <c r="EE158" s="106">
        <f t="shared" si="261"/>
        <v>0</v>
      </c>
      <c r="EJ158" s="116">
        <f t="shared" si="350"/>
        <v>0</v>
      </c>
      <c r="EK158" s="101">
        <f t="shared" si="351"/>
        <v>0</v>
      </c>
      <c r="EL158" s="106">
        <f t="shared" si="264"/>
        <v>0</v>
      </c>
      <c r="EQ158" s="116">
        <f t="shared" si="352"/>
        <v>0</v>
      </c>
      <c r="ER158" s="101">
        <f t="shared" si="353"/>
        <v>0</v>
      </c>
      <c r="ES158" s="106">
        <f t="shared" si="267"/>
        <v>0</v>
      </c>
      <c r="EX158" s="116">
        <f t="shared" si="354"/>
        <v>0</v>
      </c>
      <c r="EY158" s="101">
        <f t="shared" si="355"/>
        <v>0</v>
      </c>
      <c r="EZ158" s="106">
        <f t="shared" si="270"/>
        <v>0</v>
      </c>
      <c r="FE158" s="116">
        <f t="shared" si="356"/>
        <v>0</v>
      </c>
      <c r="FF158" s="101">
        <f t="shared" si="357"/>
        <v>0</v>
      </c>
      <c r="FG158" s="106">
        <f t="shared" si="273"/>
        <v>0</v>
      </c>
      <c r="FL158" s="116">
        <f t="shared" si="358"/>
        <v>0</v>
      </c>
      <c r="FM158" s="101">
        <f t="shared" si="359"/>
        <v>0</v>
      </c>
      <c r="FN158" s="106">
        <f t="shared" si="276"/>
        <v>0</v>
      </c>
      <c r="FS158" s="116">
        <f t="shared" si="360"/>
        <v>0</v>
      </c>
      <c r="FT158" s="101">
        <f t="shared" si="361"/>
        <v>0</v>
      </c>
      <c r="FU158" s="106">
        <f t="shared" si="279"/>
        <v>0</v>
      </c>
      <c r="FZ158" s="116">
        <f t="shared" si="362"/>
        <v>0</v>
      </c>
      <c r="GA158" s="101">
        <f t="shared" si="363"/>
        <v>0</v>
      </c>
      <c r="GB158" s="106">
        <f t="shared" si="282"/>
        <v>0</v>
      </c>
      <c r="GG158" s="116">
        <f t="shared" si="364"/>
        <v>0</v>
      </c>
      <c r="GH158" s="101">
        <f t="shared" si="365"/>
        <v>0</v>
      </c>
      <c r="GI158" s="106">
        <f t="shared" si="285"/>
        <v>0</v>
      </c>
      <c r="GN158" s="116">
        <f t="shared" si="366"/>
        <v>0</v>
      </c>
      <c r="GO158" s="101">
        <f t="shared" si="367"/>
        <v>0</v>
      </c>
      <c r="GP158" s="106">
        <f t="shared" si="288"/>
        <v>0</v>
      </c>
      <c r="GU158" s="116">
        <f t="shared" si="368"/>
        <v>0</v>
      </c>
      <c r="GV158" s="101">
        <f t="shared" si="369"/>
        <v>0</v>
      </c>
      <c r="GW158" s="106">
        <f t="shared" si="291"/>
        <v>0</v>
      </c>
      <c r="HB158" s="116">
        <f t="shared" si="370"/>
        <v>0</v>
      </c>
      <c r="HC158" s="101">
        <f t="shared" si="371"/>
        <v>0</v>
      </c>
      <c r="HD158" s="106">
        <f t="shared" si="294"/>
        <v>0</v>
      </c>
      <c r="HI158" s="116">
        <f t="shared" si="372"/>
        <v>0</v>
      </c>
      <c r="HJ158" s="101">
        <f t="shared" si="373"/>
        <v>0</v>
      </c>
      <c r="HK158" s="106">
        <f t="shared" si="297"/>
        <v>0</v>
      </c>
      <c r="HP158" s="116">
        <f t="shared" si="374"/>
        <v>0</v>
      </c>
      <c r="HQ158" s="101">
        <f t="shared" si="375"/>
        <v>0</v>
      </c>
      <c r="HR158" s="106">
        <f t="shared" si="300"/>
        <v>0</v>
      </c>
      <c r="HW158" s="116">
        <f t="shared" si="376"/>
        <v>0</v>
      </c>
      <c r="HX158" s="101">
        <f t="shared" si="377"/>
        <v>0</v>
      </c>
      <c r="HY158" s="106">
        <f t="shared" si="303"/>
        <v>0</v>
      </c>
      <c r="ID158" s="116">
        <f t="shared" si="378"/>
        <v>0</v>
      </c>
      <c r="IE158" s="101">
        <f t="shared" si="379"/>
        <v>0</v>
      </c>
      <c r="IF158" s="106">
        <f t="shared" si="306"/>
        <v>0</v>
      </c>
      <c r="IK158" s="116">
        <f t="shared" si="380"/>
        <v>0</v>
      </c>
      <c r="IL158" s="101">
        <f t="shared" si="381"/>
        <v>0</v>
      </c>
      <c r="IM158" s="106">
        <f t="shared" si="309"/>
        <v>0</v>
      </c>
    </row>
    <row r="159" spans="7:247" x14ac:dyDescent="0.2">
      <c r="G159" s="120">
        <f t="shared" si="312"/>
        <v>55354644</v>
      </c>
      <c r="H159" s="37">
        <f t="shared" si="313"/>
        <v>55354644</v>
      </c>
      <c r="I159" s="121">
        <f t="shared" si="310"/>
        <v>0</v>
      </c>
      <c r="N159" s="120">
        <f t="shared" si="314"/>
        <v>48844881</v>
      </c>
      <c r="O159" s="37">
        <f t="shared" si="315"/>
        <v>48844881</v>
      </c>
      <c r="P159" s="121">
        <f t="shared" si="311"/>
        <v>0</v>
      </c>
      <c r="U159" s="120">
        <f t="shared" si="316"/>
        <v>7440701</v>
      </c>
      <c r="V159" s="37">
        <f t="shared" si="317"/>
        <v>7440701</v>
      </c>
      <c r="W159" s="121">
        <f t="shared" si="213"/>
        <v>0</v>
      </c>
      <c r="AB159" s="120">
        <f t="shared" si="318"/>
        <v>7190902</v>
      </c>
      <c r="AC159" s="37">
        <f t="shared" si="319"/>
        <v>7190902</v>
      </c>
      <c r="AD159" s="121">
        <f t="shared" si="216"/>
        <v>0</v>
      </c>
      <c r="AI159" s="120">
        <f t="shared" si="320"/>
        <v>0</v>
      </c>
      <c r="AJ159" s="37">
        <f t="shared" si="321"/>
        <v>0</v>
      </c>
      <c r="AK159" s="121">
        <f t="shared" si="219"/>
        <v>0</v>
      </c>
      <c r="AP159" s="120">
        <f t="shared" si="322"/>
        <v>833648</v>
      </c>
      <c r="AQ159" s="37">
        <f t="shared" si="323"/>
        <v>833648</v>
      </c>
      <c r="AR159" s="121">
        <f t="shared" si="222"/>
        <v>0</v>
      </c>
      <c r="AW159" s="120">
        <f t="shared" si="324"/>
        <v>5502510</v>
      </c>
      <c r="AX159" s="37">
        <f t="shared" si="325"/>
        <v>5502510</v>
      </c>
      <c r="AY159" s="121">
        <f t="shared" si="225"/>
        <v>0</v>
      </c>
      <c r="BD159" s="120">
        <f t="shared" si="326"/>
        <v>3533776</v>
      </c>
      <c r="BE159" s="37">
        <f t="shared" si="327"/>
        <v>3533776</v>
      </c>
      <c r="BF159" s="121">
        <f t="shared" si="228"/>
        <v>0</v>
      </c>
      <c r="BK159" s="120">
        <f t="shared" si="328"/>
        <v>690382</v>
      </c>
      <c r="BL159" s="37">
        <f t="shared" si="329"/>
        <v>690382</v>
      </c>
      <c r="BM159" s="121">
        <f t="shared" si="231"/>
        <v>0</v>
      </c>
      <c r="BR159" s="120">
        <f t="shared" si="330"/>
        <v>1278352</v>
      </c>
      <c r="BS159" s="37">
        <f t="shared" si="331"/>
        <v>1278352</v>
      </c>
      <c r="BT159" s="121">
        <f t="shared" si="234"/>
        <v>0</v>
      </c>
      <c r="BY159" s="120">
        <f t="shared" si="332"/>
        <v>6183259</v>
      </c>
      <c r="BZ159" s="37">
        <f t="shared" si="333"/>
        <v>6183259</v>
      </c>
      <c r="CA159" s="121">
        <f t="shared" si="237"/>
        <v>0</v>
      </c>
      <c r="CF159" s="120">
        <f t="shared" si="334"/>
        <v>0</v>
      </c>
      <c r="CG159" s="37">
        <f t="shared" si="335"/>
        <v>0</v>
      </c>
      <c r="CH159" s="121">
        <f t="shared" si="240"/>
        <v>0</v>
      </c>
      <c r="CM159" s="120">
        <f t="shared" si="336"/>
        <v>0</v>
      </c>
      <c r="CN159" s="37">
        <f t="shared" si="337"/>
        <v>0</v>
      </c>
      <c r="CO159" s="121">
        <f t="shared" si="243"/>
        <v>0</v>
      </c>
      <c r="CT159" s="120">
        <f t="shared" si="338"/>
        <v>0</v>
      </c>
      <c r="CU159" s="37">
        <f t="shared" si="339"/>
        <v>0</v>
      </c>
      <c r="CV159" s="121">
        <f t="shared" si="246"/>
        <v>0</v>
      </c>
      <c r="DA159" s="120">
        <f t="shared" si="340"/>
        <v>0</v>
      </c>
      <c r="DB159" s="37">
        <f t="shared" si="341"/>
        <v>0</v>
      </c>
      <c r="DC159" s="121">
        <f t="shared" si="249"/>
        <v>0</v>
      </c>
      <c r="DH159" s="120">
        <f t="shared" si="342"/>
        <v>0</v>
      </c>
      <c r="DI159" s="37">
        <f t="shared" si="343"/>
        <v>0</v>
      </c>
      <c r="DJ159" s="121">
        <f t="shared" si="252"/>
        <v>0</v>
      </c>
      <c r="DO159" s="120">
        <f t="shared" si="344"/>
        <v>0</v>
      </c>
      <c r="DP159" s="37">
        <f t="shared" si="345"/>
        <v>0</v>
      </c>
      <c r="DQ159" s="121">
        <f t="shared" si="255"/>
        <v>0</v>
      </c>
      <c r="DV159" s="120">
        <f t="shared" si="346"/>
        <v>0</v>
      </c>
      <c r="DW159" s="37">
        <f t="shared" si="347"/>
        <v>0</v>
      </c>
      <c r="DX159" s="121">
        <f t="shared" si="258"/>
        <v>0</v>
      </c>
      <c r="EC159" s="120">
        <f t="shared" si="348"/>
        <v>0</v>
      </c>
      <c r="ED159" s="37">
        <f t="shared" si="349"/>
        <v>0</v>
      </c>
      <c r="EE159" s="121">
        <f t="shared" si="261"/>
        <v>0</v>
      </c>
      <c r="EJ159" s="120">
        <f t="shared" si="350"/>
        <v>0</v>
      </c>
      <c r="EK159" s="37">
        <f t="shared" si="351"/>
        <v>0</v>
      </c>
      <c r="EL159" s="121">
        <f t="shared" si="264"/>
        <v>0</v>
      </c>
      <c r="EQ159" s="120">
        <f t="shared" si="352"/>
        <v>0</v>
      </c>
      <c r="ER159" s="37">
        <f t="shared" si="353"/>
        <v>0</v>
      </c>
      <c r="ES159" s="121">
        <f t="shared" si="267"/>
        <v>0</v>
      </c>
      <c r="EX159" s="120">
        <f t="shared" si="354"/>
        <v>0</v>
      </c>
      <c r="EY159" s="37">
        <f t="shared" si="355"/>
        <v>0</v>
      </c>
      <c r="EZ159" s="121">
        <f t="shared" si="270"/>
        <v>0</v>
      </c>
      <c r="FE159" s="120">
        <f t="shared" si="356"/>
        <v>0</v>
      </c>
      <c r="FF159" s="37">
        <f t="shared" si="357"/>
        <v>0</v>
      </c>
      <c r="FG159" s="121">
        <f t="shared" si="273"/>
        <v>0</v>
      </c>
      <c r="FL159" s="120">
        <f t="shared" si="358"/>
        <v>0</v>
      </c>
      <c r="FM159" s="37">
        <f t="shared" si="359"/>
        <v>0</v>
      </c>
      <c r="FN159" s="121">
        <f t="shared" si="276"/>
        <v>0</v>
      </c>
      <c r="FS159" s="120">
        <f t="shared" si="360"/>
        <v>0</v>
      </c>
      <c r="FT159" s="37">
        <f t="shared" si="361"/>
        <v>0</v>
      </c>
      <c r="FU159" s="121">
        <f t="shared" si="279"/>
        <v>0</v>
      </c>
      <c r="FZ159" s="120">
        <f t="shared" si="362"/>
        <v>0</v>
      </c>
      <c r="GA159" s="37">
        <f t="shared" si="363"/>
        <v>0</v>
      </c>
      <c r="GB159" s="121">
        <f t="shared" si="282"/>
        <v>0</v>
      </c>
      <c r="GG159" s="120">
        <f t="shared" si="364"/>
        <v>0</v>
      </c>
      <c r="GH159" s="37">
        <f t="shared" si="365"/>
        <v>0</v>
      </c>
      <c r="GI159" s="121">
        <f t="shared" si="285"/>
        <v>0</v>
      </c>
      <c r="GN159" s="120">
        <f t="shared" si="366"/>
        <v>0</v>
      </c>
      <c r="GO159" s="37">
        <f t="shared" si="367"/>
        <v>0</v>
      </c>
      <c r="GP159" s="121">
        <f t="shared" si="288"/>
        <v>0</v>
      </c>
      <c r="GU159" s="120">
        <f t="shared" si="368"/>
        <v>0</v>
      </c>
      <c r="GV159" s="37">
        <f t="shared" si="369"/>
        <v>0</v>
      </c>
      <c r="GW159" s="121">
        <f t="shared" si="291"/>
        <v>0</v>
      </c>
      <c r="HB159" s="120">
        <f t="shared" si="370"/>
        <v>0</v>
      </c>
      <c r="HC159" s="37">
        <f t="shared" si="371"/>
        <v>0</v>
      </c>
      <c r="HD159" s="121">
        <f t="shared" si="294"/>
        <v>0</v>
      </c>
      <c r="HI159" s="120">
        <f t="shared" si="372"/>
        <v>0</v>
      </c>
      <c r="HJ159" s="37">
        <f t="shared" si="373"/>
        <v>0</v>
      </c>
      <c r="HK159" s="121">
        <f t="shared" si="297"/>
        <v>0</v>
      </c>
      <c r="HP159" s="120">
        <f t="shared" si="374"/>
        <v>0</v>
      </c>
      <c r="HQ159" s="37">
        <f t="shared" si="375"/>
        <v>0</v>
      </c>
      <c r="HR159" s="121">
        <f t="shared" si="300"/>
        <v>0</v>
      </c>
      <c r="HW159" s="120">
        <f t="shared" si="376"/>
        <v>0</v>
      </c>
      <c r="HX159" s="37">
        <f t="shared" si="377"/>
        <v>0</v>
      </c>
      <c r="HY159" s="121">
        <f t="shared" si="303"/>
        <v>0</v>
      </c>
      <c r="ID159" s="120">
        <f t="shared" si="378"/>
        <v>0</v>
      </c>
      <c r="IE159" s="37">
        <f t="shared" si="379"/>
        <v>0</v>
      </c>
      <c r="IF159" s="121">
        <f t="shared" si="306"/>
        <v>0</v>
      </c>
      <c r="IK159" s="120">
        <f t="shared" si="380"/>
        <v>0</v>
      </c>
      <c r="IL159" s="37">
        <f t="shared" si="381"/>
        <v>0</v>
      </c>
      <c r="IM159" s="121">
        <f t="shared" si="309"/>
        <v>0</v>
      </c>
    </row>
    <row r="160" spans="7:247" ht="12" thickBot="1" x14ac:dyDescent="0.25">
      <c r="G160" s="122"/>
      <c r="H160" s="107"/>
      <c r="I160" s="108"/>
      <c r="N160" s="122"/>
      <c r="O160" s="107"/>
      <c r="P160" s="108"/>
      <c r="U160" s="122"/>
      <c r="V160" s="107"/>
      <c r="W160" s="108"/>
      <c r="AB160" s="122"/>
      <c r="AC160" s="107"/>
      <c r="AD160" s="108"/>
      <c r="AI160" s="122"/>
      <c r="AJ160" s="107"/>
      <c r="AK160" s="108"/>
      <c r="AP160" s="122"/>
      <c r="AQ160" s="107"/>
      <c r="AR160" s="108"/>
      <c r="AW160" s="122"/>
      <c r="AX160" s="107"/>
      <c r="AY160" s="108"/>
      <c r="BD160" s="122"/>
      <c r="BE160" s="107"/>
      <c r="BF160" s="108"/>
      <c r="BK160" s="122"/>
      <c r="BL160" s="107"/>
      <c r="BM160" s="108"/>
      <c r="BR160" s="122"/>
      <c r="BS160" s="107"/>
      <c r="BT160" s="108"/>
      <c r="BY160" s="122"/>
      <c r="BZ160" s="107"/>
      <c r="CA160" s="108"/>
      <c r="CF160" s="122"/>
      <c r="CG160" s="107"/>
      <c r="CH160" s="108"/>
      <c r="CM160" s="122"/>
      <c r="CN160" s="107"/>
      <c r="CO160" s="108"/>
      <c r="CT160" s="122"/>
      <c r="CU160" s="107"/>
      <c r="CV160" s="108"/>
      <c r="DA160" s="122"/>
      <c r="DB160" s="107"/>
      <c r="DC160" s="108"/>
      <c r="DH160" s="122"/>
      <c r="DI160" s="107"/>
      <c r="DJ160" s="108"/>
      <c r="DO160" s="122"/>
      <c r="DP160" s="107"/>
      <c r="DQ160" s="108"/>
      <c r="DV160" s="122"/>
      <c r="DW160" s="107"/>
      <c r="DX160" s="108"/>
      <c r="EC160" s="122"/>
      <c r="ED160" s="107"/>
      <c r="EE160" s="108"/>
      <c r="EJ160" s="122"/>
      <c r="EK160" s="107"/>
      <c r="EL160" s="108"/>
      <c r="EQ160" s="122"/>
      <c r="ER160" s="107"/>
      <c r="ES160" s="108"/>
      <c r="EX160" s="122"/>
      <c r="EY160" s="107"/>
      <c r="EZ160" s="108"/>
      <c r="FE160" s="122"/>
      <c r="FF160" s="107"/>
      <c r="FG160" s="108"/>
      <c r="FL160" s="122"/>
      <c r="FM160" s="107"/>
      <c r="FN160" s="108"/>
      <c r="FS160" s="122"/>
      <c r="FT160" s="107"/>
      <c r="FU160" s="108"/>
      <c r="FZ160" s="122"/>
      <c r="GA160" s="107"/>
      <c r="GB160" s="108"/>
      <c r="GG160" s="122"/>
      <c r="GH160" s="107"/>
      <c r="GI160" s="108"/>
      <c r="GN160" s="122"/>
      <c r="GO160" s="107"/>
      <c r="GP160" s="108"/>
      <c r="GU160" s="122"/>
      <c r="GV160" s="107"/>
      <c r="GW160" s="108"/>
      <c r="HB160" s="122"/>
      <c r="HC160" s="107"/>
      <c r="HD160" s="108"/>
      <c r="HI160" s="122"/>
      <c r="HJ160" s="107"/>
      <c r="HK160" s="108"/>
      <c r="HP160" s="122"/>
      <c r="HQ160" s="107"/>
      <c r="HR160" s="108"/>
      <c r="HW160" s="122"/>
      <c r="HX160" s="107"/>
      <c r="HY160" s="108"/>
      <c r="ID160" s="122"/>
      <c r="IE160" s="107"/>
      <c r="IF160" s="108"/>
      <c r="IK160" s="122"/>
      <c r="IL160" s="107"/>
      <c r="IM160" s="108"/>
    </row>
    <row r="161" spans="7:248" x14ac:dyDescent="0.2">
      <c r="G161" s="101"/>
    </row>
    <row r="162" spans="7:248" x14ac:dyDescent="0.2">
      <c r="G162" s="101"/>
    </row>
    <row r="163" spans="7:248" x14ac:dyDescent="0.2">
      <c r="G163" s="101"/>
    </row>
    <row r="164" spans="7:248" x14ac:dyDescent="0.2">
      <c r="G164" s="101"/>
      <c r="O164" s="101">
        <f>O41-O72</f>
        <v>-436684</v>
      </c>
      <c r="P164" s="101">
        <f>P41-P72</f>
        <v>436684</v>
      </c>
      <c r="Q164" s="101">
        <f>Q41-Q72</f>
        <v>0</v>
      </c>
      <c r="V164" s="101">
        <f>V41-V72</f>
        <v>0</v>
      </c>
      <c r="W164" s="101">
        <f>W41-W72</f>
        <v>0</v>
      </c>
      <c r="X164" s="101">
        <f>X41-X72</f>
        <v>0</v>
      </c>
      <c r="AC164" s="101">
        <f>AC41-AC72</f>
        <v>0</v>
      </c>
      <c r="AD164" s="101">
        <f>AD41-AD72</f>
        <v>0</v>
      </c>
      <c r="AE164" s="101">
        <f>AE41-AE72</f>
        <v>0</v>
      </c>
      <c r="AJ164" s="101">
        <f>AJ41-AJ72</f>
        <v>0</v>
      </c>
      <c r="AK164" s="101">
        <f>AK41-AK72</f>
        <v>0</v>
      </c>
      <c r="AL164" s="101">
        <f>AL41-AL72</f>
        <v>0</v>
      </c>
      <c r="AQ164" s="101">
        <f>AQ41-AQ72</f>
        <v>0</v>
      </c>
      <c r="AR164" s="101">
        <f>AR41-AR72</f>
        <v>0</v>
      </c>
      <c r="AS164" s="101">
        <f>AS41-AS72</f>
        <v>0</v>
      </c>
      <c r="AX164" s="101">
        <f>AX41-AX72</f>
        <v>0</v>
      </c>
      <c r="AY164" s="101">
        <f>AY41-AY72</f>
        <v>0</v>
      </c>
      <c r="AZ164" s="101">
        <f>AZ41-AZ72</f>
        <v>0</v>
      </c>
      <c r="BE164" s="101">
        <f>BE41-BE72</f>
        <v>0</v>
      </c>
      <c r="BF164" s="101">
        <f>BF41-BF72</f>
        <v>0</v>
      </c>
      <c r="BG164" s="101">
        <f>BG41-BG72</f>
        <v>0</v>
      </c>
      <c r="BL164" s="101">
        <f>BL41-BL72</f>
        <v>0</v>
      </c>
      <c r="BM164" s="101">
        <f>BM41-BM72</f>
        <v>0</v>
      </c>
      <c r="BN164" s="101">
        <f>BN41-BN72</f>
        <v>0</v>
      </c>
      <c r="BS164" s="101">
        <f>BS41-BS72</f>
        <v>0</v>
      </c>
      <c r="BT164" s="101">
        <f>BT41-BT72</f>
        <v>0</v>
      </c>
      <c r="BU164" s="101">
        <f>BU41-BU72</f>
        <v>0</v>
      </c>
      <c r="BZ164" s="101">
        <f>BZ41-BZ72</f>
        <v>0</v>
      </c>
      <c r="CA164" s="101">
        <f>CA41-CA72</f>
        <v>0</v>
      </c>
      <c r="CB164" s="101">
        <f>CB41-CB72</f>
        <v>0</v>
      </c>
      <c r="CG164" s="101">
        <f>CG41-CG72</f>
        <v>0</v>
      </c>
      <c r="CH164" s="101">
        <f>CH41-CH72</f>
        <v>0</v>
      </c>
      <c r="CI164" s="101">
        <f>CI41-CI72</f>
        <v>0</v>
      </c>
      <c r="CN164" s="101">
        <f>CN41-CN72</f>
        <v>0</v>
      </c>
      <c r="CO164" s="101">
        <f>CO41-CO72</f>
        <v>0</v>
      </c>
      <c r="CP164" s="101">
        <f>CP41-CP72</f>
        <v>0</v>
      </c>
      <c r="CU164" s="101">
        <f>CU41-CU72</f>
        <v>0</v>
      </c>
      <c r="CV164" s="101">
        <f>CV41-CV72</f>
        <v>0</v>
      </c>
      <c r="CW164" s="101">
        <f>CW41-CW72</f>
        <v>0</v>
      </c>
      <c r="DB164" s="101">
        <f>DB41-DB72</f>
        <v>0</v>
      </c>
      <c r="DC164" s="101">
        <f>DC41-DC72</f>
        <v>0</v>
      </c>
      <c r="DD164" s="101">
        <f>DD41-DD72</f>
        <v>0</v>
      </c>
      <c r="DI164" s="101">
        <f>DI41-DI72</f>
        <v>0</v>
      </c>
      <c r="DJ164" s="101">
        <f>DJ41-DJ72</f>
        <v>0</v>
      </c>
      <c r="DK164" s="101">
        <f>DK41-DK72</f>
        <v>0</v>
      </c>
      <c r="DP164" s="101">
        <f>DP41-DP72</f>
        <v>0</v>
      </c>
      <c r="DQ164" s="101">
        <f>DQ41-DQ72</f>
        <v>0</v>
      </c>
      <c r="DR164" s="101">
        <f>DR41-DR72</f>
        <v>0</v>
      </c>
      <c r="DW164" s="101">
        <f>DW41-DW72</f>
        <v>0</v>
      </c>
      <c r="DX164" s="101">
        <f>DX41-DX72</f>
        <v>0</v>
      </c>
      <c r="DY164" s="101">
        <f>DY41-DY72</f>
        <v>0</v>
      </c>
      <c r="ED164" s="101">
        <f>ED41-ED72</f>
        <v>0</v>
      </c>
      <c r="EE164" s="101">
        <f>EE41-EE72</f>
        <v>0</v>
      </c>
      <c r="EF164" s="101">
        <f>EF41-EF72</f>
        <v>0</v>
      </c>
      <c r="EK164" s="101">
        <f>EK41-EK72</f>
        <v>0</v>
      </c>
      <c r="EL164" s="101">
        <f>EL41-EL72</f>
        <v>0</v>
      </c>
      <c r="EM164" s="101">
        <f>EM41-EM72</f>
        <v>0</v>
      </c>
      <c r="ER164" s="101">
        <f>ER41-ER72</f>
        <v>0</v>
      </c>
      <c r="ES164" s="101">
        <f>ES41-ES72</f>
        <v>0</v>
      </c>
      <c r="ET164" s="101">
        <f>ET41-ET72</f>
        <v>0</v>
      </c>
      <c r="EY164" s="101">
        <f>EY41-EY72</f>
        <v>0</v>
      </c>
      <c r="EZ164" s="101">
        <f>EZ41-EZ72</f>
        <v>0</v>
      </c>
      <c r="FA164" s="101">
        <f>FA41-FA72</f>
        <v>0</v>
      </c>
      <c r="FF164" s="101">
        <f>FF41-FF72</f>
        <v>0</v>
      </c>
      <c r="FG164" s="101">
        <f>FG41-FG72</f>
        <v>0</v>
      </c>
      <c r="FH164" s="101">
        <f>FH41-FH72</f>
        <v>0</v>
      </c>
      <c r="FM164" s="101">
        <f>FM41-FM72</f>
        <v>0</v>
      </c>
      <c r="FN164" s="101">
        <f>FN41-FN72</f>
        <v>0</v>
      </c>
      <c r="FO164" s="101">
        <f>FO41-FO72</f>
        <v>0</v>
      </c>
      <c r="FT164" s="101">
        <f>FT41-FT72</f>
        <v>0</v>
      </c>
      <c r="FU164" s="101">
        <f>FU41-FU72</f>
        <v>0</v>
      </c>
      <c r="FV164" s="101">
        <f>FV41-FV72</f>
        <v>0</v>
      </c>
      <c r="GA164" s="101">
        <f>GA41-GA72</f>
        <v>0</v>
      </c>
      <c r="GB164" s="101">
        <f>GB41-GB72</f>
        <v>0</v>
      </c>
      <c r="GC164" s="101">
        <f>GC41-GC72</f>
        <v>0</v>
      </c>
      <c r="GH164" s="101">
        <f>GH41-GH72</f>
        <v>0</v>
      </c>
      <c r="GI164" s="101">
        <f>GI41-GI72</f>
        <v>0</v>
      </c>
      <c r="GJ164" s="101">
        <f>GJ41-GJ72</f>
        <v>0</v>
      </c>
      <c r="GO164" s="101">
        <f>GO41-GO72</f>
        <v>0</v>
      </c>
      <c r="GP164" s="101">
        <f>GP41-GP72</f>
        <v>0</v>
      </c>
      <c r="GQ164" s="101">
        <f>GQ41-GQ72</f>
        <v>0</v>
      </c>
      <c r="GV164" s="101">
        <f>GV41-GV72</f>
        <v>0</v>
      </c>
      <c r="GW164" s="101">
        <f>GW41-GW72</f>
        <v>0</v>
      </c>
      <c r="GX164" s="101">
        <f>GX41-GX72</f>
        <v>0</v>
      </c>
      <c r="HC164" s="101">
        <f>HC41-HC72</f>
        <v>0</v>
      </c>
      <c r="HD164" s="101">
        <f>HD41-HD72</f>
        <v>0</v>
      </c>
      <c r="HE164" s="101">
        <f>HE41-HE72</f>
        <v>0</v>
      </c>
      <c r="HJ164" s="101">
        <f>HJ41-HJ72</f>
        <v>0</v>
      </c>
      <c r="HK164" s="101">
        <f>HK41-HK72</f>
        <v>0</v>
      </c>
      <c r="HL164" s="101">
        <f>HL41-HL72</f>
        <v>0</v>
      </c>
      <c r="HQ164" s="101">
        <f>HQ41-HQ72</f>
        <v>0</v>
      </c>
      <c r="HR164" s="101">
        <f>HR41-HR72</f>
        <v>0</v>
      </c>
      <c r="HS164" s="101">
        <f>HS41-HS72</f>
        <v>0</v>
      </c>
      <c r="HX164" s="101">
        <f>HX41-HX72</f>
        <v>0</v>
      </c>
      <c r="HY164" s="101">
        <f>HY41-HY72</f>
        <v>0</v>
      </c>
      <c r="HZ164" s="101">
        <f>HZ41-HZ72</f>
        <v>0</v>
      </c>
      <c r="IE164" s="101">
        <f>IE41-IE72</f>
        <v>0</v>
      </c>
      <c r="IF164" s="101">
        <f>IF41-IF72</f>
        <v>0</v>
      </c>
      <c r="IG164" s="101">
        <f>IG41-IG72</f>
        <v>0</v>
      </c>
      <c r="IL164" s="101">
        <f>IL41-IL72</f>
        <v>0</v>
      </c>
      <c r="IM164" s="101">
        <f>IM41-IM72</f>
        <v>0</v>
      </c>
      <c r="IN164" s="101">
        <f>IN41-IN72</f>
        <v>0</v>
      </c>
    </row>
    <row r="165" spans="7:248" x14ac:dyDescent="0.2">
      <c r="G165" s="101"/>
    </row>
    <row r="166" spans="7:248" x14ac:dyDescent="0.2">
      <c r="G166" s="101"/>
    </row>
    <row r="167" spans="7:248" x14ac:dyDescent="0.2">
      <c r="G167" s="101"/>
    </row>
    <row r="168" spans="7:248" x14ac:dyDescent="0.2">
      <c r="G168" s="101"/>
    </row>
    <row r="169" spans="7:248" x14ac:dyDescent="0.2">
      <c r="G169" s="101"/>
    </row>
    <row r="170" spans="7:248" x14ac:dyDescent="0.2">
      <c r="G170" s="101"/>
    </row>
    <row r="171" spans="7:248" x14ac:dyDescent="0.2">
      <c r="G171" s="101"/>
    </row>
    <row r="172" spans="7:248" x14ac:dyDescent="0.2">
      <c r="G172" s="101"/>
    </row>
    <row r="173" spans="7:248" x14ac:dyDescent="0.2">
      <c r="G173" s="101"/>
    </row>
    <row r="174" spans="7:248" x14ac:dyDescent="0.2">
      <c r="G174" s="101"/>
    </row>
    <row r="175" spans="7:248" x14ac:dyDescent="0.2">
      <c r="G175" s="101"/>
    </row>
    <row r="176" spans="7:248" x14ac:dyDescent="0.2">
      <c r="G176" s="101"/>
    </row>
    <row r="177" spans="7:7" x14ac:dyDescent="0.2">
      <c r="G177" s="101"/>
    </row>
    <row r="178" spans="7:7" x14ac:dyDescent="0.2">
      <c r="G178" s="101"/>
    </row>
    <row r="179" spans="7:7" x14ac:dyDescent="0.2">
      <c r="G179" s="101"/>
    </row>
    <row r="180" spans="7:7" x14ac:dyDescent="0.2">
      <c r="G180" s="101"/>
    </row>
    <row r="181" spans="7:7" x14ac:dyDescent="0.2">
      <c r="G181" s="101"/>
    </row>
    <row r="182" spans="7:7" x14ac:dyDescent="0.2">
      <c r="G182" s="101"/>
    </row>
    <row r="183" spans="7:7" x14ac:dyDescent="0.2">
      <c r="G183" s="101"/>
    </row>
    <row r="184" spans="7:7" x14ac:dyDescent="0.2">
      <c r="G184" s="101"/>
    </row>
    <row r="185" spans="7:7" x14ac:dyDescent="0.2">
      <c r="G185" s="101"/>
    </row>
    <row r="186" spans="7:7" x14ac:dyDescent="0.2">
      <c r="G186" s="101"/>
    </row>
    <row r="187" spans="7:7" x14ac:dyDescent="0.2">
      <c r="G187" s="101"/>
    </row>
    <row r="188" spans="7:7" x14ac:dyDescent="0.2">
      <c r="G188" s="101"/>
    </row>
    <row r="189" spans="7:7" x14ac:dyDescent="0.2">
      <c r="G189" s="101"/>
    </row>
    <row r="190" spans="7:7" x14ac:dyDescent="0.2">
      <c r="G190" s="101"/>
    </row>
    <row r="191" spans="7:7" x14ac:dyDescent="0.2">
      <c r="G191" s="101"/>
    </row>
    <row r="192" spans="7:7" x14ac:dyDescent="0.2">
      <c r="G192" s="101"/>
    </row>
    <row r="193" spans="7:7" x14ac:dyDescent="0.2">
      <c r="G193" s="101"/>
    </row>
    <row r="194" spans="7:7" x14ac:dyDescent="0.2">
      <c r="G194" s="101"/>
    </row>
    <row r="195" spans="7:7" x14ac:dyDescent="0.2">
      <c r="G195" s="101"/>
    </row>
    <row r="196" spans="7:7" x14ac:dyDescent="0.2">
      <c r="G196" s="101"/>
    </row>
    <row r="197" spans="7:7" x14ac:dyDescent="0.2">
      <c r="G197" s="101"/>
    </row>
    <row r="198" spans="7:7" x14ac:dyDescent="0.2">
      <c r="G198" s="101"/>
    </row>
    <row r="199" spans="7:7" x14ac:dyDescent="0.2">
      <c r="G199" s="101"/>
    </row>
    <row r="200" spans="7:7" x14ac:dyDescent="0.2">
      <c r="G200" s="101"/>
    </row>
    <row r="201" spans="7:7" x14ac:dyDescent="0.2">
      <c r="G201" s="101"/>
    </row>
    <row r="202" spans="7:7" x14ac:dyDescent="0.2">
      <c r="G202" s="101"/>
    </row>
    <row r="203" spans="7:7" x14ac:dyDescent="0.2">
      <c r="G203" s="101"/>
    </row>
    <row r="204" spans="7:7" x14ac:dyDescent="0.2">
      <c r="G204" s="101"/>
    </row>
    <row r="205" spans="7:7" x14ac:dyDescent="0.2">
      <c r="G205" s="101"/>
    </row>
    <row r="206" spans="7:7" x14ac:dyDescent="0.2">
      <c r="G206" s="101"/>
    </row>
    <row r="207" spans="7:7" x14ac:dyDescent="0.2">
      <c r="G207" s="101"/>
    </row>
    <row r="208" spans="7:7" x14ac:dyDescent="0.2">
      <c r="G208" s="101"/>
    </row>
    <row r="209" spans="7:7" x14ac:dyDescent="0.2">
      <c r="G209" s="101"/>
    </row>
    <row r="210" spans="7:7" x14ac:dyDescent="0.2">
      <c r="G210" s="101"/>
    </row>
    <row r="211" spans="7:7" x14ac:dyDescent="0.2">
      <c r="G211" s="101"/>
    </row>
    <row r="212" spans="7:7" x14ac:dyDescent="0.2">
      <c r="G212" s="101"/>
    </row>
    <row r="213" spans="7:7" x14ac:dyDescent="0.2">
      <c r="G213" s="101"/>
    </row>
    <row r="214" spans="7:7" x14ac:dyDescent="0.2">
      <c r="G214" s="101"/>
    </row>
    <row r="215" spans="7:7" x14ac:dyDescent="0.2">
      <c r="G215" s="101"/>
    </row>
    <row r="216" spans="7:7" x14ac:dyDescent="0.2">
      <c r="G216" s="101"/>
    </row>
    <row r="217" spans="7:7" x14ac:dyDescent="0.2">
      <c r="G217" s="101"/>
    </row>
    <row r="218" spans="7:7" x14ac:dyDescent="0.2">
      <c r="G218" s="101"/>
    </row>
    <row r="219" spans="7:7" x14ac:dyDescent="0.2">
      <c r="G219" s="101"/>
    </row>
    <row r="220" spans="7:7" x14ac:dyDescent="0.2">
      <c r="G220" s="101"/>
    </row>
    <row r="221" spans="7:7" x14ac:dyDescent="0.2">
      <c r="G221" s="101"/>
    </row>
    <row r="222" spans="7:7" x14ac:dyDescent="0.2">
      <c r="G222" s="101"/>
    </row>
    <row r="223" spans="7:7" x14ac:dyDescent="0.2">
      <c r="G223" s="101"/>
    </row>
    <row r="224" spans="7:7" x14ac:dyDescent="0.2">
      <c r="G224" s="101"/>
    </row>
    <row r="225" spans="7:7" x14ac:dyDescent="0.2">
      <c r="G225" s="101"/>
    </row>
    <row r="226" spans="7:7" x14ac:dyDescent="0.2">
      <c r="G226" s="101"/>
    </row>
    <row r="227" spans="7:7" x14ac:dyDescent="0.2">
      <c r="G227" s="101"/>
    </row>
    <row r="228" spans="7:7" x14ac:dyDescent="0.2">
      <c r="G228" s="101"/>
    </row>
    <row r="229" spans="7:7" x14ac:dyDescent="0.2">
      <c r="G229" s="101"/>
    </row>
    <row r="230" spans="7:7" x14ac:dyDescent="0.2">
      <c r="G230" s="101"/>
    </row>
    <row r="231" spans="7:7" x14ac:dyDescent="0.2">
      <c r="G231" s="101"/>
    </row>
    <row r="232" spans="7:7" x14ac:dyDescent="0.2">
      <c r="G232" s="101"/>
    </row>
    <row r="233" spans="7:7" x14ac:dyDescent="0.2">
      <c r="G233" s="101"/>
    </row>
    <row r="234" spans="7:7" x14ac:dyDescent="0.2">
      <c r="G234" s="101"/>
    </row>
    <row r="235" spans="7:7" x14ac:dyDescent="0.2">
      <c r="G235" s="101"/>
    </row>
    <row r="236" spans="7:7" x14ac:dyDescent="0.2">
      <c r="G236" s="101"/>
    </row>
    <row r="237" spans="7:7" x14ac:dyDescent="0.2">
      <c r="G237" s="101"/>
    </row>
    <row r="238" spans="7:7" x14ac:dyDescent="0.2">
      <c r="G238" s="101"/>
    </row>
    <row r="239" spans="7:7" x14ac:dyDescent="0.2">
      <c r="G239" s="101"/>
    </row>
    <row r="240" spans="7:7" x14ac:dyDescent="0.2">
      <c r="G240" s="101"/>
    </row>
    <row r="241" spans="7:7" x14ac:dyDescent="0.2">
      <c r="G241" s="101"/>
    </row>
    <row r="242" spans="7:7" x14ac:dyDescent="0.2">
      <c r="G242" s="101"/>
    </row>
    <row r="243" spans="7:7" x14ac:dyDescent="0.2">
      <c r="G243" s="101"/>
    </row>
    <row r="244" spans="7:7" x14ac:dyDescent="0.2">
      <c r="G244" s="101"/>
    </row>
    <row r="245" spans="7:7" x14ac:dyDescent="0.2">
      <c r="G245" s="101"/>
    </row>
    <row r="246" spans="7:7" x14ac:dyDescent="0.2">
      <c r="G246" s="101"/>
    </row>
    <row r="247" spans="7:7" x14ac:dyDescent="0.2">
      <c r="G247" s="101"/>
    </row>
    <row r="248" spans="7:7" x14ac:dyDescent="0.2">
      <c r="G248" s="101"/>
    </row>
    <row r="249" spans="7:7" x14ac:dyDescent="0.2">
      <c r="G249" s="101"/>
    </row>
    <row r="250" spans="7:7" x14ac:dyDescent="0.2">
      <c r="G250" s="101"/>
    </row>
    <row r="251" spans="7:7" x14ac:dyDescent="0.2">
      <c r="G251" s="101"/>
    </row>
    <row r="252" spans="7:7" x14ac:dyDescent="0.2">
      <c r="G252" s="101"/>
    </row>
    <row r="253" spans="7:7" x14ac:dyDescent="0.2">
      <c r="G253" s="101"/>
    </row>
    <row r="254" spans="7:7" x14ac:dyDescent="0.2">
      <c r="G254" s="101"/>
    </row>
    <row r="255" spans="7:7" x14ac:dyDescent="0.2">
      <c r="G255" s="101"/>
    </row>
    <row r="256" spans="7:7" x14ac:dyDescent="0.2">
      <c r="G256" s="101"/>
    </row>
    <row r="257" spans="7:7" x14ac:dyDescent="0.2">
      <c r="G257" s="101"/>
    </row>
    <row r="258" spans="7:7" x14ac:dyDescent="0.2">
      <c r="G258" s="101"/>
    </row>
    <row r="259" spans="7:7" x14ac:dyDescent="0.2">
      <c r="G259" s="101"/>
    </row>
    <row r="260" spans="7:7" x14ac:dyDescent="0.2">
      <c r="G260" s="101"/>
    </row>
    <row r="261" spans="7:7" x14ac:dyDescent="0.2">
      <c r="G261" s="101"/>
    </row>
    <row r="262" spans="7:7" x14ac:dyDescent="0.2">
      <c r="G262" s="101"/>
    </row>
    <row r="263" spans="7:7" x14ac:dyDescent="0.2">
      <c r="G263" s="101"/>
    </row>
    <row r="264" spans="7:7" x14ac:dyDescent="0.2">
      <c r="G264" s="101"/>
    </row>
    <row r="265" spans="7:7" x14ac:dyDescent="0.2">
      <c r="G265" s="101"/>
    </row>
    <row r="266" spans="7:7" x14ac:dyDescent="0.2">
      <c r="G266" s="101"/>
    </row>
    <row r="267" spans="7:7" x14ac:dyDescent="0.2">
      <c r="G267" s="101"/>
    </row>
    <row r="268" spans="7:7" x14ac:dyDescent="0.2">
      <c r="G268" s="101"/>
    </row>
    <row r="269" spans="7:7" x14ac:dyDescent="0.2">
      <c r="G269" s="101"/>
    </row>
    <row r="270" spans="7:7" x14ac:dyDescent="0.2">
      <c r="G270" s="101"/>
    </row>
    <row r="271" spans="7:7" x14ac:dyDescent="0.2">
      <c r="G271" s="101"/>
    </row>
    <row r="272" spans="7:7" x14ac:dyDescent="0.2">
      <c r="G272" s="101"/>
    </row>
    <row r="273" spans="7:7" x14ac:dyDescent="0.2">
      <c r="G273" s="101"/>
    </row>
    <row r="274" spans="7:7" x14ac:dyDescent="0.2">
      <c r="G274" s="101"/>
    </row>
    <row r="275" spans="7:7" x14ac:dyDescent="0.2">
      <c r="G275" s="101"/>
    </row>
    <row r="276" spans="7:7" x14ac:dyDescent="0.2">
      <c r="G276" s="101"/>
    </row>
    <row r="277" spans="7:7" x14ac:dyDescent="0.2">
      <c r="G277" s="101"/>
    </row>
    <row r="278" spans="7:7" x14ac:dyDescent="0.2">
      <c r="G278" s="101"/>
    </row>
    <row r="279" spans="7:7" x14ac:dyDescent="0.2">
      <c r="G279" s="101"/>
    </row>
    <row r="280" spans="7:7" x14ac:dyDescent="0.2">
      <c r="G280" s="101"/>
    </row>
    <row r="281" spans="7:7" x14ac:dyDescent="0.2">
      <c r="G281" s="101"/>
    </row>
    <row r="282" spans="7:7" x14ac:dyDescent="0.2">
      <c r="G282" s="101"/>
    </row>
    <row r="283" spans="7:7" x14ac:dyDescent="0.2">
      <c r="G283" s="101"/>
    </row>
    <row r="284" spans="7:7" x14ac:dyDescent="0.2">
      <c r="G284" s="101"/>
    </row>
    <row r="285" spans="7:7" x14ac:dyDescent="0.2">
      <c r="G285" s="101"/>
    </row>
    <row r="286" spans="7:7" x14ac:dyDescent="0.2">
      <c r="G286" s="101"/>
    </row>
    <row r="287" spans="7:7" x14ac:dyDescent="0.2">
      <c r="G287" s="101"/>
    </row>
    <row r="288" spans="7:7" x14ac:dyDescent="0.2">
      <c r="G288" s="101"/>
    </row>
    <row r="289" spans="7:7" x14ac:dyDescent="0.2">
      <c r="G289" s="101"/>
    </row>
    <row r="290" spans="7:7" x14ac:dyDescent="0.2">
      <c r="G290" s="101"/>
    </row>
    <row r="291" spans="7:7" x14ac:dyDescent="0.2">
      <c r="G291" s="101"/>
    </row>
    <row r="292" spans="7:7" x14ac:dyDescent="0.2">
      <c r="G292" s="101"/>
    </row>
    <row r="293" spans="7:7" x14ac:dyDescent="0.2">
      <c r="G293" s="101"/>
    </row>
    <row r="294" spans="7:7" x14ac:dyDescent="0.2">
      <c r="G294" s="101"/>
    </row>
    <row r="295" spans="7:7" x14ac:dyDescent="0.2">
      <c r="G295" s="101"/>
    </row>
    <row r="296" spans="7:7" x14ac:dyDescent="0.2">
      <c r="G296" s="101"/>
    </row>
    <row r="297" spans="7:7" x14ac:dyDescent="0.2">
      <c r="G297" s="101"/>
    </row>
    <row r="298" spans="7:7" x14ac:dyDescent="0.2">
      <c r="G298" s="101"/>
    </row>
    <row r="299" spans="7:7" x14ac:dyDescent="0.2">
      <c r="G299" s="101"/>
    </row>
    <row r="300" spans="7:7" x14ac:dyDescent="0.2">
      <c r="G300" s="101"/>
    </row>
    <row r="301" spans="7:7" x14ac:dyDescent="0.2">
      <c r="G301" s="101"/>
    </row>
    <row r="302" spans="7:7" x14ac:dyDescent="0.2">
      <c r="G302" s="101"/>
    </row>
    <row r="303" spans="7:7" x14ac:dyDescent="0.2">
      <c r="G303" s="101"/>
    </row>
    <row r="304" spans="7:7" x14ac:dyDescent="0.2">
      <c r="G304" s="101"/>
    </row>
    <row r="305" spans="7:7" x14ac:dyDescent="0.2">
      <c r="G305" s="101"/>
    </row>
    <row r="306" spans="7:7" x14ac:dyDescent="0.2">
      <c r="G306" s="101"/>
    </row>
    <row r="307" spans="7:7" x14ac:dyDescent="0.2">
      <c r="G307" s="101"/>
    </row>
    <row r="308" spans="7:7" x14ac:dyDescent="0.2">
      <c r="G308" s="101"/>
    </row>
    <row r="309" spans="7:7" x14ac:dyDescent="0.2">
      <c r="G309" s="101"/>
    </row>
    <row r="310" spans="7:7" x14ac:dyDescent="0.2">
      <c r="G310" s="101"/>
    </row>
    <row r="311" spans="7:7" x14ac:dyDescent="0.2">
      <c r="G311" s="101"/>
    </row>
    <row r="312" spans="7:7" x14ac:dyDescent="0.2">
      <c r="G312" s="101"/>
    </row>
    <row r="313" spans="7:7" x14ac:dyDescent="0.2">
      <c r="G313" s="101"/>
    </row>
    <row r="314" spans="7:7" x14ac:dyDescent="0.2">
      <c r="G314" s="101"/>
    </row>
    <row r="315" spans="7:7" x14ac:dyDescent="0.2">
      <c r="G315" s="101"/>
    </row>
    <row r="316" spans="7:7" x14ac:dyDescent="0.2">
      <c r="G316" s="101"/>
    </row>
    <row r="317" spans="7:7" x14ac:dyDescent="0.2">
      <c r="G317" s="101"/>
    </row>
    <row r="318" spans="7:7" x14ac:dyDescent="0.2">
      <c r="G318" s="101"/>
    </row>
    <row r="319" spans="7:7" x14ac:dyDescent="0.2">
      <c r="G319" s="101"/>
    </row>
    <row r="320" spans="7:7" x14ac:dyDescent="0.2">
      <c r="G320" s="101"/>
    </row>
    <row r="321" spans="7:7" x14ac:dyDescent="0.2">
      <c r="G321" s="101"/>
    </row>
    <row r="322" spans="7:7" x14ac:dyDescent="0.2">
      <c r="G322" s="101"/>
    </row>
    <row r="323" spans="7:7" x14ac:dyDescent="0.2">
      <c r="G323" s="101"/>
    </row>
    <row r="324" spans="7:7" x14ac:dyDescent="0.2">
      <c r="G324" s="101"/>
    </row>
    <row r="325" spans="7:7" x14ac:dyDescent="0.2">
      <c r="G325" s="101"/>
    </row>
    <row r="326" spans="7:7" x14ac:dyDescent="0.2">
      <c r="G326" s="101"/>
    </row>
    <row r="327" spans="7:7" x14ac:dyDescent="0.2">
      <c r="G327" s="101"/>
    </row>
    <row r="328" spans="7:7" x14ac:dyDescent="0.2">
      <c r="G328" s="101"/>
    </row>
    <row r="329" spans="7:7" x14ac:dyDescent="0.2">
      <c r="G329" s="101"/>
    </row>
    <row r="330" spans="7:7" x14ac:dyDescent="0.2">
      <c r="G330" s="101"/>
    </row>
    <row r="331" spans="7:7" x14ac:dyDescent="0.2">
      <c r="G331" s="101"/>
    </row>
    <row r="332" spans="7:7" x14ac:dyDescent="0.2">
      <c r="G332" s="101"/>
    </row>
    <row r="333" spans="7:7" x14ac:dyDescent="0.2">
      <c r="G333" s="101"/>
    </row>
    <row r="334" spans="7:7" x14ac:dyDescent="0.2">
      <c r="G334" s="101"/>
    </row>
    <row r="335" spans="7:7" x14ac:dyDescent="0.2">
      <c r="G335" s="101"/>
    </row>
    <row r="336" spans="7:7" x14ac:dyDescent="0.2">
      <c r="G336" s="101"/>
    </row>
    <row r="337" spans="7:7" x14ac:dyDescent="0.2">
      <c r="G337" s="101"/>
    </row>
    <row r="338" spans="7:7" x14ac:dyDescent="0.2">
      <c r="G338" s="101"/>
    </row>
    <row r="339" spans="7:7" x14ac:dyDescent="0.2">
      <c r="G339" s="101"/>
    </row>
    <row r="340" spans="7:7" x14ac:dyDescent="0.2">
      <c r="G340" s="101"/>
    </row>
    <row r="341" spans="7:7" x14ac:dyDescent="0.2">
      <c r="G341" s="101"/>
    </row>
    <row r="342" spans="7:7" x14ac:dyDescent="0.2">
      <c r="G342" s="101"/>
    </row>
    <row r="343" spans="7:7" x14ac:dyDescent="0.2">
      <c r="G343" s="101"/>
    </row>
    <row r="344" spans="7:7" x14ac:dyDescent="0.2">
      <c r="G344" s="101"/>
    </row>
    <row r="345" spans="7:7" x14ac:dyDescent="0.2">
      <c r="G345" s="101"/>
    </row>
    <row r="346" spans="7:7" x14ac:dyDescent="0.2">
      <c r="G346" s="101"/>
    </row>
    <row r="347" spans="7:7" x14ac:dyDescent="0.2">
      <c r="G347" s="101"/>
    </row>
    <row r="348" spans="7:7" x14ac:dyDescent="0.2">
      <c r="G348" s="101"/>
    </row>
    <row r="349" spans="7:7" x14ac:dyDescent="0.2">
      <c r="G349" s="101"/>
    </row>
    <row r="350" spans="7:7" x14ac:dyDescent="0.2">
      <c r="G350" s="101"/>
    </row>
    <row r="351" spans="7:7" x14ac:dyDescent="0.2">
      <c r="G351" s="101"/>
    </row>
    <row r="352" spans="7:7" x14ac:dyDescent="0.2">
      <c r="G352" s="101"/>
    </row>
    <row r="353" spans="7:7" x14ac:dyDescent="0.2">
      <c r="G353" s="101"/>
    </row>
    <row r="354" spans="7:7" x14ac:dyDescent="0.2">
      <c r="G354" s="101"/>
    </row>
    <row r="355" spans="7:7" x14ac:dyDescent="0.2">
      <c r="G355" s="101"/>
    </row>
    <row r="356" spans="7:7" x14ac:dyDescent="0.2">
      <c r="G356" s="101"/>
    </row>
    <row r="357" spans="7:7" x14ac:dyDescent="0.2">
      <c r="G357" s="101"/>
    </row>
    <row r="358" spans="7:7" x14ac:dyDescent="0.2">
      <c r="G358" s="101"/>
    </row>
    <row r="359" spans="7:7" x14ac:dyDescent="0.2">
      <c r="G359" s="101"/>
    </row>
    <row r="360" spans="7:7" x14ac:dyDescent="0.2">
      <c r="G360" s="101"/>
    </row>
    <row r="361" spans="7:7" x14ac:dyDescent="0.2">
      <c r="G361" s="101"/>
    </row>
    <row r="362" spans="7:7" x14ac:dyDescent="0.2">
      <c r="G362" s="101"/>
    </row>
    <row r="363" spans="7:7" x14ac:dyDescent="0.2">
      <c r="G363" s="101"/>
    </row>
    <row r="364" spans="7:7" x14ac:dyDescent="0.2">
      <c r="G364" s="101"/>
    </row>
    <row r="365" spans="7:7" x14ac:dyDescent="0.2">
      <c r="G365" s="101"/>
    </row>
    <row r="366" spans="7:7" x14ac:dyDescent="0.2">
      <c r="G366" s="101"/>
    </row>
    <row r="367" spans="7:7" x14ac:dyDescent="0.2">
      <c r="G367" s="101"/>
    </row>
    <row r="368" spans="7:7" x14ac:dyDescent="0.2">
      <c r="G368" s="101"/>
    </row>
    <row r="369" spans="7:7" x14ac:dyDescent="0.2">
      <c r="G369" s="101"/>
    </row>
    <row r="370" spans="7:7" x14ac:dyDescent="0.2">
      <c r="G370" s="101"/>
    </row>
    <row r="371" spans="7:7" x14ac:dyDescent="0.2">
      <c r="G371" s="101"/>
    </row>
    <row r="372" spans="7:7" x14ac:dyDescent="0.2">
      <c r="G372" s="101"/>
    </row>
    <row r="373" spans="7:7" x14ac:dyDescent="0.2">
      <c r="G373" s="101"/>
    </row>
    <row r="374" spans="7:7" x14ac:dyDescent="0.2">
      <c r="G374" s="101"/>
    </row>
    <row r="375" spans="7:7" x14ac:dyDescent="0.2">
      <c r="G375" s="101"/>
    </row>
    <row r="376" spans="7:7" x14ac:dyDescent="0.2">
      <c r="G376" s="101"/>
    </row>
    <row r="377" spans="7:7" x14ac:dyDescent="0.2">
      <c r="G377" s="101"/>
    </row>
    <row r="378" spans="7:7" x14ac:dyDescent="0.2">
      <c r="G378" s="101"/>
    </row>
    <row r="379" spans="7:7" x14ac:dyDescent="0.2">
      <c r="G379" s="101"/>
    </row>
    <row r="380" spans="7:7" x14ac:dyDescent="0.2">
      <c r="G380" s="101"/>
    </row>
    <row r="381" spans="7:7" x14ac:dyDescent="0.2">
      <c r="G381" s="101"/>
    </row>
    <row r="382" spans="7:7" x14ac:dyDescent="0.2">
      <c r="G382" s="101"/>
    </row>
    <row r="383" spans="7:7" x14ac:dyDescent="0.2">
      <c r="G383" s="101"/>
    </row>
    <row r="384" spans="7:7" x14ac:dyDescent="0.2">
      <c r="G384" s="101"/>
    </row>
    <row r="385" spans="7:7" x14ac:dyDescent="0.2">
      <c r="G385" s="101"/>
    </row>
    <row r="386" spans="7:7" x14ac:dyDescent="0.2">
      <c r="G386" s="101"/>
    </row>
    <row r="387" spans="7:7" x14ac:dyDescent="0.2">
      <c r="G387" s="101"/>
    </row>
    <row r="388" spans="7:7" x14ac:dyDescent="0.2">
      <c r="G388" s="101"/>
    </row>
    <row r="389" spans="7:7" x14ac:dyDescent="0.2">
      <c r="G389" s="101"/>
    </row>
    <row r="390" spans="7:7" x14ac:dyDescent="0.2">
      <c r="G390" s="101"/>
    </row>
    <row r="391" spans="7:7" x14ac:dyDescent="0.2">
      <c r="G391" s="101"/>
    </row>
    <row r="392" spans="7:7" x14ac:dyDescent="0.2">
      <c r="G392" s="101"/>
    </row>
    <row r="393" spans="7:7" x14ac:dyDescent="0.2">
      <c r="G393" s="101"/>
    </row>
    <row r="394" spans="7:7" x14ac:dyDescent="0.2">
      <c r="G394" s="101"/>
    </row>
    <row r="395" spans="7:7" x14ac:dyDescent="0.2">
      <c r="G395" s="101"/>
    </row>
    <row r="396" spans="7:7" x14ac:dyDescent="0.2">
      <c r="G396" s="101"/>
    </row>
    <row r="397" spans="7:7" x14ac:dyDescent="0.2">
      <c r="G397" s="101"/>
    </row>
    <row r="398" spans="7:7" x14ac:dyDescent="0.2">
      <c r="G398" s="101"/>
    </row>
    <row r="399" spans="7:7" x14ac:dyDescent="0.2">
      <c r="G399" s="101"/>
    </row>
    <row r="400" spans="7:7" x14ac:dyDescent="0.2">
      <c r="G400" s="101"/>
    </row>
    <row r="401" spans="7:7" x14ac:dyDescent="0.2">
      <c r="G401" s="101"/>
    </row>
    <row r="402" spans="7:7" x14ac:dyDescent="0.2">
      <c r="G402" s="101"/>
    </row>
    <row r="403" spans="7:7" x14ac:dyDescent="0.2">
      <c r="G403" s="101"/>
    </row>
    <row r="404" spans="7:7" x14ac:dyDescent="0.2">
      <c r="G404" s="101"/>
    </row>
    <row r="405" spans="7:7" x14ac:dyDescent="0.2">
      <c r="G405" s="101"/>
    </row>
    <row r="406" spans="7:7" x14ac:dyDescent="0.2">
      <c r="G406" s="101"/>
    </row>
    <row r="407" spans="7:7" x14ac:dyDescent="0.2">
      <c r="G407" s="101"/>
    </row>
    <row r="408" spans="7:7" x14ac:dyDescent="0.2">
      <c r="G408" s="101"/>
    </row>
    <row r="409" spans="7:7" x14ac:dyDescent="0.2">
      <c r="G409" s="101"/>
    </row>
    <row r="410" spans="7:7" x14ac:dyDescent="0.2">
      <c r="G410" s="101"/>
    </row>
    <row r="411" spans="7:7" x14ac:dyDescent="0.2">
      <c r="G411" s="101"/>
    </row>
    <row r="412" spans="7:7" x14ac:dyDescent="0.2">
      <c r="G412" s="101"/>
    </row>
    <row r="413" spans="7:7" x14ac:dyDescent="0.2">
      <c r="G413" s="101"/>
    </row>
    <row r="414" spans="7:7" x14ac:dyDescent="0.2">
      <c r="G414" s="101"/>
    </row>
    <row r="415" spans="7:7" x14ac:dyDescent="0.2">
      <c r="G415" s="101"/>
    </row>
    <row r="416" spans="7:7" x14ac:dyDescent="0.2">
      <c r="G416" s="101"/>
    </row>
    <row r="417" spans="7:7" x14ac:dyDescent="0.2">
      <c r="G417" s="101"/>
    </row>
    <row r="418" spans="7:7" x14ac:dyDescent="0.2">
      <c r="G418" s="101"/>
    </row>
    <row r="419" spans="7:7" x14ac:dyDescent="0.2">
      <c r="G419" s="101"/>
    </row>
    <row r="420" spans="7:7" x14ac:dyDescent="0.2">
      <c r="G420" s="101"/>
    </row>
    <row r="421" spans="7:7" x14ac:dyDescent="0.2">
      <c r="G421" s="101"/>
    </row>
    <row r="422" spans="7:7" x14ac:dyDescent="0.2">
      <c r="G422" s="101"/>
    </row>
  </sheetData>
  <mergeCells count="225">
    <mergeCell ref="A9:C9"/>
    <mergeCell ref="B22:C22"/>
    <mergeCell ref="B55:C55"/>
    <mergeCell ref="FI6:FO6"/>
    <mergeCell ref="IH5:IN5"/>
    <mergeCell ref="IH6:IN6"/>
    <mergeCell ref="AT5:AZ5"/>
    <mergeCell ref="AT6:AZ6"/>
    <mergeCell ref="BV5:CB5"/>
    <mergeCell ref="BV7:BV8"/>
    <mergeCell ref="GY5:HE5"/>
    <mergeCell ref="EG5:EM5"/>
    <mergeCell ref="GD6:GJ6"/>
    <mergeCell ref="FI5:FO5"/>
    <mergeCell ref="GK6:GQ6"/>
    <mergeCell ref="DL6:DR6"/>
    <mergeCell ref="DS6:DY6"/>
    <mergeCell ref="DZ6:EF6"/>
    <mergeCell ref="BV6:CB6"/>
    <mergeCell ref="GY6:HE6"/>
    <mergeCell ref="HF5:HL5"/>
    <mergeCell ref="HM5:HS5"/>
    <mergeCell ref="R6:X6"/>
    <mergeCell ref="K6:Q6"/>
    <mergeCell ref="B57:C57"/>
    <mergeCell ref="B63:C63"/>
    <mergeCell ref="A64:C64"/>
    <mergeCell ref="A41:C41"/>
    <mergeCell ref="A42:C42"/>
    <mergeCell ref="B43:C43"/>
    <mergeCell ref="B44:C44"/>
    <mergeCell ref="B45:C45"/>
    <mergeCell ref="B47:C47"/>
    <mergeCell ref="B46:C46"/>
    <mergeCell ref="B56:C56"/>
    <mergeCell ref="BR7:BU7"/>
    <mergeCell ref="FW5:GC5"/>
    <mergeCell ref="FW6:GC6"/>
    <mergeCell ref="EU5:FA5"/>
    <mergeCell ref="BA6:BG6"/>
    <mergeCell ref="BH6:BN6"/>
    <mergeCell ref="BO6:BU6"/>
    <mergeCell ref="BJ7:BJ8"/>
    <mergeCell ref="BK7:BN7"/>
    <mergeCell ref="BO7:BO8"/>
    <mergeCell ref="BP7:BP8"/>
    <mergeCell ref="BQ7:BQ8"/>
    <mergeCell ref="BA5:BG5"/>
    <mergeCell ref="BH5:BN5"/>
    <mergeCell ref="BO5:BU5"/>
    <mergeCell ref="BB7:BB8"/>
    <mergeCell ref="BC7:BC8"/>
    <mergeCell ref="BD7:BG7"/>
    <mergeCell ref="BH7:BH8"/>
    <mergeCell ref="BI7:BI8"/>
    <mergeCell ref="BW7:BW8"/>
    <mergeCell ref="BX7:BX8"/>
    <mergeCell ref="BY7:CB7"/>
    <mergeCell ref="CK7:CK8"/>
    <mergeCell ref="R5:X5"/>
    <mergeCell ref="AP7:AS7"/>
    <mergeCell ref="AT7:AT8"/>
    <mergeCell ref="AU7:AU8"/>
    <mergeCell ref="AI7:AL7"/>
    <mergeCell ref="AM7:AM8"/>
    <mergeCell ref="AN7:AN8"/>
    <mergeCell ref="AO7:AO8"/>
    <mergeCell ref="A6:C6"/>
    <mergeCell ref="A7:C8"/>
    <mergeCell ref="R7:R8"/>
    <mergeCell ref="AV7:AV8"/>
    <mergeCell ref="U7:X7"/>
    <mergeCell ref="Y7:Y8"/>
    <mergeCell ref="Z7:Z8"/>
    <mergeCell ref="AA7:AA8"/>
    <mergeCell ref="D6:J6"/>
    <mergeCell ref="Y5:AE5"/>
    <mergeCell ref="AF5:AL5"/>
    <mergeCell ref="AM5:AS5"/>
    <mergeCell ref="S7:S8"/>
    <mergeCell ref="T7:T8"/>
    <mergeCell ref="D7:D8"/>
    <mergeCell ref="E7:E8"/>
    <mergeCell ref="F7:F8"/>
    <mergeCell ref="G7:J7"/>
    <mergeCell ref="K7:K8"/>
    <mergeCell ref="AB7:AE7"/>
    <mergeCell ref="AF7:AF8"/>
    <mergeCell ref="AM6:AS6"/>
    <mergeCell ref="AF6:AL6"/>
    <mergeCell ref="Y6:AE6"/>
    <mergeCell ref="L7:L8"/>
    <mergeCell ref="M7:M8"/>
    <mergeCell ref="N7:Q7"/>
    <mergeCell ref="AW7:AZ7"/>
    <mergeCell ref="BA7:BA8"/>
    <mergeCell ref="AG7:AG8"/>
    <mergeCell ref="AH7:AH8"/>
    <mergeCell ref="FB7:FB8"/>
    <mergeCell ref="EN7:EN8"/>
    <mergeCell ref="EO7:EO8"/>
    <mergeCell ref="EP7:EP8"/>
    <mergeCell ref="EQ7:ET7"/>
    <mergeCell ref="EI7:EI8"/>
    <mergeCell ref="EJ7:EM7"/>
    <mergeCell ref="DZ7:DZ8"/>
    <mergeCell ref="EA7:EA8"/>
    <mergeCell ref="EB7:EB8"/>
    <mergeCell ref="EC7:EF7"/>
    <mergeCell ref="EV7:EV8"/>
    <mergeCell ref="EW7:EW8"/>
    <mergeCell ref="EX7:FA7"/>
    <mergeCell ref="CQ7:CQ8"/>
    <mergeCell ref="CR7:CR8"/>
    <mergeCell ref="CS7:CS8"/>
    <mergeCell ref="CT7:CW7"/>
    <mergeCell ref="CF7:CI7"/>
    <mergeCell ref="CJ7:CJ8"/>
    <mergeCell ref="CL7:CL8"/>
    <mergeCell ref="CM7:CP7"/>
    <mergeCell ref="FI7:FI8"/>
    <mergeCell ref="FJ7:FJ8"/>
    <mergeCell ref="DE7:DE8"/>
    <mergeCell ref="DF7:DF8"/>
    <mergeCell ref="DG7:DG8"/>
    <mergeCell ref="DH7:DK7"/>
    <mergeCell ref="CX7:CX8"/>
    <mergeCell ref="CY7:CY8"/>
    <mergeCell ref="CZ7:CZ8"/>
    <mergeCell ref="DA7:DD7"/>
    <mergeCell ref="DS7:DS8"/>
    <mergeCell ref="DT7:DT8"/>
    <mergeCell ref="DU7:DU8"/>
    <mergeCell ref="DV7:DY7"/>
    <mergeCell ref="DL7:DL8"/>
    <mergeCell ref="DM7:DM8"/>
    <mergeCell ref="DN7:DN8"/>
    <mergeCell ref="DO7:DR7"/>
    <mergeCell ref="EG7:EG8"/>
    <mergeCell ref="EH7:EH8"/>
    <mergeCell ref="FC7:FC8"/>
    <mergeCell ref="FD7:FD8"/>
    <mergeCell ref="FE7:FH7"/>
    <mergeCell ref="EU7:EU8"/>
    <mergeCell ref="FZ7:GC7"/>
    <mergeCell ref="GD7:GD8"/>
    <mergeCell ref="GE7:GE8"/>
    <mergeCell ref="FK7:FK8"/>
    <mergeCell ref="FL7:FO7"/>
    <mergeCell ref="FP7:FP8"/>
    <mergeCell ref="FQ7:FQ8"/>
    <mergeCell ref="FR7:FR8"/>
    <mergeCell ref="FS7:FV7"/>
    <mergeCell ref="IK7:IN7"/>
    <mergeCell ref="HV7:HV8"/>
    <mergeCell ref="HW7:HZ7"/>
    <mergeCell ref="IA7:IA8"/>
    <mergeCell ref="IB7:IB8"/>
    <mergeCell ref="IC7:IC8"/>
    <mergeCell ref="HA7:HA8"/>
    <mergeCell ref="HB7:HE7"/>
    <mergeCell ref="K5:Q5"/>
    <mergeCell ref="IH7:IH8"/>
    <mergeCell ref="II7:II8"/>
    <mergeCell ref="IJ7:IJ8"/>
    <mergeCell ref="ID7:IG7"/>
    <mergeCell ref="HM7:HM8"/>
    <mergeCell ref="HN7:HN8"/>
    <mergeCell ref="HO7:HO8"/>
    <mergeCell ref="HP7:HS7"/>
    <mergeCell ref="HT7:HT8"/>
    <mergeCell ref="HU7:HU8"/>
    <mergeCell ref="HF7:HF8"/>
    <mergeCell ref="HG7:HG8"/>
    <mergeCell ref="HH7:HH8"/>
    <mergeCell ref="HI7:HL7"/>
    <mergeCell ref="GR7:GR8"/>
    <mergeCell ref="CE7:CE8"/>
    <mergeCell ref="CD7:CD8"/>
    <mergeCell ref="CC7:CC8"/>
    <mergeCell ref="IA6:IG6"/>
    <mergeCell ref="HT6:HZ6"/>
    <mergeCell ref="HF6:HL6"/>
    <mergeCell ref="FP6:FV6"/>
    <mergeCell ref="FB6:FH6"/>
    <mergeCell ref="EU6:FA6"/>
    <mergeCell ref="EN6:ET6"/>
    <mergeCell ref="GS7:GS8"/>
    <mergeCell ref="GT7:GT8"/>
    <mergeCell ref="GU7:GX7"/>
    <mergeCell ref="GY7:GY8"/>
    <mergeCell ref="GZ7:GZ8"/>
    <mergeCell ref="GF7:GF8"/>
    <mergeCell ref="GG7:GJ7"/>
    <mergeCell ref="GK7:GK8"/>
    <mergeCell ref="GL7:GL8"/>
    <mergeCell ref="GM7:GM8"/>
    <mergeCell ref="GN7:GQ7"/>
    <mergeCell ref="FW7:FW8"/>
    <mergeCell ref="FX7:FX8"/>
    <mergeCell ref="FY7:FY8"/>
    <mergeCell ref="EG6:EM6"/>
    <mergeCell ref="DE6:DK6"/>
    <mergeCell ref="CC6:CI6"/>
    <mergeCell ref="IA5:IG5"/>
    <mergeCell ref="FP5:FV5"/>
    <mergeCell ref="FB5:FH5"/>
    <mergeCell ref="EN5:ET5"/>
    <mergeCell ref="CX5:DD5"/>
    <mergeCell ref="CQ5:CW5"/>
    <mergeCell ref="CJ5:CP5"/>
    <mergeCell ref="DS5:DY5"/>
    <mergeCell ref="DZ5:EF5"/>
    <mergeCell ref="CC5:CI5"/>
    <mergeCell ref="CJ6:CP6"/>
    <mergeCell ref="CQ6:CW6"/>
    <mergeCell ref="DE5:DK5"/>
    <mergeCell ref="DL5:DR5"/>
    <mergeCell ref="CX6:DD6"/>
    <mergeCell ref="HT5:HZ5"/>
    <mergeCell ref="GD5:GJ5"/>
    <mergeCell ref="GK5:GQ5"/>
    <mergeCell ref="GR5:GX5"/>
    <mergeCell ref="HM6:HS6"/>
    <mergeCell ref="GR6:GX6"/>
  </mergeCells>
  <printOptions horizontalCentered="1"/>
  <pageMargins left="0.62992125984251968" right="0.39370078740157483" top="0.55118110236220474" bottom="0.59055118110236227" header="0.19685039370078741" footer="0.19685039370078741"/>
  <pageSetup paperSize="9" scale="69" firstPageNumber="22" fitToWidth="0" orientation="portrait" useFirstPageNumber="1" r:id="rId1"/>
  <headerFooter alignWithMargins="0">
    <oddHeader xml:space="preserve">&amp;C&amp;"Arial,Félkövér"&amp;20
Budapest Főváros XIV. Kerület Zugló Önkormányzata 
2025. évi bevételei és kiadásai intézményenként&amp;R&amp;"Times New Roman,Normál"
</oddHeader>
    <oddFooter>&amp;C&amp;"Times New Roman,Normál"&amp;P</oddFooter>
  </headerFooter>
  <colBreaks count="33" manualBreakCount="33">
    <brk id="10" max="75" man="1"/>
    <brk id="17" max="75" man="1"/>
    <brk id="25" max="75" man="1"/>
    <brk id="31" max="75" man="1"/>
    <brk id="46" max="75" man="1"/>
    <brk id="53" max="75" man="1"/>
    <brk id="59" max="75" man="1"/>
    <brk id="67" max="75" man="1"/>
    <brk id="74" max="75" man="1"/>
    <brk id="81" max="75" man="1"/>
    <brk id="94" max="75" man="1"/>
    <brk id="95" max="75" man="1"/>
    <brk id="101" max="75" man="1"/>
    <brk id="108" max="75" man="1"/>
    <brk id="116" max="75" man="1"/>
    <brk id="122" max="75" man="1"/>
    <brk id="130" max="75" man="1"/>
    <brk id="136" max="75" man="1"/>
    <brk id="144" max="75" man="1"/>
    <brk id="151" max="75" man="1"/>
    <brk id="158" max="75" man="1"/>
    <brk id="164" max="75" man="1"/>
    <brk id="172" max="75" man="1"/>
    <brk id="179" max="75" man="1"/>
    <brk id="185" max="75" man="1"/>
    <brk id="192" max="75" man="1"/>
    <brk id="200" max="75" man="1"/>
    <brk id="206" max="75" man="1"/>
    <brk id="213" max="75" man="1"/>
    <brk id="220" max="75" man="1"/>
    <brk id="228" max="75" man="1"/>
    <brk id="234" max="75" man="1"/>
    <brk id="242" max="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KIADÁSOK_BEVÉTELEK kerület össz</vt:lpstr>
      <vt:lpstr>KIADÁSOK_BEVÉTELEK intézményenk</vt:lpstr>
      <vt:lpstr>Munka1</vt:lpstr>
      <vt:lpstr>'KIADÁSOK_BEVÉTELEK intézményenk'!Nyomtatási_cím</vt:lpstr>
      <vt:lpstr>'KIADÁSOK_BEVÉTELEK kerület össz'!Nyomtatási_cím</vt:lpstr>
      <vt:lpstr>'KIADÁSOK_BEVÉTELEK intézményenk'!Nyomtatási_terület</vt:lpstr>
      <vt:lpstr>'KIADÁSOK_BEVÉTELEK kerület össz'!Nyomtatási_terület</vt:lpstr>
    </vt:vector>
  </TitlesOfParts>
  <Company>bpxiiiker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liczekpeter</dc:creator>
  <cp:lastModifiedBy>Lévai Tamás</cp:lastModifiedBy>
  <cp:lastPrinted>2025-02-13T13:46:02Z</cp:lastPrinted>
  <dcterms:created xsi:type="dcterms:W3CDTF">2009-12-14T10:24:33Z</dcterms:created>
  <dcterms:modified xsi:type="dcterms:W3CDTF">2025-02-13T13:46:10Z</dcterms:modified>
</cp:coreProperties>
</file>