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3. év dolgai\TEST2 2023\Kész anyag.09.11\"/>
    </mc:Choice>
  </mc:AlternateContent>
  <xr:revisionPtr revIDLastSave="0" documentId="13_ncr:1_{C959EBEA-293F-41C2-AB0A-B15DC94B7F17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BERUHÁZÁS" sheetId="4" r:id="rId1"/>
  </sheets>
  <definedNames>
    <definedName name="_xlnm.Print_Titles" localSheetId="0">BERUHÁZÁS!$4:$5</definedName>
  </definedNames>
  <calcPr calcId="191029"/>
</workbook>
</file>

<file path=xl/calcChain.xml><?xml version="1.0" encoding="utf-8"?>
<calcChain xmlns="http://schemas.openxmlformats.org/spreadsheetml/2006/main">
  <c r="F6" i="4" l="1"/>
  <c r="F40" i="4" l="1"/>
  <c r="D26" i="4" l="1"/>
  <c r="D123" i="4" l="1"/>
  <c r="D127" i="4" l="1"/>
  <c r="D125" i="4"/>
  <c r="F127" i="4" l="1"/>
  <c r="D121" i="4"/>
  <c r="C121" i="4"/>
  <c r="C122" i="4"/>
  <c r="F122" i="4" s="1"/>
  <c r="F121" i="4" l="1"/>
  <c r="F28" i="4"/>
  <c r="F76" i="4"/>
  <c r="D19" i="4"/>
  <c r="D79" i="4" l="1"/>
  <c r="F101" i="4" l="1"/>
  <c r="F26" i="4"/>
  <c r="D99" i="4" l="1"/>
  <c r="F137" i="4"/>
  <c r="F136" i="4"/>
  <c r="F99" i="4" l="1"/>
  <c r="F75" i="4"/>
  <c r="F117" i="4" l="1"/>
  <c r="C36" i="4" l="1"/>
  <c r="F25" i="4" l="1"/>
  <c r="C139" i="4" l="1"/>
  <c r="F13" i="4" l="1"/>
  <c r="F89" i="4" l="1"/>
  <c r="F90" i="4"/>
  <c r="F33" i="4"/>
  <c r="F34" i="4"/>
  <c r="F35" i="4"/>
  <c r="F36" i="4"/>
  <c r="F37" i="4"/>
  <c r="F38" i="4"/>
  <c r="F39" i="4"/>
  <c r="C27" i="4"/>
  <c r="F15" i="4"/>
  <c r="F16" i="4"/>
  <c r="F17" i="4"/>
  <c r="F18" i="4"/>
  <c r="F19" i="4"/>
  <c r="F20" i="4"/>
  <c r="F21" i="4"/>
  <c r="F22" i="4"/>
  <c r="F23" i="4"/>
  <c r="F24" i="4"/>
  <c r="F27" i="4" l="1"/>
  <c r="F95" i="4" l="1"/>
  <c r="F86" i="4"/>
  <c r="F92" i="4" l="1"/>
  <c r="F112" i="4" l="1"/>
  <c r="F140" i="4" l="1"/>
  <c r="F14" i="4" l="1"/>
  <c r="F110" i="4" l="1"/>
  <c r="F111" i="4" l="1"/>
  <c r="F77" i="4"/>
  <c r="F125" i="4"/>
  <c r="F32" i="4"/>
  <c r="F123" i="4"/>
  <c r="F31" i="4"/>
  <c r="F139" i="4"/>
  <c r="F91" i="4"/>
  <c r="F102" i="4"/>
  <c r="F100" i="4"/>
  <c r="F9" i="4"/>
  <c r="F11" i="4"/>
  <c r="F12" i="4"/>
  <c r="F29" i="4"/>
  <c r="F115" i="4"/>
  <c r="F116" i="4"/>
  <c r="F118" i="4"/>
  <c r="F79" i="4"/>
  <c r="F126" i="4"/>
  <c r="F130" i="4"/>
  <c r="F131" i="4"/>
  <c r="F133" i="4"/>
  <c r="F134" i="4"/>
  <c r="F83" i="4"/>
  <c r="F114" i="4"/>
  <c r="F109" i="4"/>
  <c r="F108" i="4"/>
  <c r="F104" i="4"/>
  <c r="F98" i="4"/>
  <c r="F96" i="4"/>
  <c r="F94" i="4"/>
  <c r="F93" i="4"/>
  <c r="F87" i="4"/>
  <c r="F85" i="4"/>
  <c r="F84" i="4"/>
  <c r="F82" i="4"/>
  <c r="F80" i="4"/>
  <c r="F30" i="4"/>
  <c r="F8" i="4"/>
  <c r="F81" i="4"/>
  <c r="F88" i="4"/>
  <c r="F128" i="4"/>
  <c r="F10" i="4" l="1"/>
  <c r="F107" i="4"/>
  <c r="F119" i="4" l="1"/>
  <c r="F105" i="4"/>
  <c r="C119" i="4"/>
  <c r="C105" i="4"/>
  <c r="C6" i="4"/>
  <c r="E119" i="4"/>
  <c r="E105" i="4"/>
  <c r="E6" i="4"/>
  <c r="D119" i="4"/>
  <c r="D105" i="4"/>
  <c r="D6" i="4"/>
  <c r="B119" i="4"/>
  <c r="B105" i="4"/>
  <c r="B6" i="4"/>
  <c r="E141" i="4" l="1"/>
  <c r="C141" i="4"/>
  <c r="B141" i="4"/>
  <c r="D141" i="4"/>
  <c r="F14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Nagy Gabriella</author>
  </authors>
  <commentList>
    <comment ref="A100" authorId="0" shapeId="0" xr:uid="{00000000-0006-0000-0000-000001000000}">
      <text>
        <r>
          <rPr>
            <b/>
            <sz val="14"/>
            <color indexed="81"/>
            <rFont val="Tahoma"/>
            <family val="2"/>
            <charset val="238"/>
          </rPr>
          <t>Nagy Gabriella:</t>
        </r>
        <r>
          <rPr>
            <sz val="14"/>
            <color indexed="81"/>
            <rFont val="Tahoma"/>
            <family val="2"/>
            <charset val="238"/>
          </rPr>
          <t xml:space="preserve">
Futópálya kialakítása - Nemzeti Szabadidős-Egészség Sportpark Program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http://kontrolling/kemm/adatkapcsolatok/FVIR Főkönyvi adatok.odc" keepAlive="1" name="FVIR Főkönyvi adatok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  <connection id="2" xr16:uid="{00000000-0015-0000-FFFF-FFFF01000000}" odcFile="http://kontrolling/kemm/adatkapcsolatok/FVIR Főkönyvi adatok.odc" keepAlive="1" name="FVIR Főkönyvi adatok1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<sst xmlns="http://schemas.openxmlformats.org/spreadsheetml/2006/main" count="225" uniqueCount="205">
  <si>
    <t>INTÉZMÉNY/FELADAT MEGNEVEZÉSE</t>
  </si>
  <si>
    <t>MINDÖSSZESEN</t>
  </si>
  <si>
    <t>Korlátozott sebességű övezet kialakítása</t>
  </si>
  <si>
    <t>Forgalomtechnikai feladatok</t>
  </si>
  <si>
    <t>Emléktáblák, emlékművek elhelyezése</t>
  </si>
  <si>
    <t>Mobiltelefonok, táblagépek beszerzése</t>
  </si>
  <si>
    <t>Informatikai feladatok</t>
  </si>
  <si>
    <t>INTÉZMÉNYI KÖLTSÉGVETÉSEKBEN</t>
  </si>
  <si>
    <t>Budapest Főváros XIV. Kerület Zugló Önkormányzata</t>
  </si>
  <si>
    <t>Zuglói Egészségügyi Szolgálat</t>
  </si>
  <si>
    <t>adatok eFt-ban</t>
  </si>
  <si>
    <t>Ivócsapok kialakítása</t>
  </si>
  <si>
    <t>Közutak, járdák fejlesztésének feladatai</t>
  </si>
  <si>
    <t>Közterek, parkok, játszóterek, zöldfelületek fejlesztésének feladatai</t>
  </si>
  <si>
    <t>Közművelődési célú fejlesztések feladatai</t>
  </si>
  <si>
    <t>Műszaki fejlesztési feladatok</t>
  </si>
  <si>
    <t xml:space="preserve"> Egyéb pályázatokhoz kapcsolódó feladatok</t>
  </si>
  <si>
    <t>Intézményi informatikai beszerzések</t>
  </si>
  <si>
    <t>Fizető parkolás fejlesztési feladatok</t>
  </si>
  <si>
    <t>Informatikai fejlesztési feladatok</t>
  </si>
  <si>
    <t>Katasztrófavédelem - eszközbeszerzés</t>
  </si>
  <si>
    <t>Fizető parkoló övezet útépítés, parkoló építés</t>
  </si>
  <si>
    <t>Étkező eszközök beszerzése</t>
  </si>
  <si>
    <t>Városközpont tervezése</t>
  </si>
  <si>
    <t>Zuglói Önkormányzati Rendészet</t>
  </si>
  <si>
    <t>Zuglói Egyesített Bölcsődék</t>
  </si>
  <si>
    <t>Zuglói Család- és Gyermekjóléti Központ</t>
  </si>
  <si>
    <t>Zuglói Szociális Szolgáltató Központ</t>
  </si>
  <si>
    <t>Budapest Főváros XIV. Kerület Zuglói Polgármesteri Hivatal</t>
  </si>
  <si>
    <t>Zuglói Fejlesztési Alap</t>
  </si>
  <si>
    <t xml:space="preserve">Szabályozási terv készítése, ZKSZT,ZKVSZ, FSZKT, TSZT módosítása, tervezői feladatok </t>
  </si>
  <si>
    <t>Aktív hálózati eszközök cseréje</t>
  </si>
  <si>
    <t>Kerékgyártó utca IV. szakaszának szilárd burkolattal való ellátása</t>
  </si>
  <si>
    <t>Szuglói Körvasút és a Cserebogár utca  részeinek szilárd burkolattal való ellátása</t>
  </si>
  <si>
    <t>Városrendezési feladatok</t>
  </si>
  <si>
    <t>Parkoló automaták telepítéséhez szükséges forgalomtechnika kiépítése</t>
  </si>
  <si>
    <t>Civilekkel kapcsolatos feladatok kiadásai</t>
  </si>
  <si>
    <t>BMS pályázattal kapcsolatos beruházási kiadások</t>
  </si>
  <si>
    <t>Urban Innovative Actions - Eco Housing regeneratív szociális bérház pályázat épület beruházási kiadásai</t>
  </si>
  <si>
    <t>Egészségügyi feladatok</t>
  </si>
  <si>
    <t>Egészséges Budapest Program</t>
  </si>
  <si>
    <t>Hivatali működtetési feladatok</t>
  </si>
  <si>
    <t>Bútorbeszerzés</t>
  </si>
  <si>
    <t>Hivatali helyiségek beruházási kiadásai</t>
  </si>
  <si>
    <t>Klímabeszerzések</t>
  </si>
  <si>
    <t>Zuglói Egyesített Óvoda</t>
  </si>
  <si>
    <t>O6667137</t>
  </si>
  <si>
    <t>O1116254</t>
  </si>
  <si>
    <t>O1116256</t>
  </si>
  <si>
    <t>O111660</t>
  </si>
  <si>
    <t>Ö1116267</t>
  </si>
  <si>
    <t>Ö1701717</t>
  </si>
  <si>
    <t>Ö1116264</t>
  </si>
  <si>
    <t>O1183011</t>
  </si>
  <si>
    <t>O5361221</t>
  </si>
  <si>
    <t>Ö3351602</t>
  </si>
  <si>
    <t>Ö3351697</t>
  </si>
  <si>
    <t>Ö3351569</t>
  </si>
  <si>
    <t>O1116288</t>
  </si>
  <si>
    <t>O6667131</t>
  </si>
  <si>
    <t>O6667138</t>
  </si>
  <si>
    <t>P1015149</t>
  </si>
  <si>
    <t>P1015151</t>
  </si>
  <si>
    <t>P1015152</t>
  </si>
  <si>
    <t>P1015150</t>
  </si>
  <si>
    <t>P1024482</t>
  </si>
  <si>
    <t>P1024461</t>
  </si>
  <si>
    <t>Reax lakások</t>
  </si>
  <si>
    <t>O1696450</t>
  </si>
  <si>
    <t>O1116601</t>
  </si>
  <si>
    <t>K63</t>
  </si>
  <si>
    <t>K61</t>
  </si>
  <si>
    <t>K64</t>
  </si>
  <si>
    <t>Immateriális javak beszerzése, létesítése</t>
  </si>
  <si>
    <t>Informatikai eszközök beszerzése, létesítése</t>
  </si>
  <si>
    <t>Egyéb tárgyi eszközök beszerzése, létesítése </t>
  </si>
  <si>
    <t>P1024462</t>
  </si>
  <si>
    <t>Módosítás IV.</t>
  </si>
  <si>
    <t>P1015037</t>
  </si>
  <si>
    <t>Járdaépítés Vezér utca-Egressy út-Szugló utca közötti szakaszon</t>
  </si>
  <si>
    <t>O1116248</t>
  </si>
  <si>
    <t>8. melléklet  az .../2023. (.... ....) önkormányzati rendelethez</t>
  </si>
  <si>
    <t>Budapest Főváros XIV. Kerület Zugló Önkormányzata 2023. évi beruházási kiadásai</t>
  </si>
  <si>
    <t>2023. évi eredeti előirányzat</t>
  </si>
  <si>
    <t>2023. évi módosított előirányzat</t>
  </si>
  <si>
    <t>Zuglói Fejlesztési Alap 2023. évi bevételeiből</t>
  </si>
  <si>
    <t>O2023344</t>
  </si>
  <si>
    <t>Módosítás I.</t>
  </si>
  <si>
    <t xml:space="preserve">5-ös autóbusz zuglói Korong utcai megálló </t>
  </si>
  <si>
    <t>2. számú földutas pályázat</t>
  </si>
  <si>
    <t>O1116251</t>
  </si>
  <si>
    <t>O3351634</t>
  </si>
  <si>
    <t>Ö1116602</t>
  </si>
  <si>
    <t>Ö1116201</t>
  </si>
  <si>
    <t>Utcabútorok készítése</t>
  </si>
  <si>
    <t>Kutyafuttatók létesítése</t>
  </si>
  <si>
    <t>Ö1116218</t>
  </si>
  <si>
    <t>Ö1116261</t>
  </si>
  <si>
    <t>Lakásgazdálkodási szoftver beszerzése</t>
  </si>
  <si>
    <t>O1696451</t>
  </si>
  <si>
    <t>Parkolásgátló elemek telepítése</t>
  </si>
  <si>
    <t>Különböző irodai és egyéb eszközök, berendezések, felszerelések beszerzése</t>
  </si>
  <si>
    <t>P1015121</t>
  </si>
  <si>
    <t>Szoftverek beszerzése, licenc vásárlások</t>
  </si>
  <si>
    <t>Egyéb gépek beszerzése (mobiltelefonok, táblagépek, televíziók beszerzése ügyfélszolgálati információ szolgáltatáshoz, kijelző, switch, IP telefonok, egyéb informatikai eszközök, stb.)</t>
  </si>
  <si>
    <t>Asztali és hordozható számítógépek, nyomtatók, monitorok, szerverek, részegységek beszerzése</t>
  </si>
  <si>
    <t>P1024464</t>
  </si>
  <si>
    <t>Tatai utcai gyalogátkelőhely és a szükséges közvilágítás megtervezése, engedélyezése</t>
  </si>
  <si>
    <t>O1116301</t>
  </si>
  <si>
    <t>4. számú földutas pályázat</t>
  </si>
  <si>
    <t>4-es számú földutas pályázat önerő</t>
  </si>
  <si>
    <t>Parkoló vízelvezetésének javítása (Adria sétány 5-6-8)</t>
  </si>
  <si>
    <t>Jávor utca forgalomcsillapító küszöbök terv és kivitelezés</t>
  </si>
  <si>
    <t>István úti magasított zebra</t>
  </si>
  <si>
    <t>Ilka út-Thököly út-Egressy út zöldesítés</t>
  </si>
  <si>
    <t>Besnyői-Stefánia u.sarkán lévő terület rendezése</t>
  </si>
  <si>
    <t>Fekvőrendőr (2 db)</t>
  </si>
  <si>
    <t>Padok, hulladékgyűjtők (kommunális, kutyaürülék)</t>
  </si>
  <si>
    <t xml:space="preserve">Kapualjak kivilágításának biztosítása </t>
  </si>
  <si>
    <t>Újvidék tér lezárása</t>
  </si>
  <si>
    <t>Ond vezér sétányi Százholdas Pagony fejlesztés</t>
  </si>
  <si>
    <t>Martinuzzi kert körbekerítés és szabadídőpark létesítése</t>
  </si>
  <si>
    <t>Wass Albert tér gyalogút kialakítása</t>
  </si>
  <si>
    <t>Egressy tér rendezés</t>
  </si>
  <si>
    <t>Közlekedési útburkolat fejlesztés</t>
  </si>
  <si>
    <t>Parkfejlesztés - Varsó utca - DIGI-alépítmény kiépítése, ivókút telepítése, növénytelepítés a Róna utca-Bácskai utca közötti szakaszon.</t>
  </si>
  <si>
    <t>Szugló utca – Cinkotai út – gyalogos átkelőhely létesítése (2db)</t>
  </si>
  <si>
    <t>Öv utca újraaszfaltozása a Csömöri út és Deés utca közötti szakaszon, Teljes szerkezetű útépítés szükséges + közmű tervezés</t>
  </si>
  <si>
    <t>O1116604</t>
  </si>
  <si>
    <t>O1116401</t>
  </si>
  <si>
    <t>O1116402</t>
  </si>
  <si>
    <t>O1116403</t>
  </si>
  <si>
    <t>O1116406</t>
  </si>
  <si>
    <t>O1116412</t>
  </si>
  <si>
    <t>O1116408</t>
  </si>
  <si>
    <t>O1116409</t>
  </si>
  <si>
    <t>O1116410</t>
  </si>
  <si>
    <t>O1116411</t>
  </si>
  <si>
    <t>O1116404</t>
  </si>
  <si>
    <t>O1116405</t>
  </si>
  <si>
    <t>O1116351</t>
  </si>
  <si>
    <t>O1116305</t>
  </si>
  <si>
    <t>O1116283</t>
  </si>
  <si>
    <t>O1116414</t>
  </si>
  <si>
    <t>O1116306</t>
  </si>
  <si>
    <t>O1116352</t>
  </si>
  <si>
    <t>O1116353</t>
  </si>
  <si>
    <t>Kukatárolók kialakítása</t>
  </si>
  <si>
    <t>O1116603</t>
  </si>
  <si>
    <t xml:space="preserve">Kerékgyártó utca rekonstrukció </t>
  </si>
  <si>
    <t>Jármű beszerzés</t>
  </si>
  <si>
    <t>Mentésszerver és kiépítése</t>
  </si>
  <si>
    <t>P1024486</t>
  </si>
  <si>
    <t>Görpark pálya építése a Mogyoródi úti sporttelepen</t>
  </si>
  <si>
    <t>O3351575</t>
  </si>
  <si>
    <t>Faültetési programok kiadásai</t>
  </si>
  <si>
    <t>O1973133</t>
  </si>
  <si>
    <t>Módosítás II.</t>
  </si>
  <si>
    <t>Kerületi fejlesztések előkészítéséhez szükséges tervek, tanulmányok, szakértők, értékbecslések, anyagok, szolgáltatások</t>
  </si>
  <si>
    <t>O1283014</t>
  </si>
  <si>
    <t>CWC projekt</t>
  </si>
  <si>
    <t>O3351694</t>
  </si>
  <si>
    <t>Szugló utca Újvidék téri szakaszának teljes végleges lezárása</t>
  </si>
  <si>
    <t>Közösségi tér kialakítása a Sárrét parkban</t>
  </si>
  <si>
    <t>O1113659</t>
  </si>
  <si>
    <t>O1283013</t>
  </si>
  <si>
    <t>Informatikai eszközök beszerzése, létesítése </t>
  </si>
  <si>
    <t>Ingatlanok beszerzése, létesítése</t>
  </si>
  <si>
    <t>K62</t>
  </si>
  <si>
    <t>Egyéni választókerületi beruházások</t>
  </si>
  <si>
    <t>O1116500</t>
  </si>
  <si>
    <t xml:space="preserve">- ebből </t>
  </si>
  <si>
    <t xml:space="preserve">- egyszemélyes forgó játék </t>
  </si>
  <si>
    <t xml:space="preserve">- 6 db kutyaürülék gyűjtőláda (spirálos) </t>
  </si>
  <si>
    <t xml:space="preserve">- 2 db kutyaürülék gyűjtőláda (spirálos) </t>
  </si>
  <si>
    <t>- 1 db sakkasztal telepítése</t>
  </si>
  <si>
    <t>- Fűrész utca 14. padok, kuka cseréje</t>
  </si>
  <si>
    <t xml:space="preserve">- zöldterület védő oszlopok </t>
  </si>
  <si>
    <t>- útburkolati jelek felfestése</t>
  </si>
  <si>
    <t>- sövény és magaságyás telepítése</t>
  </si>
  <si>
    <t>- kutyaürülék gyűjtőláda</t>
  </si>
  <si>
    <t>- trambulin                                                </t>
  </si>
  <si>
    <t>- térkövezés                                              </t>
  </si>
  <si>
    <t>- sövény telepítése</t>
  </si>
  <si>
    <t>- 2 db pad kihelyezése </t>
  </si>
  <si>
    <t>- fém közterület táblák</t>
  </si>
  <si>
    <t>- fa információs táblák</t>
  </si>
  <si>
    <t>- bokrok, cserjék ültetése</t>
  </si>
  <si>
    <t>- 08.sz EVK:</t>
  </si>
  <si>
    <t>- 3 db kutyaürülék gyűjtőláda</t>
  </si>
  <si>
    <t>- hajlított zöld korlátok</t>
  </si>
  <si>
    <t>- egyenes oszlopok (pollerek)   </t>
  </si>
  <si>
    <t>- 09.sz EVK:</t>
  </si>
  <si>
    <t>- kutyaürülék gyűjtőládák </t>
  </si>
  <si>
    <t>- 11.sz EVK:</t>
  </si>
  <si>
    <t>- 4 db fedeles kuka a Rákos-patak mentén</t>
  </si>
  <si>
    <t>- 15.sz EVK:</t>
  </si>
  <si>
    <t>- 1 db pingpongasztal telepítése</t>
  </si>
  <si>
    <t>- 2 db sakkasztal telepítése</t>
  </si>
  <si>
    <t>- 01.sz EVK:</t>
  </si>
  <si>
    <t>- 03.sz EVK:</t>
  </si>
  <si>
    <t>- 04.sz EVK:</t>
  </si>
  <si>
    <t>- 05.sz EVK:</t>
  </si>
  <si>
    <t>- 06.sz EVK:</t>
  </si>
  <si>
    <t>- 07.sz., 10.sz., 12.sz. és 13.sz. EVK összevonva: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</si>
</sst>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0_ ;[Red]\-0\ "/>
    <numFmt numFmtId="166" formatCode="_-* #,##0\ &quot;Ft&quot;_-;\-* #,##0\ &quot;Ft&quot;_-;_-* &quot;-&quot;??\ &quot;Ft&quot;_-;_-@_-"/>
  </numFmts>
  <fonts count="5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2"/>
      <color indexed="8"/>
      <name val="Times New Roman"/>
      <family val="2"/>
      <charset val="238"/>
    </font>
    <font>
      <sz val="12"/>
      <name val="Times New Roman CE"/>
      <charset val="238"/>
    </font>
    <font>
      <b/>
      <u/>
      <sz val="14"/>
      <name val="Times New Roman"/>
      <family val="1"/>
      <charset val="238"/>
    </font>
    <font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8"/>
      <name val="Times New Roman"/>
      <family val="1"/>
      <charset val="238"/>
    </font>
    <font>
      <b/>
      <u/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u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u/>
      <sz val="18"/>
      <color rgb="FF000000"/>
      <name val="Times New Roman"/>
      <family val="1"/>
      <charset val="238"/>
    </font>
    <font>
      <sz val="18"/>
      <color rgb="FF00000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14"/>
      <color indexed="81"/>
      <name val="Tahoma"/>
      <family val="2"/>
      <charset val="238"/>
    </font>
    <font>
      <sz val="14"/>
      <color indexed="81"/>
      <name val="Tahoma"/>
      <family val="2"/>
      <charset val="238"/>
    </font>
    <font>
      <i/>
      <sz val="18"/>
      <color theme="1"/>
      <name val="Times New Roman"/>
      <family val="1"/>
      <charset val="238"/>
    </font>
    <font>
      <i/>
      <sz val="18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rgb="FF000000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43">
    <xf numFmtId="0" fontId="0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15" fillId="2" borderId="0" applyNumberFormat="0" applyBorder="0" applyAlignment="0" applyProtection="0"/>
    <xf numFmtId="0" fontId="17" fillId="6" borderId="1" applyNumberFormat="0" applyAlignment="0" applyProtection="0"/>
    <xf numFmtId="0" fontId="23" fillId="17" borderId="2" applyNumberFormat="0" applyAlignment="0" applyProtection="0"/>
    <xf numFmtId="0" fontId="13" fillId="0" borderId="0" applyNumberFormat="0" applyFill="0" applyBorder="0" applyAlignment="0" applyProtection="0"/>
    <xf numFmtId="43" fontId="3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3" borderId="0" applyNumberFormat="0" applyBorder="0" applyAlignment="0" applyProtection="0"/>
    <xf numFmtId="0" fontId="6" fillId="0" borderId="4" applyNumberFormat="0" applyFill="0" applyAlignment="0" applyProtection="0"/>
    <xf numFmtId="0" fontId="7" fillId="0" borderId="3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4" fillId="5" borderId="1" applyNumberFormat="0" applyAlignment="0" applyProtection="0"/>
    <xf numFmtId="0" fontId="10" fillId="0" borderId="6" applyNumberFormat="0" applyFill="0" applyAlignment="0" applyProtection="0"/>
    <xf numFmtId="0" fontId="16" fillId="11" borderId="0" applyNumberFormat="0" applyBorder="0" applyAlignment="0" applyProtection="0"/>
    <xf numFmtId="0" fontId="3" fillId="0" borderId="0"/>
    <xf numFmtId="0" fontId="2" fillId="0" borderId="0"/>
    <xf numFmtId="0" fontId="1" fillId="0" borderId="0"/>
    <xf numFmtId="0" fontId="3" fillId="0" borderId="0"/>
    <xf numFmtId="0" fontId="24" fillId="0" borderId="0"/>
    <xf numFmtId="0" fontId="3" fillId="0" borderId="0"/>
    <xf numFmtId="0" fontId="2" fillId="0" borderId="0"/>
    <xf numFmtId="0" fontId="24" fillId="0" borderId="0"/>
    <xf numFmtId="0" fontId="3" fillId="0" borderId="0"/>
    <xf numFmtId="0" fontId="18" fillId="0" borderId="0"/>
    <xf numFmtId="0" fontId="3" fillId="0" borderId="0"/>
    <xf numFmtId="0" fontId="28" fillId="0" borderId="0"/>
    <xf numFmtId="0" fontId="25" fillId="0" borderId="0"/>
    <xf numFmtId="0" fontId="18" fillId="0" borderId="0"/>
    <xf numFmtId="0" fontId="27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7" borderId="7" applyNumberFormat="0" applyFont="0" applyAlignment="0" applyProtection="0"/>
    <xf numFmtId="0" fontId="12" fillId="6" borderId="8" applyNumberFormat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9" fillId="0" borderId="0" applyNumberFormat="0" applyFill="0" applyBorder="0" applyAlignment="0" applyProtection="0"/>
  </cellStyleXfs>
  <cellXfs count="141">
    <xf numFmtId="0" fontId="0" fillId="0" borderId="0" xfId="0"/>
    <xf numFmtId="0" fontId="38" fillId="0" borderId="0" xfId="0" applyFont="1" applyAlignment="1">
      <alignment vertical="center"/>
    </xf>
    <xf numFmtId="0" fontId="39" fillId="0" borderId="0" xfId="0" applyFont="1" applyAlignment="1"/>
    <xf numFmtId="0" fontId="39" fillId="0" borderId="0" xfId="0" applyFont="1" applyAlignment="1">
      <alignment vertical="center"/>
    </xf>
    <xf numFmtId="0" fontId="38" fillId="0" borderId="0" xfId="0" applyFont="1" applyFill="1" applyAlignment="1"/>
    <xf numFmtId="0" fontId="40" fillId="0" borderId="0" xfId="0" applyFont="1" applyBorder="1"/>
    <xf numFmtId="0" fontId="40" fillId="0" borderId="0" xfId="0" applyFont="1"/>
    <xf numFmtId="0" fontId="41" fillId="0" borderId="0" xfId="0" applyFont="1" applyFill="1" applyAlignment="1">
      <alignment vertical="center"/>
    </xf>
    <xf numFmtId="0" fontId="42" fillId="0" borderId="0" xfId="0" applyFont="1" applyFill="1" applyAlignment="1">
      <alignment vertical="center"/>
    </xf>
    <xf numFmtId="0" fontId="40" fillId="0" borderId="0" xfId="0" applyFont="1" applyAlignment="1">
      <alignment wrapText="1"/>
    </xf>
    <xf numFmtId="0" fontId="39" fillId="0" borderId="0" xfId="0" applyFont="1" applyBorder="1" applyAlignment="1">
      <alignment vertical="center"/>
    </xf>
    <xf numFmtId="0" fontId="43" fillId="0" borderId="0" xfId="0" applyFont="1"/>
    <xf numFmtId="166" fontId="30" fillId="0" borderId="0" xfId="702" applyNumberFormat="1" applyFont="1"/>
    <xf numFmtId="0" fontId="41" fillId="0" borderId="0" xfId="0" applyFont="1" applyFill="1"/>
    <xf numFmtId="0" fontId="44" fillId="0" borderId="0" xfId="0" applyFont="1" applyFill="1" applyAlignment="1">
      <alignment vertical="center"/>
    </xf>
    <xf numFmtId="0" fontId="38" fillId="0" borderId="0" xfId="0" applyFont="1" applyFill="1" applyAlignment="1">
      <alignment vertical="center"/>
    </xf>
    <xf numFmtId="166" fontId="31" fillId="18" borderId="10" xfId="702" applyNumberFormat="1" applyFont="1" applyFill="1" applyBorder="1" applyAlignment="1">
      <alignment horizontal="center" vertical="center" wrapText="1"/>
    </xf>
    <xf numFmtId="164" fontId="34" fillId="0" borderId="11" xfId="645" applyNumberFormat="1" applyFont="1" applyFill="1" applyBorder="1" applyAlignment="1">
      <alignment horizontal="right" vertical="center"/>
    </xf>
    <xf numFmtId="164" fontId="34" fillId="0" borderId="13" xfId="645" applyNumberFormat="1" applyFont="1" applyFill="1" applyBorder="1" applyAlignment="1">
      <alignment horizontal="right" vertical="center"/>
    </xf>
    <xf numFmtId="164" fontId="34" fillId="0" borderId="14" xfId="645" applyNumberFormat="1" applyFont="1" applyFill="1" applyBorder="1" applyAlignment="1">
      <alignment horizontal="right" vertical="center"/>
    </xf>
    <xf numFmtId="164" fontId="34" fillId="0" borderId="15" xfId="645" applyNumberFormat="1" applyFont="1" applyFill="1" applyBorder="1" applyAlignment="1">
      <alignment horizontal="right" vertical="center"/>
    </xf>
    <xf numFmtId="164" fontId="34" fillId="0" borderId="16" xfId="645" applyNumberFormat="1" applyFont="1" applyFill="1" applyBorder="1" applyAlignment="1">
      <alignment horizontal="right" vertical="center"/>
    </xf>
    <xf numFmtId="164" fontId="31" fillId="19" borderId="17" xfId="645" applyNumberFormat="1" applyFont="1" applyFill="1" applyBorder="1" applyAlignment="1">
      <alignment horizontal="right" vertical="center"/>
    </xf>
    <xf numFmtId="164" fontId="31" fillId="20" borderId="18" xfId="645" applyNumberFormat="1" applyFont="1" applyFill="1" applyBorder="1" applyAlignment="1">
      <alignment horizontal="right" vertical="center"/>
    </xf>
    <xf numFmtId="164" fontId="34" fillId="0" borderId="19" xfId="645" applyNumberFormat="1" applyFont="1" applyFill="1" applyBorder="1" applyAlignment="1">
      <alignment horizontal="right" vertical="center"/>
    </xf>
    <xf numFmtId="3" fontId="41" fillId="18" borderId="20" xfId="0" applyNumberFormat="1" applyFont="1" applyFill="1" applyBorder="1" applyAlignment="1">
      <alignment horizontal="center" vertical="center" wrapText="1"/>
    </xf>
    <xf numFmtId="3" fontId="45" fillId="0" borderId="0" xfId="0" applyNumberFormat="1" applyFont="1"/>
    <xf numFmtId="3" fontId="45" fillId="0" borderId="16" xfId="0" applyNumberFormat="1" applyFont="1" applyBorder="1" applyAlignment="1">
      <alignment vertical="center"/>
    </xf>
    <xf numFmtId="3" fontId="45" fillId="19" borderId="22" xfId="0" applyNumberFormat="1" applyFont="1" applyFill="1" applyBorder="1" applyAlignment="1">
      <alignment vertical="center"/>
    </xf>
    <xf numFmtId="164" fontId="34" fillId="19" borderId="16" xfId="645" applyNumberFormat="1" applyFont="1" applyFill="1" applyBorder="1" applyAlignment="1">
      <alignment horizontal="right" vertical="center"/>
    </xf>
    <xf numFmtId="164" fontId="45" fillId="0" borderId="16" xfId="0" applyNumberFormat="1" applyFont="1" applyFill="1" applyBorder="1" applyAlignment="1">
      <alignment vertical="center"/>
    </xf>
    <xf numFmtId="164" fontId="34" fillId="0" borderId="23" xfId="645" applyNumberFormat="1" applyFont="1" applyFill="1" applyBorder="1" applyAlignment="1">
      <alignment horizontal="right" vertical="center"/>
    </xf>
    <xf numFmtId="164" fontId="34" fillId="0" borderId="16" xfId="645" applyNumberFormat="1" applyFont="1" applyFill="1" applyBorder="1" applyAlignment="1">
      <alignment horizontal="right"/>
    </xf>
    <xf numFmtId="0" fontId="40" fillId="0" borderId="16" xfId="0" applyFont="1" applyBorder="1"/>
    <xf numFmtId="164" fontId="34" fillId="0" borderId="24" xfId="645" applyNumberFormat="1" applyFont="1" applyFill="1" applyBorder="1" applyAlignment="1">
      <alignment horizontal="right" vertical="center"/>
    </xf>
    <xf numFmtId="164" fontId="35" fillId="19" borderId="17" xfId="645" applyNumberFormat="1" applyFont="1" applyFill="1" applyBorder="1" applyAlignment="1">
      <alignment horizontal="right" vertical="center"/>
    </xf>
    <xf numFmtId="0" fontId="38" fillId="19" borderId="22" xfId="0" applyFont="1" applyFill="1" applyBorder="1" applyAlignment="1">
      <alignment vertical="center"/>
    </xf>
    <xf numFmtId="0" fontId="38" fillId="19" borderId="16" xfId="0" applyFont="1" applyFill="1" applyBorder="1" applyAlignment="1">
      <alignment vertical="center"/>
    </xf>
    <xf numFmtId="0" fontId="44" fillId="19" borderId="16" xfId="0" applyFont="1" applyFill="1" applyBorder="1" applyAlignment="1">
      <alignment vertical="center"/>
    </xf>
    <xf numFmtId="0" fontId="40" fillId="19" borderId="16" xfId="0" applyFont="1" applyFill="1" applyBorder="1"/>
    <xf numFmtId="3" fontId="40" fillId="0" borderId="0" xfId="0" applyNumberFormat="1" applyFont="1"/>
    <xf numFmtId="3" fontId="32" fillId="0" borderId="0" xfId="702" applyNumberFormat="1" applyFont="1" applyBorder="1" applyAlignment="1">
      <alignment horizontal="right" vertical="center"/>
    </xf>
    <xf numFmtId="3" fontId="41" fillId="19" borderId="22" xfId="0" applyNumberFormat="1" applyFont="1" applyFill="1" applyBorder="1" applyAlignment="1">
      <alignment vertical="center"/>
    </xf>
    <xf numFmtId="3" fontId="42" fillId="19" borderId="22" xfId="0" applyNumberFormat="1" applyFont="1" applyFill="1" applyBorder="1" applyAlignment="1">
      <alignment vertical="center"/>
    </xf>
    <xf numFmtId="3" fontId="41" fillId="19" borderId="16" xfId="0" applyNumberFormat="1" applyFont="1" applyFill="1" applyBorder="1" applyAlignment="1">
      <alignment vertical="center"/>
    </xf>
    <xf numFmtId="3" fontId="45" fillId="19" borderId="16" xfId="0" applyNumberFormat="1" applyFont="1" applyFill="1" applyBorder="1"/>
    <xf numFmtId="164" fontId="41" fillId="19" borderId="22" xfId="0" applyNumberFormat="1" applyFont="1" applyFill="1" applyBorder="1" applyAlignment="1">
      <alignment vertical="center"/>
    </xf>
    <xf numFmtId="3" fontId="45" fillId="19" borderId="19" xfId="0" applyNumberFormat="1" applyFont="1" applyFill="1" applyBorder="1" applyAlignment="1">
      <alignment vertical="center"/>
    </xf>
    <xf numFmtId="0" fontId="38" fillId="19" borderId="19" xfId="0" applyFont="1" applyFill="1" applyBorder="1" applyAlignment="1">
      <alignment vertical="center"/>
    </xf>
    <xf numFmtId="3" fontId="42" fillId="19" borderId="19" xfId="0" applyNumberFormat="1" applyFont="1" applyFill="1" applyBorder="1" applyAlignment="1">
      <alignment vertical="center"/>
    </xf>
    <xf numFmtId="164" fontId="29" fillId="19" borderId="12" xfId="645" applyNumberFormat="1" applyFont="1" applyFill="1" applyBorder="1" applyAlignment="1">
      <alignment horizontal="right" vertical="center"/>
    </xf>
    <xf numFmtId="164" fontId="34" fillId="0" borderId="25" xfId="645" applyNumberFormat="1" applyFont="1" applyFill="1" applyBorder="1" applyAlignment="1">
      <alignment horizontal="right" vertical="center"/>
    </xf>
    <xf numFmtId="0" fontId="41" fillId="18" borderId="20" xfId="0" applyFont="1" applyFill="1" applyBorder="1" applyAlignment="1">
      <alignment horizontal="center" vertical="center" wrapText="1"/>
    </xf>
    <xf numFmtId="164" fontId="31" fillId="18" borderId="26" xfId="645" applyNumberFormat="1" applyFont="1" applyFill="1" applyBorder="1" applyAlignment="1">
      <alignment horizontal="right" vertical="center"/>
    </xf>
    <xf numFmtId="164" fontId="34" fillId="0" borderId="21" xfId="645" applyNumberFormat="1" applyFont="1" applyFill="1" applyBorder="1" applyAlignment="1">
      <alignment horizontal="right" vertical="center"/>
    </xf>
    <xf numFmtId="164" fontId="34" fillId="0" borderId="21" xfId="645" applyNumberFormat="1" applyFont="1" applyFill="1" applyBorder="1" applyAlignment="1">
      <alignment horizontal="right"/>
    </xf>
    <xf numFmtId="0" fontId="39" fillId="0" borderId="21" xfId="0" applyFont="1" applyFill="1" applyBorder="1" applyAlignment="1"/>
    <xf numFmtId="164" fontId="31" fillId="20" borderId="20" xfId="645" applyNumberFormat="1" applyFont="1" applyFill="1" applyBorder="1" applyAlignment="1">
      <alignment horizontal="right" vertical="center"/>
    </xf>
    <xf numFmtId="164" fontId="35" fillId="19" borderId="27" xfId="645" applyNumberFormat="1" applyFont="1" applyFill="1" applyBorder="1" applyAlignment="1">
      <alignment horizontal="right" vertical="center"/>
    </xf>
    <xf numFmtId="164" fontId="34" fillId="19" borderId="22" xfId="645" applyNumberFormat="1" applyFont="1" applyFill="1" applyBorder="1" applyAlignment="1">
      <alignment horizontal="right" vertical="center"/>
    </xf>
    <xf numFmtId="164" fontId="35" fillId="19" borderId="22" xfId="645" applyNumberFormat="1" applyFont="1" applyFill="1" applyBorder="1" applyAlignment="1">
      <alignment horizontal="right" vertical="center"/>
    </xf>
    <xf numFmtId="164" fontId="31" fillId="19" borderId="17" xfId="645" applyNumberFormat="1" applyFont="1" applyFill="1" applyBorder="1" applyAlignment="1">
      <alignment horizontal="center"/>
    </xf>
    <xf numFmtId="3" fontId="45" fillId="19" borderId="22" xfId="0" applyNumberFormat="1" applyFont="1" applyFill="1" applyBorder="1"/>
    <xf numFmtId="0" fontId="43" fillId="19" borderId="22" xfId="0" applyFont="1" applyFill="1" applyBorder="1"/>
    <xf numFmtId="164" fontId="26" fillId="19" borderId="12" xfId="645" applyNumberFormat="1" applyFont="1" applyFill="1" applyBorder="1" applyAlignment="1">
      <alignment horizontal="right" vertical="center"/>
    </xf>
    <xf numFmtId="0" fontId="42" fillId="19" borderId="19" xfId="0" applyFont="1" applyFill="1" applyBorder="1" applyAlignment="1">
      <alignment horizontal="left" vertical="center" wrapText="1"/>
    </xf>
    <xf numFmtId="0" fontId="45" fillId="0" borderId="19" xfId="0" applyFont="1" applyBorder="1" applyAlignment="1">
      <alignment wrapText="1"/>
    </xf>
    <xf numFmtId="0" fontId="45" fillId="0" borderId="16" xfId="0" applyFont="1" applyBorder="1" applyAlignment="1">
      <alignment wrapText="1"/>
    </xf>
    <xf numFmtId="0" fontId="45" fillId="0" borderId="16" xfId="0" applyFont="1" applyBorder="1" applyAlignment="1">
      <alignment vertical="center" wrapText="1"/>
    </xf>
    <xf numFmtId="0" fontId="42" fillId="19" borderId="22" xfId="0" applyFont="1" applyFill="1" applyBorder="1" applyAlignment="1">
      <alignment horizontal="left" vertical="center" wrapText="1"/>
    </xf>
    <xf numFmtId="0" fontId="45" fillId="0" borderId="21" xfId="0" applyFont="1" applyBorder="1" applyAlignment="1">
      <alignment vertical="center" wrapText="1"/>
    </xf>
    <xf numFmtId="0" fontId="46" fillId="21" borderId="22" xfId="0" applyFont="1" applyFill="1" applyBorder="1" applyAlignment="1">
      <alignment horizontal="left" vertical="center" wrapText="1"/>
    </xf>
    <xf numFmtId="0" fontId="47" fillId="0" borderId="16" xfId="0" applyFont="1" applyFill="1" applyBorder="1" applyAlignment="1">
      <alignment vertical="center" wrapText="1"/>
    </xf>
    <xf numFmtId="0" fontId="45" fillId="0" borderId="21" xfId="0" applyFont="1" applyBorder="1" applyAlignment="1">
      <alignment wrapText="1"/>
    </xf>
    <xf numFmtId="6" fontId="34" fillId="0" borderId="26" xfId="121" applyNumberFormat="1" applyFont="1" applyFill="1" applyBorder="1" applyAlignment="1">
      <alignment vertical="center" wrapText="1"/>
    </xf>
    <xf numFmtId="0" fontId="42" fillId="19" borderId="17" xfId="0" applyFont="1" applyFill="1" applyBorder="1" applyAlignment="1">
      <alignment horizontal="left" vertical="center" wrapText="1"/>
    </xf>
    <xf numFmtId="0" fontId="45" fillId="0" borderId="13" xfId="0" applyFont="1" applyBorder="1" applyAlignment="1">
      <alignment horizontal="left" vertical="center"/>
    </xf>
    <xf numFmtId="0" fontId="45" fillId="0" borderId="12" xfId="0" applyFont="1" applyBorder="1" applyAlignment="1">
      <alignment vertical="center" wrapText="1"/>
    </xf>
    <xf numFmtId="0" fontId="45" fillId="0" borderId="11" xfId="0" applyFont="1" applyBorder="1" applyAlignment="1">
      <alignment vertical="center" wrapText="1"/>
    </xf>
    <xf numFmtId="0" fontId="47" fillId="0" borderId="19" xfId="0" applyFont="1" applyFill="1" applyBorder="1" applyAlignment="1">
      <alignment vertical="center" wrapText="1"/>
    </xf>
    <xf numFmtId="0" fontId="42" fillId="19" borderId="11" xfId="0" applyFont="1" applyFill="1" applyBorder="1" applyAlignment="1">
      <alignment horizontal="left" vertical="center" wrapText="1"/>
    </xf>
    <xf numFmtId="0" fontId="42" fillId="19" borderId="11" xfId="0" applyFont="1" applyFill="1" applyBorder="1" applyAlignment="1">
      <alignment vertical="center" wrapText="1"/>
    </xf>
    <xf numFmtId="0" fontId="41" fillId="18" borderId="29" xfId="0" applyFont="1" applyFill="1" applyBorder="1" applyAlignment="1">
      <alignment horizontal="left" vertical="center" wrapText="1"/>
    </xf>
    <xf numFmtId="164" fontId="31" fillId="18" borderId="30" xfId="645" applyNumberFormat="1" applyFont="1" applyFill="1" applyBorder="1" applyAlignment="1">
      <alignment horizontal="right" vertical="center"/>
    </xf>
    <xf numFmtId="164" fontId="29" fillId="19" borderId="22" xfId="645" applyNumberFormat="1" applyFont="1" applyFill="1" applyBorder="1" applyAlignment="1">
      <alignment horizontal="right" vertical="center"/>
    </xf>
    <xf numFmtId="3" fontId="31" fillId="0" borderId="0" xfId="702" applyNumberFormat="1" applyFont="1" applyFill="1" applyAlignment="1">
      <alignment horizontal="right"/>
    </xf>
    <xf numFmtId="0" fontId="29" fillId="19" borderId="19" xfId="0" applyFont="1" applyFill="1" applyBorder="1" applyAlignment="1">
      <alignment vertical="center"/>
    </xf>
    <xf numFmtId="0" fontId="45" fillId="0" borderId="13" xfId="0" applyFont="1" applyBorder="1" applyAlignment="1">
      <alignment vertical="center" wrapText="1"/>
    </xf>
    <xf numFmtId="164" fontId="34" fillId="0" borderId="12" xfId="645" applyNumberFormat="1" applyFont="1" applyFill="1" applyBorder="1" applyAlignment="1">
      <alignment horizontal="right" vertical="center"/>
    </xf>
    <xf numFmtId="0" fontId="48" fillId="20" borderId="20" xfId="0" applyFont="1" applyFill="1" applyBorder="1" applyAlignment="1">
      <alignment horizontal="left" vertical="center" wrapText="1"/>
    </xf>
    <xf numFmtId="0" fontId="48" fillId="20" borderId="20" xfId="0" applyFont="1" applyFill="1" applyBorder="1" applyAlignment="1">
      <alignment vertical="center"/>
    </xf>
    <xf numFmtId="165" fontId="39" fillId="0" borderId="0" xfId="0" applyNumberFormat="1" applyFont="1" applyAlignment="1">
      <alignment vertical="center"/>
    </xf>
    <xf numFmtId="164" fontId="34" fillId="0" borderId="31" xfId="645" applyNumberFormat="1" applyFont="1" applyFill="1" applyBorder="1" applyAlignment="1">
      <alignment horizontal="right" vertical="center"/>
    </xf>
    <xf numFmtId="164" fontId="34" fillId="0" borderId="26" xfId="645" applyNumberFormat="1" applyFont="1" applyFill="1" applyBorder="1" applyAlignment="1">
      <alignment horizontal="right" vertical="center"/>
    </xf>
    <xf numFmtId="164" fontId="34" fillId="0" borderId="16" xfId="645" applyNumberFormat="1" applyFont="1" applyFill="1" applyBorder="1" applyAlignment="1">
      <alignment horizontal="center" vertical="center"/>
    </xf>
    <xf numFmtId="0" fontId="39" fillId="0" borderId="0" xfId="0" applyFont="1" applyBorder="1" applyAlignment="1">
      <alignment vertical="center" wrapText="1"/>
    </xf>
    <xf numFmtId="3" fontId="30" fillId="0" borderId="0" xfId="0" applyNumberFormat="1" applyFont="1" applyFill="1"/>
    <xf numFmtId="3" fontId="31" fillId="0" borderId="0" xfId="0" applyNumberFormat="1" applyFont="1" applyFill="1"/>
    <xf numFmtId="3" fontId="35" fillId="0" borderId="0" xfId="0" applyNumberFormat="1" applyFont="1" applyFill="1" applyAlignment="1">
      <alignment vertical="center"/>
    </xf>
    <xf numFmtId="3" fontId="26" fillId="0" borderId="0" xfId="0" applyNumberFormat="1" applyFont="1" applyFill="1" applyAlignment="1">
      <alignment vertical="center"/>
    </xf>
    <xf numFmtId="3" fontId="29" fillId="0" borderId="0" xfId="0" applyNumberFormat="1" applyFont="1" applyFill="1" applyAlignment="1">
      <alignment vertical="center"/>
    </xf>
    <xf numFmtId="165" fontId="26" fillId="0" borderId="0" xfId="0" applyNumberFormat="1" applyFont="1" applyFill="1" applyAlignment="1"/>
    <xf numFmtId="0" fontId="26" fillId="0" borderId="0" xfId="0" applyFont="1" applyFill="1" applyAlignment="1"/>
    <xf numFmtId="3" fontId="26" fillId="0" borderId="0" xfId="0" applyNumberFormat="1" applyFont="1" applyFill="1" applyAlignment="1"/>
    <xf numFmtId="3" fontId="33" fillId="0" borderId="0" xfId="0" applyNumberFormat="1" applyFont="1" applyFill="1"/>
    <xf numFmtId="165" fontId="26" fillId="0" borderId="0" xfId="0" applyNumberFormat="1" applyFont="1" applyFill="1" applyAlignment="1">
      <alignment vertical="center"/>
    </xf>
    <xf numFmtId="0" fontId="26" fillId="0" borderId="0" xfId="0" applyFont="1" applyFill="1" applyAlignment="1">
      <alignment vertical="center"/>
    </xf>
    <xf numFmtId="3" fontId="29" fillId="0" borderId="0" xfId="0" applyNumberFormat="1" applyFont="1" applyFill="1" applyAlignment="1"/>
    <xf numFmtId="3" fontId="26" fillId="0" borderId="0" xfId="0" applyNumberFormat="1" applyFont="1" applyFill="1" applyBorder="1" applyAlignment="1">
      <alignment vertical="center"/>
    </xf>
    <xf numFmtId="3" fontId="31" fillId="0" borderId="0" xfId="0" applyNumberFormat="1" applyFont="1" applyFill="1" applyAlignment="1">
      <alignment vertical="center"/>
    </xf>
    <xf numFmtId="3" fontId="36" fillId="0" borderId="0" xfId="0" applyNumberFormat="1" applyFont="1" applyFill="1" applyAlignment="1">
      <alignment vertical="center"/>
    </xf>
    <xf numFmtId="3" fontId="34" fillId="19" borderId="19" xfId="0" applyNumberFormat="1" applyFont="1" applyFill="1" applyBorder="1" applyAlignment="1">
      <alignment vertical="center"/>
    </xf>
    <xf numFmtId="3" fontId="45" fillId="0" borderId="16" xfId="0" applyNumberFormat="1" applyFont="1" applyBorder="1" applyAlignment="1"/>
    <xf numFmtId="3" fontId="45" fillId="0" borderId="21" xfId="0" applyNumberFormat="1" applyFont="1" applyBorder="1" applyAlignment="1"/>
    <xf numFmtId="3" fontId="45" fillId="0" borderId="26" xfId="0" applyNumberFormat="1" applyFont="1" applyBorder="1" applyAlignment="1">
      <alignment vertical="center"/>
    </xf>
    <xf numFmtId="3" fontId="45" fillId="19" borderId="28" xfId="0" applyNumberFormat="1" applyFont="1" applyFill="1" applyBorder="1" applyAlignment="1">
      <alignment vertical="center"/>
    </xf>
    <xf numFmtId="3" fontId="45" fillId="19" borderId="25" xfId="0" applyNumberFormat="1" applyFont="1" applyFill="1" applyBorder="1" applyAlignment="1">
      <alignment vertical="center"/>
    </xf>
    <xf numFmtId="164" fontId="45" fillId="0" borderId="25" xfId="0" applyNumberFormat="1" applyFont="1" applyFill="1" applyBorder="1" applyAlignment="1">
      <alignment vertical="center"/>
    </xf>
    <xf numFmtId="0" fontId="45" fillId="0" borderId="0" xfId="0" applyFont="1" applyAlignment="1">
      <alignment wrapText="1"/>
    </xf>
    <xf numFmtId="0" fontId="38" fillId="19" borderId="25" xfId="0" applyFont="1" applyFill="1" applyBorder="1" applyAlignment="1">
      <alignment vertical="center"/>
    </xf>
    <xf numFmtId="0" fontId="44" fillId="19" borderId="25" xfId="0" applyFont="1" applyFill="1" applyBorder="1" applyAlignment="1">
      <alignment vertical="center"/>
    </xf>
    <xf numFmtId="0" fontId="40" fillId="0" borderId="25" xfId="0" applyFont="1" applyBorder="1"/>
    <xf numFmtId="3" fontId="45" fillId="0" borderId="16" xfId="0" applyNumberFormat="1" applyFont="1" applyFill="1" applyBorder="1" applyAlignment="1"/>
    <xf numFmtId="0" fontId="45" fillId="0" borderId="14" xfId="0" applyFont="1" applyBorder="1" applyAlignment="1">
      <alignment vertical="center" wrapText="1"/>
    </xf>
    <xf numFmtId="0" fontId="42" fillId="19" borderId="32" xfId="0" applyFont="1" applyFill="1" applyBorder="1" applyAlignment="1">
      <alignment horizontal="left" vertical="center" wrapText="1"/>
    </xf>
    <xf numFmtId="6" fontId="34" fillId="0" borderId="22" xfId="121" applyNumberFormat="1" applyFont="1" applyFill="1" applyBorder="1" applyAlignment="1">
      <alignment vertical="center" wrapText="1"/>
    </xf>
    <xf numFmtId="3" fontId="45" fillId="0" borderId="16" xfId="0" applyNumberFormat="1" applyFont="1" applyBorder="1" applyAlignment="1">
      <alignment wrapText="1"/>
    </xf>
    <xf numFmtId="0" fontId="42" fillId="19" borderId="12" xfId="0" applyFont="1" applyFill="1" applyBorder="1" applyAlignment="1">
      <alignment horizontal="left" vertical="center" wrapText="1"/>
    </xf>
    <xf numFmtId="164" fontId="34" fillId="19" borderId="19" xfId="645" applyNumberFormat="1" applyFont="1" applyFill="1" applyBorder="1" applyAlignment="1">
      <alignment horizontal="right" vertical="center"/>
    </xf>
    <xf numFmtId="6" fontId="34" fillId="0" borderId="16" xfId="121" applyNumberFormat="1" applyFont="1" applyFill="1" applyBorder="1" applyAlignment="1">
      <alignment vertical="center" wrapText="1"/>
    </xf>
    <xf numFmtId="3" fontId="42" fillId="19" borderId="11" xfId="0" applyNumberFormat="1" applyFont="1" applyFill="1" applyBorder="1" applyAlignment="1">
      <alignment vertical="center" wrapText="1"/>
    </xf>
    <xf numFmtId="3" fontId="34" fillId="19" borderId="16" xfId="645" applyNumberFormat="1" applyFont="1" applyFill="1" applyBorder="1" applyAlignment="1">
      <alignment horizontal="right" vertical="center"/>
    </xf>
    <xf numFmtId="3" fontId="40" fillId="19" borderId="16" xfId="0" applyNumberFormat="1" applyFont="1" applyFill="1" applyBorder="1"/>
    <xf numFmtId="0" fontId="53" fillId="0" borderId="21" xfId="0" quotePrefix="1" applyFont="1" applyBorder="1" applyAlignment="1">
      <alignment horizontal="left" vertical="center" wrapText="1" indent="3"/>
    </xf>
    <xf numFmtId="0" fontId="53" fillId="0" borderId="21" xfId="0" quotePrefix="1" applyFont="1" applyBorder="1" applyAlignment="1">
      <alignment horizontal="left" vertical="center" wrapText="1" indent="7"/>
    </xf>
    <xf numFmtId="164" fontId="54" fillId="0" borderId="14" xfId="645" applyNumberFormat="1" applyFont="1" applyFill="1" applyBorder="1" applyAlignment="1">
      <alignment horizontal="right" vertical="center"/>
    </xf>
    <xf numFmtId="0" fontId="53" fillId="0" borderId="21" xfId="0" quotePrefix="1" applyFont="1" applyBorder="1" applyAlignment="1">
      <alignment horizontal="left" vertical="center" wrapText="1" indent="1"/>
    </xf>
    <xf numFmtId="3" fontId="35" fillId="19" borderId="19" xfId="0" applyNumberFormat="1" applyFont="1" applyFill="1" applyBorder="1" applyAlignment="1">
      <alignment vertical="center"/>
    </xf>
    <xf numFmtId="164" fontId="34" fillId="0" borderId="16" xfId="645" applyNumberFormat="1" applyFont="1" applyFill="1" applyBorder="1" applyAlignment="1">
      <alignment vertical="center"/>
    </xf>
    <xf numFmtId="164" fontId="54" fillId="0" borderId="21" xfId="645" applyNumberFormat="1" applyFont="1" applyFill="1" applyBorder="1" applyAlignment="1">
      <alignment horizontal="right" vertical="center"/>
    </xf>
    <xf numFmtId="0" fontId="49" fillId="0" borderId="0" xfId="0" applyFont="1" applyBorder="1" applyAlignment="1">
      <alignment horizontal="center" vertical="center" wrapText="1"/>
    </xf>
  </cellXfs>
  <cellStyles count="743">
    <cellStyle name="_0434BESZ" xfId="1" xr:uid="{00000000-0005-0000-0000-000000000000}"/>
    <cellStyle name="_0434BESZ_1" xfId="2" xr:uid="{00000000-0005-0000-0000-000001000000}"/>
    <cellStyle name="_0434BESZ_1 2" xfId="3" xr:uid="{00000000-0005-0000-0000-000002000000}"/>
    <cellStyle name="_0434BESZ_1 3" xfId="4" xr:uid="{00000000-0005-0000-0000-000003000000}"/>
    <cellStyle name="_0434BESZ_1 3 2" xfId="5" xr:uid="{00000000-0005-0000-0000-000004000000}"/>
    <cellStyle name="_0434BESZ_1 4" xfId="6" xr:uid="{00000000-0005-0000-0000-000005000000}"/>
    <cellStyle name="_0434BESZ_1 5" xfId="7" xr:uid="{00000000-0005-0000-0000-000006000000}"/>
    <cellStyle name="_0434BESZ_1 5 2" xfId="8" xr:uid="{00000000-0005-0000-0000-000007000000}"/>
    <cellStyle name="_0434BESZ_1_TartalékKötvényLekötésekEgyebek2014" xfId="9" xr:uid="{00000000-0005-0000-0000-000008000000}"/>
    <cellStyle name="_0434BESZ_TartalékKötvényLekötésekEgyebek2014" xfId="10" xr:uid="{00000000-0005-0000-0000-000009000000}"/>
    <cellStyle name="_04FELBEV" xfId="11" xr:uid="{00000000-0005-0000-0000-00000A000000}"/>
    <cellStyle name="_04FELBEV_1" xfId="12" xr:uid="{00000000-0005-0000-0000-00000B000000}"/>
    <cellStyle name="_04FELBEV_1 2" xfId="13" xr:uid="{00000000-0005-0000-0000-00000C000000}"/>
    <cellStyle name="_04FELBEV_1 3" xfId="14" xr:uid="{00000000-0005-0000-0000-00000D000000}"/>
    <cellStyle name="_04FELBEV_1 3 2" xfId="15" xr:uid="{00000000-0005-0000-0000-00000E000000}"/>
    <cellStyle name="_04FELBEV_1 4" xfId="16" xr:uid="{00000000-0005-0000-0000-00000F000000}"/>
    <cellStyle name="_04FELBEV_1 5" xfId="17" xr:uid="{00000000-0005-0000-0000-000010000000}"/>
    <cellStyle name="_04FELBEV_1 5 2" xfId="18" xr:uid="{00000000-0005-0000-0000-000011000000}"/>
    <cellStyle name="_04FELBEV_1_TartalékKötvényLekötésekEgyebek2014" xfId="19" xr:uid="{00000000-0005-0000-0000-000012000000}"/>
    <cellStyle name="_04FELBEV_2" xfId="20" xr:uid="{00000000-0005-0000-0000-000013000000}"/>
    <cellStyle name="_04FELBEV_2_PH KVI 2014 KV 2014 02 20 elfogadott TEST2" xfId="21" xr:uid="{00000000-0005-0000-0000-000014000000}"/>
    <cellStyle name="_04FELBEV_2_TartalékKötvényLekötésekEgyebek2014" xfId="22" xr:uid="{00000000-0005-0000-0000-000015000000}"/>
    <cellStyle name="_04FELBEV_TartalékKötvényLekötésekEgyebek2014" xfId="23" xr:uid="{00000000-0005-0000-0000-000016000000}"/>
    <cellStyle name="_05FELBE" xfId="24" xr:uid="{00000000-0005-0000-0000-000017000000}"/>
    <cellStyle name="_05FELBE_1" xfId="25" xr:uid="{00000000-0005-0000-0000-000018000000}"/>
    <cellStyle name="_05FELBE_1 2" xfId="26" xr:uid="{00000000-0005-0000-0000-000019000000}"/>
    <cellStyle name="_05FELBE_1 3" xfId="27" xr:uid="{00000000-0005-0000-0000-00001A000000}"/>
    <cellStyle name="_05FELBE_1 3 2" xfId="28" xr:uid="{00000000-0005-0000-0000-00001B000000}"/>
    <cellStyle name="_05FELBE_1 4" xfId="29" xr:uid="{00000000-0005-0000-0000-00001C000000}"/>
    <cellStyle name="_05FELBE_1 5" xfId="30" xr:uid="{00000000-0005-0000-0000-00001D000000}"/>
    <cellStyle name="_05FELBE_1 5 2" xfId="31" xr:uid="{00000000-0005-0000-0000-00001E000000}"/>
    <cellStyle name="_05FELBE_1_TartalékKötvényLekötésekEgyebek2014" xfId="32" xr:uid="{00000000-0005-0000-0000-00001F000000}"/>
    <cellStyle name="_05FELBE_PH KVI 2014 KV 2014 02 20 elfogadott TEST2" xfId="33" xr:uid="{00000000-0005-0000-0000-000020000000}"/>
    <cellStyle name="_05FELBE_TartalékKötvényLekötésekEgyebek2014" xfId="34" xr:uid="{00000000-0005-0000-0000-000021000000}"/>
    <cellStyle name="_06FELBE" xfId="35" xr:uid="{00000000-0005-0000-0000-000022000000}"/>
    <cellStyle name="_06FELBE_1" xfId="36" xr:uid="{00000000-0005-0000-0000-000023000000}"/>
    <cellStyle name="_06FELBE_1_TartalékKötvényLekötésekEgyebek2014" xfId="37" xr:uid="{00000000-0005-0000-0000-000024000000}"/>
    <cellStyle name="_06FELBE_TartalékKötvényLekötésekEgyebek2014" xfId="38" xr:uid="{00000000-0005-0000-0000-000025000000}"/>
    <cellStyle name="_06FELBEküld" xfId="39" xr:uid="{00000000-0005-0000-0000-000026000000}"/>
    <cellStyle name="_06FELBEküld_1" xfId="40" xr:uid="{00000000-0005-0000-0000-000027000000}"/>
    <cellStyle name="_06FELBEküld_1_TartalékKötvényLekötésekEgyebek2014" xfId="41" xr:uid="{00000000-0005-0000-0000-000028000000}"/>
    <cellStyle name="_06FELBEküld_PH KVI 2014 KV 2014 02 20 elfogadott TEST2" xfId="42" xr:uid="{00000000-0005-0000-0000-000029000000}"/>
    <cellStyle name="_06FELBEküld_TartalékKötvényLekötésekEgyebek2014" xfId="43" xr:uid="{00000000-0005-0000-0000-00002A000000}"/>
    <cellStyle name="_07háromnegyedBesz" xfId="44" xr:uid="{00000000-0005-0000-0000-00002B000000}"/>
    <cellStyle name="_07háromnegyedBesz 2" xfId="45" xr:uid="{00000000-0005-0000-0000-00002C000000}"/>
    <cellStyle name="_07háromnegyedBesz 3" xfId="46" xr:uid="{00000000-0005-0000-0000-00002D000000}"/>
    <cellStyle name="_07háromnegyedBesz 3 2" xfId="47" xr:uid="{00000000-0005-0000-0000-00002E000000}"/>
    <cellStyle name="_07háromnegyedBesz 4" xfId="48" xr:uid="{00000000-0005-0000-0000-00002F000000}"/>
    <cellStyle name="_07háromnegyedBesz 5" xfId="49" xr:uid="{00000000-0005-0000-0000-000030000000}"/>
    <cellStyle name="_07háromnegyedBesz 5 2" xfId="50" xr:uid="{00000000-0005-0000-0000-000031000000}"/>
    <cellStyle name="_07háromnegyedBesz_1" xfId="51" xr:uid="{00000000-0005-0000-0000-000032000000}"/>
    <cellStyle name="_07háromnegyedBesz_1_TartalékKötvényLekötésekEgyebek2014" xfId="52" xr:uid="{00000000-0005-0000-0000-000033000000}"/>
    <cellStyle name="_07háromnegyedBesz_TartalékKötvényLekötésekEgyebek2014" xfId="53" xr:uid="{00000000-0005-0000-0000-000034000000}"/>
    <cellStyle name="_08FELBE" xfId="54" xr:uid="{00000000-0005-0000-0000-000035000000}"/>
    <cellStyle name="_08FELBE 2" xfId="55" xr:uid="{00000000-0005-0000-0000-000036000000}"/>
    <cellStyle name="_08FELBE 3" xfId="56" xr:uid="{00000000-0005-0000-0000-000037000000}"/>
    <cellStyle name="_08FELBE 3 2" xfId="57" xr:uid="{00000000-0005-0000-0000-000038000000}"/>
    <cellStyle name="_08FELBE 4" xfId="58" xr:uid="{00000000-0005-0000-0000-000039000000}"/>
    <cellStyle name="_08FELBE 5" xfId="59" xr:uid="{00000000-0005-0000-0000-00003A000000}"/>
    <cellStyle name="_08FELBE 5 2" xfId="60" xr:uid="{00000000-0005-0000-0000-00003B000000}"/>
    <cellStyle name="_08FELBE_1" xfId="61" xr:uid="{00000000-0005-0000-0000-00003C000000}"/>
    <cellStyle name="_08FELBE_1_TartalékKötvényLekötésekEgyebek2014" xfId="62" xr:uid="{00000000-0005-0000-0000-00003D000000}"/>
    <cellStyle name="_08FELBE_TartalékKötvényLekötésekEgyebek2014" xfId="63" xr:uid="{00000000-0005-0000-0000-00003E000000}"/>
    <cellStyle name="_09FELBE" xfId="64" xr:uid="{00000000-0005-0000-0000-00003F000000}"/>
    <cellStyle name="_09FELBE_1" xfId="65" xr:uid="{00000000-0005-0000-0000-000040000000}"/>
    <cellStyle name="_09FELBE_1_TartalékKötvényLekötésekEgyebek2014" xfId="66" xr:uid="{00000000-0005-0000-0000-000041000000}"/>
    <cellStyle name="_09FELBE_TartalékKötvényLekötésekEgyebek2014" xfId="67" xr:uid="{00000000-0005-0000-0000-000042000000}"/>
    <cellStyle name="_09FELBEküld" xfId="68" xr:uid="{00000000-0005-0000-0000-000043000000}"/>
    <cellStyle name="_09FELBEküld_1" xfId="69" xr:uid="{00000000-0005-0000-0000-000044000000}"/>
    <cellStyle name="_09FELBEküld_1_TartalékKötvényLekötésekEgyebek2014" xfId="70" xr:uid="{00000000-0005-0000-0000-000045000000}"/>
    <cellStyle name="_09FELBEküld_TartalékKötvényLekötésekEgyebek2014" xfId="71" xr:uid="{00000000-0005-0000-0000-000046000000}"/>
    <cellStyle name="_09FELBEotthoni" xfId="72" xr:uid="{00000000-0005-0000-0000-000047000000}"/>
    <cellStyle name="_09FELBEotthoni_1" xfId="73" xr:uid="{00000000-0005-0000-0000-000048000000}"/>
    <cellStyle name="_09FELBEotthoni_1_TartalékKötvényLekötésekEgyebek2014" xfId="74" xr:uid="{00000000-0005-0000-0000-000049000000}"/>
    <cellStyle name="_09FELBEotthoni_2" xfId="75" xr:uid="{00000000-0005-0000-0000-00004A000000}"/>
    <cellStyle name="_09FELBEotthoni_2_TartalékKötvényLekötésekEgyebek2014" xfId="76" xr:uid="{00000000-0005-0000-0000-00004B000000}"/>
    <cellStyle name="_09FELBEotthoni_TartalékKötvényLekötésekEgyebek2014" xfId="77" xr:uid="{00000000-0005-0000-0000-00004C000000}"/>
    <cellStyle name="_09háromnegyedBESZ" xfId="78" xr:uid="{00000000-0005-0000-0000-00004D000000}"/>
    <cellStyle name="_09háromnegyedBESZ_1" xfId="79" xr:uid="{00000000-0005-0000-0000-00004E000000}"/>
    <cellStyle name="_09háromnegyedBESZ_1_TartalékKötvényLekötésekEgyebek2014" xfId="80" xr:uid="{00000000-0005-0000-0000-00004F000000}"/>
    <cellStyle name="_09háromnegyedBESZ_TartalékKötvényLekötésekEgyebek2014" xfId="81" xr:uid="{00000000-0005-0000-0000-000050000000}"/>
    <cellStyle name="_2006.évi első rendelet-módosítás" xfId="82" xr:uid="{00000000-0005-0000-0000-000051000000}"/>
    <cellStyle name="_2006.évi első rendelet-módosítás_1" xfId="83" xr:uid="{00000000-0005-0000-0000-000052000000}"/>
    <cellStyle name="_2006.évi első rendelet-módosítás_1_TartalékKötvényLekötésekEgyebek2014" xfId="84" xr:uid="{00000000-0005-0000-0000-000053000000}"/>
    <cellStyle name="_2006.évi első rendelet-módosítás_2" xfId="85" xr:uid="{00000000-0005-0000-0000-000054000000}"/>
    <cellStyle name="_2006.évi első rendelet-módosítás_2_TartalékKötvényLekötésekEgyebek2014" xfId="86" xr:uid="{00000000-0005-0000-0000-000055000000}"/>
    <cellStyle name="_2006.évi első rendelet-módosítás_3" xfId="87" xr:uid="{00000000-0005-0000-0000-000056000000}"/>
    <cellStyle name="_2006.évi első rendelet-módosítás_3_TartalékKötvényLekötésekEgyebek2014" xfId="88" xr:uid="{00000000-0005-0000-0000-000057000000}"/>
    <cellStyle name="_2006.évi első rendelet-módosítás_4" xfId="89" xr:uid="{00000000-0005-0000-0000-000058000000}"/>
    <cellStyle name="_2006.évi első rendelet-módosítás_4_TartalékKötvényLekötésekEgyebek2014" xfId="90" xr:uid="{00000000-0005-0000-0000-000059000000}"/>
    <cellStyle name="_2006.évi első rendelet-módosítás_TartalékKötvényLekötésekEgyebek2014" xfId="91" xr:uid="{00000000-0005-0000-0000-00005A000000}"/>
    <cellStyle name="_2006.évi hatodik rendelet-módosítás" xfId="92" xr:uid="{00000000-0005-0000-0000-00005B000000}"/>
    <cellStyle name="_2006.évi hatodik rendelet-módosítás_1" xfId="93" xr:uid="{00000000-0005-0000-0000-00005C000000}"/>
    <cellStyle name="_2006.évi hatodik rendelet-módosítás_1_TartalékKötvényLekötésekEgyebek2014" xfId="94" xr:uid="{00000000-0005-0000-0000-00005D000000}"/>
    <cellStyle name="_2006.évi hatodik rendelet-módosítás_2" xfId="95" xr:uid="{00000000-0005-0000-0000-00005E000000}"/>
    <cellStyle name="_2006.évi hatodik rendelet-módosítás_2_TartalékKötvényLekötésekEgyebek2014" xfId="96" xr:uid="{00000000-0005-0000-0000-00005F000000}"/>
    <cellStyle name="_2006.évi hatodik rendelet-módosítás_3" xfId="97" xr:uid="{00000000-0005-0000-0000-000060000000}"/>
    <cellStyle name="_2006.évi hatodik rendelet-módosítás_3_TartalékKötvényLekötésekEgyebek2014" xfId="98" xr:uid="{00000000-0005-0000-0000-000061000000}"/>
    <cellStyle name="_2006.évi hatodik rendelet-módosítás_4" xfId="99" xr:uid="{00000000-0005-0000-0000-000062000000}"/>
    <cellStyle name="_2006.évi hatodik rendelet-módosítás_4_TartalékKötvényLekötésekEgyebek2014" xfId="100" xr:uid="{00000000-0005-0000-0000-000063000000}"/>
    <cellStyle name="_2006.évi hatodik rendelet-módosítás_TartalékKötvényLekötésekEgyebek2014" xfId="101" xr:uid="{00000000-0005-0000-0000-000064000000}"/>
    <cellStyle name="_2006.évi második rendelet-módosítás" xfId="102" xr:uid="{00000000-0005-0000-0000-000065000000}"/>
    <cellStyle name="_2006.évi második rendelet-módosítás_1" xfId="103" xr:uid="{00000000-0005-0000-0000-000066000000}"/>
    <cellStyle name="_2006.évi második rendelet-módosítás_1_TartalékKötvényLekötésekEgyebek2014" xfId="104" xr:uid="{00000000-0005-0000-0000-000067000000}"/>
    <cellStyle name="_2006.évi második rendelet-módosítás_2" xfId="105" xr:uid="{00000000-0005-0000-0000-000068000000}"/>
    <cellStyle name="_2006.évi második rendelet-módosítás_2_TartalékKötvényLekötésekEgyebek2014" xfId="106" xr:uid="{00000000-0005-0000-0000-000069000000}"/>
    <cellStyle name="_2006.évi második rendelet-módosítás_3" xfId="107" xr:uid="{00000000-0005-0000-0000-00006A000000}"/>
    <cellStyle name="_2006.évi második rendelet-módosítás_3_TartalékKötvényLekötésekEgyebek2014" xfId="108" xr:uid="{00000000-0005-0000-0000-00006B000000}"/>
    <cellStyle name="_2006.évi második rendelet-módosítás_TartalékKötvényLekötésekEgyebek2014" xfId="109" xr:uid="{00000000-0005-0000-0000-00006C000000}"/>
    <cellStyle name="_2006.évi ötödik rendelet-módosítás" xfId="110" xr:uid="{00000000-0005-0000-0000-00006D000000}"/>
    <cellStyle name="_2006.évi ötödik rendelet-módosítás_1" xfId="111" xr:uid="{00000000-0005-0000-0000-00006E000000}"/>
    <cellStyle name="_2006.évi ötödik rendelet-módosítás_1_TartalékKötvényLekötésekEgyebek2014" xfId="112" xr:uid="{00000000-0005-0000-0000-00006F000000}"/>
    <cellStyle name="_2006.évi ötödik rendelet-módosítás_2" xfId="113" xr:uid="{00000000-0005-0000-0000-000070000000}"/>
    <cellStyle name="_2006.évi ötödik rendelet-módosítás_2_TartalékKötvényLekötésekEgyebek2014" xfId="114" xr:uid="{00000000-0005-0000-0000-000071000000}"/>
    <cellStyle name="_2006.évi ötödik rendelet-módosítás_3" xfId="115" xr:uid="{00000000-0005-0000-0000-000072000000}"/>
    <cellStyle name="_2006.évi ötödik rendelet-módosítás_3_TartalékKötvényLekötésekEgyebek2014" xfId="116" xr:uid="{00000000-0005-0000-0000-000073000000}"/>
    <cellStyle name="_2006.évi ötödik rendelet-módosítás_TartalékKötvényLekötésekEgyebek2014" xfId="117" xr:uid="{00000000-0005-0000-0000-000074000000}"/>
    <cellStyle name="_2006KVI0307" xfId="118" xr:uid="{00000000-0005-0000-0000-000075000000}"/>
    <cellStyle name="_2006KVI0307_PH KVI 2014 KV 2014 02 20 elfogadott TEST2" xfId="119" xr:uid="{00000000-0005-0000-0000-000076000000}"/>
    <cellStyle name="_2006KVI0307_TartalékKötvényLekötésekEgyebek2014" xfId="120" xr:uid="{00000000-0005-0000-0000-000077000000}"/>
    <cellStyle name="_2006KVI0307alapokÚJ" xfId="121" xr:uid="{00000000-0005-0000-0000-000078000000}"/>
    <cellStyle name="_2006KVI0307alapokÚJ 2" xfId="122" xr:uid="{00000000-0005-0000-0000-000079000000}"/>
    <cellStyle name="_2006KVI0307alapokÚJ_ÖNK FORRÁS JELENLEGI 2013 02 11" xfId="123" xr:uid="{00000000-0005-0000-0000-00007A000000}"/>
    <cellStyle name="_2006KVI0307alapokÚJ_ÖNK FORRÁS JELENLEGI 2013 02 11_PH KVI 2014 KV 2014 02 20 elfogadott TEST2" xfId="124" xr:uid="{00000000-0005-0000-0000-00007B000000}"/>
    <cellStyle name="_2006KVI0307alapokÚJ_TartalékKötvényLekötésekEgyebek2014" xfId="125" xr:uid="{00000000-0005-0000-0000-00007C000000}"/>
    <cellStyle name="_2007.évi második rendelet-módosítás" xfId="126" xr:uid="{00000000-0005-0000-0000-00007D000000}"/>
    <cellStyle name="_2007.évi második rendelet-módosítás_1" xfId="127" xr:uid="{00000000-0005-0000-0000-00007E000000}"/>
    <cellStyle name="_2007.évi második rendelet-módosítás_1_TartalékKötvényLekötésekEgyebek2014" xfId="128" xr:uid="{00000000-0005-0000-0000-00007F000000}"/>
    <cellStyle name="_2007.évi második rendelet-módosítás_2" xfId="129" xr:uid="{00000000-0005-0000-0000-000080000000}"/>
    <cellStyle name="_2007.évi második rendelet-módosítás_2_TartalékKötvényLekötésekEgyebek2014" xfId="130" xr:uid="{00000000-0005-0000-0000-000081000000}"/>
    <cellStyle name="_2007.évi második rendelet-módosítás_3" xfId="131" xr:uid="{00000000-0005-0000-0000-000082000000}"/>
    <cellStyle name="_2007.évi második rendelet-módosítás_3_TartalékKötvényLekötésekEgyebek2014" xfId="132" xr:uid="{00000000-0005-0000-0000-000083000000}"/>
    <cellStyle name="_2007.évi második rendelet-módosítás_TartalékKötvényLekötésekEgyebek2014" xfId="133" xr:uid="{00000000-0005-0000-0000-000084000000}"/>
    <cellStyle name="_2007.évi negyedik rendelet-módosítás" xfId="134" xr:uid="{00000000-0005-0000-0000-000085000000}"/>
    <cellStyle name="_2007.évi negyedik rendelet-módosítás_1" xfId="135" xr:uid="{00000000-0005-0000-0000-000086000000}"/>
    <cellStyle name="_2007.évi negyedik rendelet-módosítás_1_TartalékKötvényLekötésekEgyebek2014" xfId="136" xr:uid="{00000000-0005-0000-0000-000087000000}"/>
    <cellStyle name="_2007.évi negyedik rendelet-módosítás_2" xfId="137" xr:uid="{00000000-0005-0000-0000-000088000000}"/>
    <cellStyle name="_2007.évi negyedik rendelet-módosítás_2_TartalékKötvényLekötésekEgyebek2014" xfId="138" xr:uid="{00000000-0005-0000-0000-000089000000}"/>
    <cellStyle name="_2007.évi negyedik rendelet-módosítás_3" xfId="139" xr:uid="{00000000-0005-0000-0000-00008A000000}"/>
    <cellStyle name="_2007.évi negyedik rendelet-módosítás_3_TartalékKötvényLekötésekEgyebek2014" xfId="140" xr:uid="{00000000-0005-0000-0000-00008B000000}"/>
    <cellStyle name="_2007.évi negyedik rendelet-módosítás_TartalékKötvényLekötésekEgyebek2014" xfId="141" xr:uid="{00000000-0005-0000-0000-00008C000000}"/>
    <cellStyle name="_2007.évi ötödik rendelet-módosítás" xfId="142" xr:uid="{00000000-0005-0000-0000-00008D000000}"/>
    <cellStyle name="_2007.évi ötödik rendelet-módosítás_1" xfId="143" xr:uid="{00000000-0005-0000-0000-00008E000000}"/>
    <cellStyle name="_2007.évi ötödik rendelet-módosítás_1_TartalékKötvényLekötésekEgyebek2014" xfId="144" xr:uid="{00000000-0005-0000-0000-00008F000000}"/>
    <cellStyle name="_2007.évi ötödik rendelet-módosítás_2" xfId="145" xr:uid="{00000000-0005-0000-0000-000090000000}"/>
    <cellStyle name="_2007.évi ötödik rendelet-módosítás_2_TartalékKötvényLekötésekEgyebek2014" xfId="146" xr:uid="{00000000-0005-0000-0000-000091000000}"/>
    <cellStyle name="_2007.évi ötödik rendelet-módosítás_3" xfId="147" xr:uid="{00000000-0005-0000-0000-000092000000}"/>
    <cellStyle name="_2007.évi ötödik rendelet-módosítás_3_TartalékKötvényLekötésekEgyebek2014" xfId="148" xr:uid="{00000000-0005-0000-0000-000093000000}"/>
    <cellStyle name="_2007.évi ötödik rendelet-módosítás_TartalékKötvényLekötésekEgyebek2014" xfId="149" xr:uid="{00000000-0005-0000-0000-000094000000}"/>
    <cellStyle name="_2007KVI2" xfId="150" xr:uid="{00000000-0005-0000-0000-000095000000}"/>
    <cellStyle name="_2007KVI2_TartalékKötvényLekötésekEgyebek2014" xfId="151" xr:uid="{00000000-0005-0000-0000-000096000000}"/>
    <cellStyle name="_2007KVIvégleges20070306alapok" xfId="152" xr:uid="{00000000-0005-0000-0000-000097000000}"/>
    <cellStyle name="_2007KVIvégleges20070306alapok_ÖNK FORRÁS JELENLEGI 2013 02 11" xfId="153" xr:uid="{00000000-0005-0000-0000-000098000000}"/>
    <cellStyle name="_2007KVIvégleges20070306alapok_ÖNK FORRÁS JELENLEGI 2013 02 11_PH KVI 2014 KV 2014 02 20 elfogadott TEST2" xfId="154" xr:uid="{00000000-0005-0000-0000-000099000000}"/>
    <cellStyle name="_2007KVIvégleges20070306alapok_TartalékKötvényLekötésekEgyebek2014" xfId="155" xr:uid="{00000000-0005-0000-0000-00009A000000}"/>
    <cellStyle name="_2008.évi első rendelet-módosítás" xfId="156" xr:uid="{00000000-0005-0000-0000-00009B000000}"/>
    <cellStyle name="_2008.évi első rendelet-módosítás_1" xfId="157" xr:uid="{00000000-0005-0000-0000-00009C000000}"/>
    <cellStyle name="_2008.évi első rendelet-módosítás_1_TartalékKötvényLekötésekEgyebek2014" xfId="158" xr:uid="{00000000-0005-0000-0000-00009D000000}"/>
    <cellStyle name="_2008.évi első rendelet-módosítás_2" xfId="159" xr:uid="{00000000-0005-0000-0000-00009E000000}"/>
    <cellStyle name="_2008.évi első rendelet-módosítás_2_TartalékKötvényLekötésekEgyebek2014" xfId="160" xr:uid="{00000000-0005-0000-0000-00009F000000}"/>
    <cellStyle name="_2008.évi első rendelet-módosítás_3" xfId="161" xr:uid="{00000000-0005-0000-0000-0000A0000000}"/>
    <cellStyle name="_2008.évi első rendelet-módosítás_3_TartalékKötvényLekötésekEgyebek2014" xfId="162" xr:uid="{00000000-0005-0000-0000-0000A1000000}"/>
    <cellStyle name="_2008.évi első rendelet-módosítás_TartalékKötvényLekötésekEgyebek2014" xfId="163" xr:uid="{00000000-0005-0000-0000-0000A2000000}"/>
    <cellStyle name="_2008.évi első rendelet-módosításküld" xfId="164" xr:uid="{00000000-0005-0000-0000-0000A3000000}"/>
    <cellStyle name="_2008.évi első rendelet-módosításküld_1" xfId="165" xr:uid="{00000000-0005-0000-0000-0000A4000000}"/>
    <cellStyle name="_2008.évi első rendelet-módosításküld_1_TartalékKötvényLekötésekEgyebek2014" xfId="166" xr:uid="{00000000-0005-0000-0000-0000A5000000}"/>
    <cellStyle name="_2008.évi első rendelet-módosításküld_2" xfId="167" xr:uid="{00000000-0005-0000-0000-0000A6000000}"/>
    <cellStyle name="_2008.évi első rendelet-módosításküld_2_TartalékKötvényLekötésekEgyebek2014" xfId="168" xr:uid="{00000000-0005-0000-0000-0000A7000000}"/>
    <cellStyle name="_2008.évi első rendelet-módosításküld_3" xfId="169" xr:uid="{00000000-0005-0000-0000-0000A8000000}"/>
    <cellStyle name="_2008.évi első rendelet-módosításküld_3_TartalékKötvényLekötésekEgyebek2014" xfId="170" xr:uid="{00000000-0005-0000-0000-0000A9000000}"/>
    <cellStyle name="_2008.évi első rendelet-módosításküld_TartalékKötvényLekötésekEgyebek2014" xfId="171" xr:uid="{00000000-0005-0000-0000-0000AA000000}"/>
    <cellStyle name="_2008.évi harmadik rendelet-módosítás intézményi" xfId="172" xr:uid="{00000000-0005-0000-0000-0000AB000000}"/>
    <cellStyle name="_2008.évi harmadik rendelet-módosítás intézményi_1" xfId="173" xr:uid="{00000000-0005-0000-0000-0000AC000000}"/>
    <cellStyle name="_2008.évi harmadik rendelet-módosítás intézményi_1_TartalékKötvényLekötésekEgyebek2014" xfId="174" xr:uid="{00000000-0005-0000-0000-0000AD000000}"/>
    <cellStyle name="_2008.évi harmadik rendelet-módosítás intézményi_2" xfId="175" xr:uid="{00000000-0005-0000-0000-0000AE000000}"/>
    <cellStyle name="_2008.évi harmadik rendelet-módosítás intézményi_2_TartalékKötvényLekötésekEgyebek2014" xfId="176" xr:uid="{00000000-0005-0000-0000-0000AF000000}"/>
    <cellStyle name="_2008.évi harmadik rendelet-módosítás intézményi_3" xfId="177" xr:uid="{00000000-0005-0000-0000-0000B0000000}"/>
    <cellStyle name="_2008.évi harmadik rendelet-módosítás intézményi_3_TartalékKötvényLekötésekEgyebek2014" xfId="178" xr:uid="{00000000-0005-0000-0000-0000B1000000}"/>
    <cellStyle name="_2008.évi harmadik rendelet-módosítás intézményi_4" xfId="179" xr:uid="{00000000-0005-0000-0000-0000B2000000}"/>
    <cellStyle name="_2008.évi harmadik rendelet-módosítás intézményi_4_TartalékKötvényLekötésekEgyebek2014" xfId="180" xr:uid="{00000000-0005-0000-0000-0000B3000000}"/>
    <cellStyle name="_2008.évi harmadik rendelet-módosítás intézményi_TartalékKötvényLekötésekEgyebek2014" xfId="181" xr:uid="{00000000-0005-0000-0000-0000B4000000}"/>
    <cellStyle name="_2008.évi második rendelet-módosítás" xfId="182" xr:uid="{00000000-0005-0000-0000-0000B5000000}"/>
    <cellStyle name="_2008.évi második rendelet-módosítás_1" xfId="183" xr:uid="{00000000-0005-0000-0000-0000B6000000}"/>
    <cellStyle name="_2008.évi második rendelet-módosítás_1_2008beszküldvégleges" xfId="184" xr:uid="{00000000-0005-0000-0000-0000B7000000}"/>
    <cellStyle name="_2008.évi második rendelet-módosítás_1_2008beszküldvégleges_TartalékKötvényLekötésekEgyebek2014" xfId="185" xr:uid="{00000000-0005-0000-0000-0000B8000000}"/>
    <cellStyle name="_2008.évi második rendelet-módosítás_1_2009besz" xfId="186" xr:uid="{00000000-0005-0000-0000-0000B9000000}"/>
    <cellStyle name="_2008.évi második rendelet-módosítás_1_2009besz_TartalékKötvényLekötésekEgyebek2014" xfId="187" xr:uid="{00000000-0005-0000-0000-0000BA000000}"/>
    <cellStyle name="_2008.évi második rendelet-módosítás_1_2010besz" xfId="188" xr:uid="{00000000-0005-0000-0000-0000BB000000}"/>
    <cellStyle name="_2008.évi második rendelet-módosítás_1_2010besz_TartalékKötvényLekötésekEgyebek2014" xfId="189" xr:uid="{00000000-0005-0000-0000-0000BC000000}"/>
    <cellStyle name="_2008.évi második rendelet-módosítás_1_2010FELBEküld" xfId="190" xr:uid="{00000000-0005-0000-0000-0000BD000000}"/>
    <cellStyle name="_2008.évi második rendelet-módosítás_1_2010FELBEküld_TartalékKötvényLekötésekEgyebek2014" xfId="191" xr:uid="{00000000-0005-0000-0000-0000BE000000}"/>
    <cellStyle name="_2008.évi második rendelet-módosítás_1_2011. évi második rendelet-módosítás" xfId="192" xr:uid="{00000000-0005-0000-0000-0000BF000000}"/>
    <cellStyle name="_2008.évi második rendelet-módosítás_1_2011. évi második rendelet-módosítás_TartalékKötvényLekötésekEgyebek2014" xfId="193" xr:uid="{00000000-0005-0000-0000-0000C0000000}"/>
    <cellStyle name="_2008.évi második rendelet-módosítás_1_2011besz" xfId="194" xr:uid="{00000000-0005-0000-0000-0000C1000000}"/>
    <cellStyle name="_2008.évi második rendelet-módosítás_1_2011besz_TartalékKötvényLekötésekEgyebek2014" xfId="195" xr:uid="{00000000-0005-0000-0000-0000C2000000}"/>
    <cellStyle name="_2008.évi második rendelet-módosítás_1_2012KVI változat 20120223" xfId="196" xr:uid="{00000000-0005-0000-0000-0000C3000000}"/>
    <cellStyle name="_2008.évi második rendelet-módosítás_1_2012KVI változat 20120223_TartalékKötvényLekötésekEgyebek2014" xfId="197" xr:uid="{00000000-0005-0000-0000-0000C4000000}"/>
    <cellStyle name="_2008.évi második rendelet-módosítás_1_2012KVI változat 3" xfId="198" xr:uid="{00000000-0005-0000-0000-0000C5000000}"/>
    <cellStyle name="_2008.évi második rendelet-módosítás_1_2012KVI változat 3_TartalékKötvényLekötésekEgyebek2014" xfId="199" xr:uid="{00000000-0005-0000-0000-0000C6000000}"/>
    <cellStyle name="_2008.évi második rendelet-módosítás_1_8. melléklet tartalékok" xfId="200" xr:uid="{00000000-0005-0000-0000-0000C7000000}"/>
    <cellStyle name="_2008.évi második rendelet-módosítás_1_8. melléklet tartalékok_TartalékKötvényLekötésekEgyebek2014" xfId="201" xr:uid="{00000000-0005-0000-0000-0000C8000000}"/>
    <cellStyle name="_2008.évi második rendelet-módosítás_1_adósságszolgálat 2013 05 06" xfId="202" xr:uid="{00000000-0005-0000-0000-0000C9000000}"/>
    <cellStyle name="_2008.évi második rendelet-módosítás_1_adósságszolgálat 2013 05 06_TartalékKötvényLekötésekEgyebek2014" xfId="203" xr:uid="{00000000-0005-0000-0000-0000CA000000}"/>
    <cellStyle name="_2008.évi második rendelet-módosítás_1_adósságszolgálat alakulása" xfId="204" xr:uid="{00000000-0005-0000-0000-0000CB000000}"/>
    <cellStyle name="_2008.évi második rendelet-módosítás_1_adósságszolgálatlegújabb 2013 01 09" xfId="205" xr:uid="{00000000-0005-0000-0000-0000CC000000}"/>
    <cellStyle name="_2008.évi második rendelet-módosítás_1_adósságszolgálatlegújabb 2013 01 09_TartalékKötvényLekötésekEgyebek2014" xfId="206" xr:uid="{00000000-0005-0000-0000-0000CD000000}"/>
    <cellStyle name="_2008.évi második rendelet-módosítás_1_futamidős törlesztés alakulása" xfId="207" xr:uid="{00000000-0005-0000-0000-0000CE000000}"/>
    <cellStyle name="_2008.évi második rendelet-módosítás_1_futamidős törlesztés alakulása_TartalékKötvényLekötésekEgyebek2014" xfId="208" xr:uid="{00000000-0005-0000-0000-0000CF000000}"/>
    <cellStyle name="_2008.évi második rendelet-módosítás_1_kötvénylekötés és kamatbevétel" xfId="209" xr:uid="{00000000-0005-0000-0000-0000D0000000}"/>
    <cellStyle name="_2008.évi második rendelet-módosítás_1_kötvénylekötés és kamatbevétel_TartalékKötvényLekötésekEgyebek2014" xfId="210" xr:uid="{00000000-0005-0000-0000-0000D1000000}"/>
    <cellStyle name="_2008.évi második rendelet-módosítás_1_TaralékKötvényLekötésEgyebek2011" xfId="211" xr:uid="{00000000-0005-0000-0000-0000D2000000}"/>
    <cellStyle name="_2008.évi második rendelet-módosítás_1_TaralékKötvényLekötésEgyebek2011_TartalékKötvényLekötésekEgyebek2014" xfId="212" xr:uid="{00000000-0005-0000-0000-0000D3000000}"/>
    <cellStyle name="_2008.évi második rendelet-módosítás_1_TartalékKötvényLekötésEgyebek2011" xfId="213" xr:uid="{00000000-0005-0000-0000-0000D4000000}"/>
    <cellStyle name="_2008.évi második rendelet-módosítás_1_TartalékKötvényLekötésEgyebek2011_TartalékKötvényLekötésekEgyebek2014" xfId="214" xr:uid="{00000000-0005-0000-0000-0000D5000000}"/>
    <cellStyle name="_2008.évi második rendelet-módosítás_1_TartalékKötvényLekötésekEgyebek2011" xfId="215" xr:uid="{00000000-0005-0000-0000-0000D6000000}"/>
    <cellStyle name="_2008.évi második rendelet-módosítás_1_TartalékKötvényLekötésekEgyebek2011_TartalékKötvényLekötésekEgyebek2014" xfId="216" xr:uid="{00000000-0005-0000-0000-0000D7000000}"/>
    <cellStyle name="_2008.évi második rendelet-módosítás_1_TartalékKötvényLekötésekEgyebek2012" xfId="217" xr:uid="{00000000-0005-0000-0000-0000D8000000}"/>
    <cellStyle name="_2008.évi második rendelet-módosítás_1_TartalékKötvényLekötésekEgyebek2012_TartalékKötvényLekötésekEgyebek2014" xfId="218" xr:uid="{00000000-0005-0000-0000-0000D9000000}"/>
    <cellStyle name="_2008.évi második rendelet-módosítás_1_TartalékKötvényLekötésekEgyebek2013 év végi rendezés" xfId="219" xr:uid="{00000000-0005-0000-0000-0000DA000000}"/>
    <cellStyle name="_2008.évi második rendelet-módosítás_1_TartalékKötvényLekötésekEgyebek2014" xfId="220" xr:uid="{00000000-0005-0000-0000-0000DB000000}"/>
    <cellStyle name="_2008.évi második rendelet-módosítás_2" xfId="221" xr:uid="{00000000-0005-0000-0000-0000DC000000}"/>
    <cellStyle name="_2008.évi második rendelet-módosítás_2_2008beszküldvégleges" xfId="222" xr:uid="{00000000-0005-0000-0000-0000DD000000}"/>
    <cellStyle name="_2008.évi második rendelet-módosítás_2_2008beszküldvégleges_TartalékKötvényLekötésekEgyebek2014" xfId="223" xr:uid="{00000000-0005-0000-0000-0000DE000000}"/>
    <cellStyle name="_2008.évi második rendelet-módosítás_2_2009besz" xfId="224" xr:uid="{00000000-0005-0000-0000-0000DF000000}"/>
    <cellStyle name="_2008.évi második rendelet-módosítás_2_2009besz_TartalékKötvényLekötésekEgyebek2014" xfId="225" xr:uid="{00000000-0005-0000-0000-0000E0000000}"/>
    <cellStyle name="_2008.évi második rendelet-módosítás_2_2010besz" xfId="226" xr:uid="{00000000-0005-0000-0000-0000E1000000}"/>
    <cellStyle name="_2008.évi második rendelet-módosítás_2_2010besz_TartalékKötvényLekötésekEgyebek2014" xfId="227" xr:uid="{00000000-0005-0000-0000-0000E2000000}"/>
    <cellStyle name="_2008.évi második rendelet-módosítás_2_2010FELBEküld" xfId="228" xr:uid="{00000000-0005-0000-0000-0000E3000000}"/>
    <cellStyle name="_2008.évi második rendelet-módosítás_2_2010FELBEküld_TartalékKötvényLekötésekEgyebek2014" xfId="229" xr:uid="{00000000-0005-0000-0000-0000E4000000}"/>
    <cellStyle name="_2008.évi második rendelet-módosítás_2_2011. évi második rendelet-módosítás" xfId="230" xr:uid="{00000000-0005-0000-0000-0000E5000000}"/>
    <cellStyle name="_2008.évi második rendelet-módosítás_2_2011. évi második rendelet-módosítás_TartalékKötvényLekötésekEgyebek2014" xfId="231" xr:uid="{00000000-0005-0000-0000-0000E6000000}"/>
    <cellStyle name="_2008.évi második rendelet-módosítás_2_2011besz" xfId="232" xr:uid="{00000000-0005-0000-0000-0000E7000000}"/>
    <cellStyle name="_2008.évi második rendelet-módosítás_2_2011besz_TartalékKötvényLekötésekEgyebek2014" xfId="233" xr:uid="{00000000-0005-0000-0000-0000E8000000}"/>
    <cellStyle name="_2008.évi második rendelet-módosítás_2_2012KVI változat 20120223" xfId="234" xr:uid="{00000000-0005-0000-0000-0000E9000000}"/>
    <cellStyle name="_2008.évi második rendelet-módosítás_2_2012KVI változat 20120223_TartalékKötvényLekötésekEgyebek2014" xfId="235" xr:uid="{00000000-0005-0000-0000-0000EA000000}"/>
    <cellStyle name="_2008.évi második rendelet-módosítás_2_2012KVI változat 3" xfId="236" xr:uid="{00000000-0005-0000-0000-0000EB000000}"/>
    <cellStyle name="_2008.évi második rendelet-módosítás_2_2012KVI változat 3_TartalékKötvényLekötésekEgyebek2014" xfId="237" xr:uid="{00000000-0005-0000-0000-0000EC000000}"/>
    <cellStyle name="_2008.évi második rendelet-módosítás_2_8. melléklet tartalékok" xfId="238" xr:uid="{00000000-0005-0000-0000-0000ED000000}"/>
    <cellStyle name="_2008.évi második rendelet-módosítás_2_8. melléklet tartalékok_TartalékKötvényLekötésekEgyebek2014" xfId="239" xr:uid="{00000000-0005-0000-0000-0000EE000000}"/>
    <cellStyle name="_2008.évi második rendelet-módosítás_2_adósságszolgálat 2013 05 06" xfId="240" xr:uid="{00000000-0005-0000-0000-0000EF000000}"/>
    <cellStyle name="_2008.évi második rendelet-módosítás_2_adósságszolgálat 2013 05 06_TartalékKötvényLekötésekEgyebek2014" xfId="241" xr:uid="{00000000-0005-0000-0000-0000F0000000}"/>
    <cellStyle name="_2008.évi második rendelet-módosítás_2_adósságszolgálat alakulása" xfId="242" xr:uid="{00000000-0005-0000-0000-0000F1000000}"/>
    <cellStyle name="_2008.évi második rendelet-módosítás_2_adósságszolgálatlegújabb 2013 01 09" xfId="243" xr:uid="{00000000-0005-0000-0000-0000F2000000}"/>
    <cellStyle name="_2008.évi második rendelet-módosítás_2_adósságszolgálatlegújabb 2013 01 09_TartalékKötvényLekötésekEgyebek2014" xfId="244" xr:uid="{00000000-0005-0000-0000-0000F3000000}"/>
    <cellStyle name="_2008.évi második rendelet-módosítás_2_futamidős törlesztés alakulása" xfId="245" xr:uid="{00000000-0005-0000-0000-0000F4000000}"/>
    <cellStyle name="_2008.évi második rendelet-módosítás_2_futamidős törlesztés alakulása_TartalékKötvényLekötésekEgyebek2014" xfId="246" xr:uid="{00000000-0005-0000-0000-0000F5000000}"/>
    <cellStyle name="_2008.évi második rendelet-módosítás_2_kötvénylekötés és kamatbevétel" xfId="247" xr:uid="{00000000-0005-0000-0000-0000F6000000}"/>
    <cellStyle name="_2008.évi második rendelet-módosítás_2_kötvénylekötés és kamatbevétel_TartalékKötvényLekötésekEgyebek2014" xfId="248" xr:uid="{00000000-0005-0000-0000-0000F7000000}"/>
    <cellStyle name="_2008.évi második rendelet-módosítás_2_TaralékKötvényLekötésEgyebek2011" xfId="249" xr:uid="{00000000-0005-0000-0000-0000F8000000}"/>
    <cellStyle name="_2008.évi második rendelet-módosítás_2_TaralékKötvényLekötésEgyebek2011_TartalékKötvényLekötésekEgyebek2014" xfId="250" xr:uid="{00000000-0005-0000-0000-0000F9000000}"/>
    <cellStyle name="_2008.évi második rendelet-módosítás_2_TartalékKötvényLekötésEgyebek2011" xfId="251" xr:uid="{00000000-0005-0000-0000-0000FA000000}"/>
    <cellStyle name="_2008.évi második rendelet-módosítás_2_TartalékKötvényLekötésEgyebek2011_TartalékKötvényLekötésekEgyebek2014" xfId="252" xr:uid="{00000000-0005-0000-0000-0000FB000000}"/>
    <cellStyle name="_2008.évi második rendelet-módosítás_2_TartalékKötvényLekötésekEgyebek2011" xfId="253" xr:uid="{00000000-0005-0000-0000-0000FC000000}"/>
    <cellStyle name="_2008.évi második rendelet-módosítás_2_TartalékKötvényLekötésekEgyebek2011_TartalékKötvényLekötésekEgyebek2014" xfId="254" xr:uid="{00000000-0005-0000-0000-0000FD000000}"/>
    <cellStyle name="_2008.évi második rendelet-módosítás_2_TartalékKötvényLekötésekEgyebek2012" xfId="255" xr:uid="{00000000-0005-0000-0000-0000FE000000}"/>
    <cellStyle name="_2008.évi második rendelet-módosítás_2_TartalékKötvényLekötésekEgyebek2012_TartalékKötvényLekötésekEgyebek2014" xfId="256" xr:uid="{00000000-0005-0000-0000-0000FF000000}"/>
    <cellStyle name="_2008.évi második rendelet-módosítás_2_TartalékKötvényLekötésekEgyebek2013 év végi rendezés" xfId="257" xr:uid="{00000000-0005-0000-0000-000000010000}"/>
    <cellStyle name="_2008.évi második rendelet-módosítás_2_TartalékKötvényLekötésekEgyebek2014" xfId="258" xr:uid="{00000000-0005-0000-0000-000001010000}"/>
    <cellStyle name="_2008.évi második rendelet-módosítás_2008beszküldvégleges" xfId="259" xr:uid="{00000000-0005-0000-0000-000002010000}"/>
    <cellStyle name="_2008.évi második rendelet-módosítás_2008beszküldvégleges_TartalékKötvényLekötésekEgyebek2014" xfId="260" xr:uid="{00000000-0005-0000-0000-000003010000}"/>
    <cellStyle name="_2008.évi második rendelet-módosítás_2009besz" xfId="261" xr:uid="{00000000-0005-0000-0000-000004010000}"/>
    <cellStyle name="_2008.évi második rendelet-módosítás_2009besz_TartalékKötvényLekötésekEgyebek2014" xfId="262" xr:uid="{00000000-0005-0000-0000-000005010000}"/>
    <cellStyle name="_2008.évi második rendelet-módosítás_2010besz" xfId="263" xr:uid="{00000000-0005-0000-0000-000006010000}"/>
    <cellStyle name="_2008.évi második rendelet-módosítás_2010besz_TartalékKötvényLekötésekEgyebek2014" xfId="264" xr:uid="{00000000-0005-0000-0000-000007010000}"/>
    <cellStyle name="_2008.évi második rendelet-módosítás_2010FELBEküld" xfId="265" xr:uid="{00000000-0005-0000-0000-000008010000}"/>
    <cellStyle name="_2008.évi második rendelet-módosítás_2010FELBEküld_TartalékKötvényLekötésekEgyebek2014" xfId="266" xr:uid="{00000000-0005-0000-0000-000009010000}"/>
    <cellStyle name="_2008.évi második rendelet-módosítás_2011. évi második rendelet-módosítás" xfId="267" xr:uid="{00000000-0005-0000-0000-00000A010000}"/>
    <cellStyle name="_2008.évi második rendelet-módosítás_2011. évi második rendelet-módosítás_TartalékKötvényLekötésekEgyebek2014" xfId="268" xr:uid="{00000000-0005-0000-0000-00000B010000}"/>
    <cellStyle name="_2008.évi második rendelet-módosítás_2011besz" xfId="269" xr:uid="{00000000-0005-0000-0000-00000C010000}"/>
    <cellStyle name="_2008.évi második rendelet-módosítás_2011besz_TartalékKötvényLekötésekEgyebek2014" xfId="270" xr:uid="{00000000-0005-0000-0000-00000D010000}"/>
    <cellStyle name="_2008.évi második rendelet-módosítás_2012KVI változat 20120223" xfId="271" xr:uid="{00000000-0005-0000-0000-00000E010000}"/>
    <cellStyle name="_2008.évi második rendelet-módosítás_2012KVI változat 20120223_TartalékKötvényLekötésekEgyebek2014" xfId="272" xr:uid="{00000000-0005-0000-0000-00000F010000}"/>
    <cellStyle name="_2008.évi második rendelet-módosítás_2012KVI változat 3" xfId="273" xr:uid="{00000000-0005-0000-0000-000010010000}"/>
    <cellStyle name="_2008.évi második rendelet-módosítás_2012KVI változat 3_TartalékKötvényLekötésekEgyebek2014" xfId="274" xr:uid="{00000000-0005-0000-0000-000011010000}"/>
    <cellStyle name="_2008.évi második rendelet-módosítás_3" xfId="275" xr:uid="{00000000-0005-0000-0000-000012010000}"/>
    <cellStyle name="_2008.évi második rendelet-módosítás_3_2008beszküldvégleges" xfId="276" xr:uid="{00000000-0005-0000-0000-000013010000}"/>
    <cellStyle name="_2008.évi második rendelet-módosítás_3_2008beszküldvégleges_TartalékKötvényLekötésekEgyebek2014" xfId="277" xr:uid="{00000000-0005-0000-0000-000014010000}"/>
    <cellStyle name="_2008.évi második rendelet-módosítás_3_2009besz" xfId="278" xr:uid="{00000000-0005-0000-0000-000015010000}"/>
    <cellStyle name="_2008.évi második rendelet-módosítás_3_2009besz_TartalékKötvényLekötésekEgyebek2014" xfId="279" xr:uid="{00000000-0005-0000-0000-000016010000}"/>
    <cellStyle name="_2008.évi második rendelet-módosítás_3_2010besz" xfId="280" xr:uid="{00000000-0005-0000-0000-000017010000}"/>
    <cellStyle name="_2008.évi második rendelet-módosítás_3_2010besz_TartalékKötvényLekötésekEgyebek2014" xfId="281" xr:uid="{00000000-0005-0000-0000-000018010000}"/>
    <cellStyle name="_2008.évi második rendelet-módosítás_3_2010FELBEküld" xfId="282" xr:uid="{00000000-0005-0000-0000-000019010000}"/>
    <cellStyle name="_2008.évi második rendelet-módosítás_3_2010FELBEküld_TartalékKötvényLekötésekEgyebek2014" xfId="283" xr:uid="{00000000-0005-0000-0000-00001A010000}"/>
    <cellStyle name="_2008.évi második rendelet-módosítás_3_2011. évi második rendelet-módosítás" xfId="284" xr:uid="{00000000-0005-0000-0000-00001B010000}"/>
    <cellStyle name="_2008.évi második rendelet-módosítás_3_2011. évi második rendelet-módosítás_TartalékKötvényLekötésekEgyebek2014" xfId="285" xr:uid="{00000000-0005-0000-0000-00001C010000}"/>
    <cellStyle name="_2008.évi második rendelet-módosítás_3_2011besz" xfId="286" xr:uid="{00000000-0005-0000-0000-00001D010000}"/>
    <cellStyle name="_2008.évi második rendelet-módosítás_3_2011besz_TartalékKötvényLekötésekEgyebek2014" xfId="287" xr:uid="{00000000-0005-0000-0000-00001E010000}"/>
    <cellStyle name="_2008.évi második rendelet-módosítás_3_2012KVI változat 20120223" xfId="288" xr:uid="{00000000-0005-0000-0000-00001F010000}"/>
    <cellStyle name="_2008.évi második rendelet-módosítás_3_2012KVI változat 20120223_TartalékKötvényLekötésekEgyebek2014" xfId="289" xr:uid="{00000000-0005-0000-0000-000020010000}"/>
    <cellStyle name="_2008.évi második rendelet-módosítás_3_2012KVI változat 3" xfId="290" xr:uid="{00000000-0005-0000-0000-000021010000}"/>
    <cellStyle name="_2008.évi második rendelet-módosítás_3_2012KVI változat 3_TartalékKötvényLekötésekEgyebek2014" xfId="291" xr:uid="{00000000-0005-0000-0000-000022010000}"/>
    <cellStyle name="_2008.évi második rendelet-módosítás_3_8. melléklet tartalékok" xfId="292" xr:uid="{00000000-0005-0000-0000-000023010000}"/>
    <cellStyle name="_2008.évi második rendelet-módosítás_3_8. melléklet tartalékok_TartalékKötvényLekötésekEgyebek2014" xfId="293" xr:uid="{00000000-0005-0000-0000-000024010000}"/>
    <cellStyle name="_2008.évi második rendelet-módosítás_3_adósságszolgálat 2013 05 06" xfId="294" xr:uid="{00000000-0005-0000-0000-000025010000}"/>
    <cellStyle name="_2008.évi második rendelet-módosítás_3_adósságszolgálat 2013 05 06_TartalékKötvényLekötésekEgyebek2014" xfId="295" xr:uid="{00000000-0005-0000-0000-000026010000}"/>
    <cellStyle name="_2008.évi második rendelet-módosítás_3_adósságszolgálat alakulása" xfId="296" xr:uid="{00000000-0005-0000-0000-000027010000}"/>
    <cellStyle name="_2008.évi második rendelet-módosítás_3_adósságszolgálatlegújabb 2013 01 09" xfId="297" xr:uid="{00000000-0005-0000-0000-000028010000}"/>
    <cellStyle name="_2008.évi második rendelet-módosítás_3_adósságszolgálatlegújabb 2013 01 09_TartalékKötvényLekötésekEgyebek2014" xfId="298" xr:uid="{00000000-0005-0000-0000-000029010000}"/>
    <cellStyle name="_2008.évi második rendelet-módosítás_3_futamidős törlesztés alakulása" xfId="299" xr:uid="{00000000-0005-0000-0000-00002A010000}"/>
    <cellStyle name="_2008.évi második rendelet-módosítás_3_futamidős törlesztés alakulása_TartalékKötvényLekötésekEgyebek2014" xfId="300" xr:uid="{00000000-0005-0000-0000-00002B010000}"/>
    <cellStyle name="_2008.évi második rendelet-módosítás_3_kötvénylekötés és kamatbevétel" xfId="301" xr:uid="{00000000-0005-0000-0000-00002C010000}"/>
    <cellStyle name="_2008.évi második rendelet-módosítás_3_kötvénylekötés és kamatbevétel_TartalékKötvényLekötésekEgyebek2014" xfId="302" xr:uid="{00000000-0005-0000-0000-00002D010000}"/>
    <cellStyle name="_2008.évi második rendelet-módosítás_3_TaralékKötvényLekötésEgyebek2011" xfId="303" xr:uid="{00000000-0005-0000-0000-00002E010000}"/>
    <cellStyle name="_2008.évi második rendelet-módosítás_3_TaralékKötvényLekötésEgyebek2011_TartalékKötvényLekötésekEgyebek2014" xfId="304" xr:uid="{00000000-0005-0000-0000-00002F010000}"/>
    <cellStyle name="_2008.évi második rendelet-módosítás_3_TartalékKötvényLekötésEgyebek2011" xfId="305" xr:uid="{00000000-0005-0000-0000-000030010000}"/>
    <cellStyle name="_2008.évi második rendelet-módosítás_3_TartalékKötvényLekötésEgyebek2011_TartalékKötvényLekötésekEgyebek2014" xfId="306" xr:uid="{00000000-0005-0000-0000-000031010000}"/>
    <cellStyle name="_2008.évi második rendelet-módosítás_3_TartalékKötvényLekötésekEgyebek2011" xfId="307" xr:uid="{00000000-0005-0000-0000-000032010000}"/>
    <cellStyle name="_2008.évi második rendelet-módosítás_3_TartalékKötvényLekötésekEgyebek2011_TartalékKötvényLekötésekEgyebek2014" xfId="308" xr:uid="{00000000-0005-0000-0000-000033010000}"/>
    <cellStyle name="_2008.évi második rendelet-módosítás_3_TartalékKötvényLekötésekEgyebek2012" xfId="309" xr:uid="{00000000-0005-0000-0000-000034010000}"/>
    <cellStyle name="_2008.évi második rendelet-módosítás_3_TartalékKötvényLekötésekEgyebek2012_TartalékKötvényLekötésekEgyebek2014" xfId="310" xr:uid="{00000000-0005-0000-0000-000035010000}"/>
    <cellStyle name="_2008.évi második rendelet-módosítás_3_TartalékKötvényLekötésekEgyebek2013 év végi rendezés" xfId="311" xr:uid="{00000000-0005-0000-0000-000036010000}"/>
    <cellStyle name="_2008.évi második rendelet-módosítás_3_TartalékKötvényLekötésekEgyebek2014" xfId="312" xr:uid="{00000000-0005-0000-0000-000037010000}"/>
    <cellStyle name="_2008.évi második rendelet-módosítás_8. melléklet tartalékok" xfId="313" xr:uid="{00000000-0005-0000-0000-000038010000}"/>
    <cellStyle name="_2008.évi második rendelet-módosítás_8. melléklet tartalékok_TartalékKötvényLekötésekEgyebek2014" xfId="314" xr:uid="{00000000-0005-0000-0000-000039010000}"/>
    <cellStyle name="_2008.évi második rendelet-módosítás_adósságszolgálat 2013 05 06" xfId="315" xr:uid="{00000000-0005-0000-0000-00003A010000}"/>
    <cellStyle name="_2008.évi második rendelet-módosítás_adósságszolgálat 2013 05 06_TartalékKötvényLekötésekEgyebek2014" xfId="316" xr:uid="{00000000-0005-0000-0000-00003B010000}"/>
    <cellStyle name="_2008.évi második rendelet-módosítás_adósságszolgálat alakulása" xfId="317" xr:uid="{00000000-0005-0000-0000-00003C010000}"/>
    <cellStyle name="_2008.évi második rendelet-módosítás_adósságszolgálatlegújabb 2013 01 09" xfId="318" xr:uid="{00000000-0005-0000-0000-00003D010000}"/>
    <cellStyle name="_2008.évi második rendelet-módosítás_adósságszolgálatlegújabb 2013 01 09_TartalékKötvényLekötésekEgyebek2014" xfId="319" xr:uid="{00000000-0005-0000-0000-00003E010000}"/>
    <cellStyle name="_2008.évi második rendelet-módosítás_futamidős törlesztés alakulása" xfId="320" xr:uid="{00000000-0005-0000-0000-00003F010000}"/>
    <cellStyle name="_2008.évi második rendelet-módosítás_futamidős törlesztés alakulása_TartalékKötvényLekötésekEgyebek2014" xfId="321" xr:uid="{00000000-0005-0000-0000-000040010000}"/>
    <cellStyle name="_2008.évi második rendelet-módosítás_kötvénylekötés és kamatbevétel" xfId="322" xr:uid="{00000000-0005-0000-0000-000041010000}"/>
    <cellStyle name="_2008.évi második rendelet-módosítás_kötvénylekötés és kamatbevétel_TartalékKötvényLekötésekEgyebek2014" xfId="323" xr:uid="{00000000-0005-0000-0000-000042010000}"/>
    <cellStyle name="_2008.évi második rendelet-módosítás_TaralékKötvényLekötésEgyebek2011" xfId="324" xr:uid="{00000000-0005-0000-0000-000043010000}"/>
    <cellStyle name="_2008.évi második rendelet-módosítás_TaralékKötvényLekötésEgyebek2011_TartalékKötvényLekötésekEgyebek2014" xfId="325" xr:uid="{00000000-0005-0000-0000-000044010000}"/>
    <cellStyle name="_2008.évi második rendelet-módosítás_TartalékKötvényLekötésEgyebek2011" xfId="326" xr:uid="{00000000-0005-0000-0000-000045010000}"/>
    <cellStyle name="_2008.évi második rendelet-módosítás_TartalékKötvényLekötésEgyebek2011_TartalékKötvényLekötésekEgyebek2014" xfId="327" xr:uid="{00000000-0005-0000-0000-000046010000}"/>
    <cellStyle name="_2008.évi második rendelet-módosítás_TartalékKötvényLekötésekEgyebek2011" xfId="328" xr:uid="{00000000-0005-0000-0000-000047010000}"/>
    <cellStyle name="_2008.évi második rendelet-módosítás_TartalékKötvényLekötésekEgyebek2011_TartalékKötvényLekötésekEgyebek2014" xfId="329" xr:uid="{00000000-0005-0000-0000-000048010000}"/>
    <cellStyle name="_2008.évi második rendelet-módosítás_TartalékKötvényLekötésekEgyebek2012" xfId="330" xr:uid="{00000000-0005-0000-0000-000049010000}"/>
    <cellStyle name="_2008.évi második rendelet-módosítás_TartalékKötvényLekötésekEgyebek2012_TartalékKötvényLekötésekEgyebek2014" xfId="331" xr:uid="{00000000-0005-0000-0000-00004A010000}"/>
    <cellStyle name="_2008.évi második rendelet-módosítás_TartalékKötvényLekötésekEgyebek2013 év végi rendezés" xfId="332" xr:uid="{00000000-0005-0000-0000-00004B010000}"/>
    <cellStyle name="_2008.évi második rendelet-módosítás_TartalékKötvényLekötésekEgyebek2014" xfId="333" xr:uid="{00000000-0005-0000-0000-00004C010000}"/>
    <cellStyle name="_2008.évi negyedik rendelet-módosítás" xfId="334" xr:uid="{00000000-0005-0000-0000-00004D010000}"/>
    <cellStyle name="_2008.évi negyedik rendelet-módosítás intézményi" xfId="335" xr:uid="{00000000-0005-0000-0000-00004E010000}"/>
    <cellStyle name="_2008.évi negyedik rendelet-módosítás intézményi_1" xfId="336" xr:uid="{00000000-0005-0000-0000-00004F010000}"/>
    <cellStyle name="_2008.évi negyedik rendelet-módosítás intézményi_1_TartalékKötvényLekötésekEgyebek2014" xfId="337" xr:uid="{00000000-0005-0000-0000-000050010000}"/>
    <cellStyle name="_2008.évi negyedik rendelet-módosítás intézményi_2" xfId="338" xr:uid="{00000000-0005-0000-0000-000051010000}"/>
    <cellStyle name="_2008.évi negyedik rendelet-módosítás intézményi_2_TartalékKötvényLekötésekEgyebek2014" xfId="339" xr:uid="{00000000-0005-0000-0000-000052010000}"/>
    <cellStyle name="_2008.évi negyedik rendelet-módosítás intézményi_3" xfId="340" xr:uid="{00000000-0005-0000-0000-000053010000}"/>
    <cellStyle name="_2008.évi negyedik rendelet-módosítás intézményi_3_TartalékKötvényLekötésekEgyebek2014" xfId="341" xr:uid="{00000000-0005-0000-0000-000054010000}"/>
    <cellStyle name="_2008.évi negyedik rendelet-módosítás intézményi_TartalékKötvényLekötésekEgyebek2014" xfId="342" xr:uid="{00000000-0005-0000-0000-000055010000}"/>
    <cellStyle name="_2008.évi negyedik rendelet-módosítás_1" xfId="343" xr:uid="{00000000-0005-0000-0000-000056010000}"/>
    <cellStyle name="_2008.évi negyedik rendelet-módosítás_1_TartalékKötvényLekötésekEgyebek2014" xfId="344" xr:uid="{00000000-0005-0000-0000-000057010000}"/>
    <cellStyle name="_2008.évi negyedik rendelet-módosítás_2" xfId="345" xr:uid="{00000000-0005-0000-0000-000058010000}"/>
    <cellStyle name="_2008.évi negyedik rendelet-módosítás_2_TartalékKötvényLekötésekEgyebek2014" xfId="346" xr:uid="{00000000-0005-0000-0000-000059010000}"/>
    <cellStyle name="_2008.évi negyedik rendelet-módosítás_3" xfId="347" xr:uid="{00000000-0005-0000-0000-00005A010000}"/>
    <cellStyle name="_2008.évi negyedik rendelet-módosítás_3_TartalékKötvényLekötésekEgyebek2014" xfId="348" xr:uid="{00000000-0005-0000-0000-00005B010000}"/>
    <cellStyle name="_2008.évi negyedik rendelet-módosítás_4" xfId="349" xr:uid="{00000000-0005-0000-0000-00005C010000}"/>
    <cellStyle name="_2008.évi negyedik rendelet-módosítás_4_PH KVI 2014 KV 2014 02 20 elfogadott TEST2" xfId="350" xr:uid="{00000000-0005-0000-0000-00005D010000}"/>
    <cellStyle name="_2008.évi negyedik rendelet-módosítás_4_TartalékKötvényLekötésekEgyebek2014" xfId="351" xr:uid="{00000000-0005-0000-0000-00005E010000}"/>
    <cellStyle name="_2008.évi negyedik rendelet-módosítás_TartalékKötvényLekötésekEgyebek2014" xfId="352" xr:uid="{00000000-0005-0000-0000-00005F010000}"/>
    <cellStyle name="_2008KVIvégleges20080306alapok" xfId="353" xr:uid="{00000000-0005-0000-0000-000060010000}"/>
    <cellStyle name="_2008KVIvégleges20080306alapok_PH KVI 2014 KV 2014 02 20 elfogadott TEST2" xfId="354" xr:uid="{00000000-0005-0000-0000-000061010000}"/>
    <cellStyle name="_2008KVIvégleges20080306alapok_TartalékKötvényLekötésekEgyebek2014" xfId="355" xr:uid="{00000000-0005-0000-0000-000062010000}"/>
    <cellStyle name="_2009.évi első rendelet-módosítás" xfId="356" xr:uid="{00000000-0005-0000-0000-000063010000}"/>
    <cellStyle name="_2009.évi első rendelet-módosítás_1" xfId="357" xr:uid="{00000000-0005-0000-0000-000064010000}"/>
    <cellStyle name="_2009.évi első rendelet-módosítás_1_TartalékKötvényLekötésekEgyebek2014" xfId="358" xr:uid="{00000000-0005-0000-0000-000065010000}"/>
    <cellStyle name="_2009.évi első rendelet-módosítás_2" xfId="359" xr:uid="{00000000-0005-0000-0000-000066010000}"/>
    <cellStyle name="_2009.évi első rendelet-módosítás_2_TartalékKötvényLekötésekEgyebek2014" xfId="360" xr:uid="{00000000-0005-0000-0000-000067010000}"/>
    <cellStyle name="_2009.évi első rendelet-módosítás_3" xfId="361" xr:uid="{00000000-0005-0000-0000-000068010000}"/>
    <cellStyle name="_2009.évi első rendelet-módosítás_3_TartalékKötvényLekötésekEgyebek2014" xfId="362" xr:uid="{00000000-0005-0000-0000-000069010000}"/>
    <cellStyle name="_2009.évi első rendelet-módosítás_4" xfId="363" xr:uid="{00000000-0005-0000-0000-00006A010000}"/>
    <cellStyle name="_2009.évi első rendelet-módosítás_4_TartalékKötvényLekötésekEgyebek2014" xfId="364" xr:uid="{00000000-0005-0000-0000-00006B010000}"/>
    <cellStyle name="_2009.évi első rendelet-módosítás_TartalékKötvényLekötésekEgyebek2014" xfId="365" xr:uid="{00000000-0005-0000-0000-00006C010000}"/>
    <cellStyle name="_2009.évi harmadik rendelet-módosítás" xfId="366" xr:uid="{00000000-0005-0000-0000-00006D010000}"/>
    <cellStyle name="_2009.évi harmadik rendelet-módosítás_1" xfId="367" xr:uid="{00000000-0005-0000-0000-00006E010000}"/>
    <cellStyle name="_2009.évi harmadik rendelet-módosítás_1_TartalékKötvényLekötésekEgyebek2014" xfId="368" xr:uid="{00000000-0005-0000-0000-00006F010000}"/>
    <cellStyle name="_2009.évi harmadik rendelet-módosítás_2" xfId="369" xr:uid="{00000000-0005-0000-0000-000070010000}"/>
    <cellStyle name="_2009.évi harmadik rendelet-módosítás_2_TartalékKötvényLekötésekEgyebek2014" xfId="370" xr:uid="{00000000-0005-0000-0000-000071010000}"/>
    <cellStyle name="_2009.évi harmadik rendelet-módosítás_3" xfId="371" xr:uid="{00000000-0005-0000-0000-000072010000}"/>
    <cellStyle name="_2009.évi harmadik rendelet-módosítás_3_TartalékKötvényLekötésekEgyebek2014" xfId="372" xr:uid="{00000000-0005-0000-0000-000073010000}"/>
    <cellStyle name="_2009.évi harmadik rendelet-módosítás_TartalékKötvényLekötésekEgyebek2014" xfId="373" xr:uid="{00000000-0005-0000-0000-000074010000}"/>
    <cellStyle name="_2009.évi második rendelet-módosítás" xfId="374" xr:uid="{00000000-0005-0000-0000-000075010000}"/>
    <cellStyle name="_2009.évi második rendelet-módosítás intézményi" xfId="375" xr:uid="{00000000-0005-0000-0000-000076010000}"/>
    <cellStyle name="_2009.évi második rendelet-módosítás intézményi_1" xfId="376" xr:uid="{00000000-0005-0000-0000-000077010000}"/>
    <cellStyle name="_2009.évi második rendelet-módosítás intézményi_1_TartalékKötvényLekötésekEgyebek2014" xfId="377" xr:uid="{00000000-0005-0000-0000-000078010000}"/>
    <cellStyle name="_2009.évi második rendelet-módosítás intézményi_2" xfId="378" xr:uid="{00000000-0005-0000-0000-000079010000}"/>
    <cellStyle name="_2009.évi második rendelet-módosítás intézményi_2_TartalékKötvényLekötésekEgyebek2014" xfId="379" xr:uid="{00000000-0005-0000-0000-00007A010000}"/>
    <cellStyle name="_2009.évi második rendelet-módosítás intézményi_3" xfId="380" xr:uid="{00000000-0005-0000-0000-00007B010000}"/>
    <cellStyle name="_2009.évi második rendelet-módosítás intézményi_3_TartalékKötvényLekötésekEgyebek2014" xfId="381" xr:uid="{00000000-0005-0000-0000-00007C010000}"/>
    <cellStyle name="_2009.évi második rendelet-módosítás intézményi_TartalékKötvényLekötésekEgyebek2014" xfId="382" xr:uid="{00000000-0005-0000-0000-00007D010000}"/>
    <cellStyle name="_2009.évi második rendelet-módosítás_1" xfId="383" xr:uid="{00000000-0005-0000-0000-00007E010000}"/>
    <cellStyle name="_2009.évi második rendelet-módosítás_1_TartalékKötvényLekötésekEgyebek2014" xfId="384" xr:uid="{00000000-0005-0000-0000-00007F010000}"/>
    <cellStyle name="_2009.évi második rendelet-módosítás_2" xfId="385" xr:uid="{00000000-0005-0000-0000-000080010000}"/>
    <cellStyle name="_2009.évi második rendelet-módosítás_2_TartalékKötvényLekötésekEgyebek2014" xfId="386" xr:uid="{00000000-0005-0000-0000-000081010000}"/>
    <cellStyle name="_2009.évi második rendelet-módosítás_3" xfId="387" xr:uid="{00000000-0005-0000-0000-000082010000}"/>
    <cellStyle name="_2009.évi második rendelet-módosítás_3_TartalékKötvényLekötésekEgyebek2014" xfId="388" xr:uid="{00000000-0005-0000-0000-000083010000}"/>
    <cellStyle name="_2009.évi második rendelet-módosítás_4" xfId="389" xr:uid="{00000000-0005-0000-0000-000084010000}"/>
    <cellStyle name="_2009.évi második rendelet-módosítás_4_TartalékKötvényLekötésekEgyebek2014" xfId="390" xr:uid="{00000000-0005-0000-0000-000085010000}"/>
    <cellStyle name="_2009.évi második rendelet-módosítás_TartalékKötvényLekötésekEgyebek2014" xfId="391" xr:uid="{00000000-0005-0000-0000-000086010000}"/>
    <cellStyle name="_2009KVIvéglegesküld" xfId="392" xr:uid="{00000000-0005-0000-0000-000087010000}"/>
    <cellStyle name="_2009KVIvéglegesküld_TartalékKötvényLekötésekEgyebek2014" xfId="393" xr:uid="{00000000-0005-0000-0000-000088010000}"/>
    <cellStyle name="_2010. évi ötödik rendelet-módosítás küld" xfId="394" xr:uid="{00000000-0005-0000-0000-000089010000}"/>
    <cellStyle name="_2010. évi ötödik rendelet-módosítás küld_1" xfId="395" xr:uid="{00000000-0005-0000-0000-00008A010000}"/>
    <cellStyle name="_2010. évi ötödik rendelet-módosítás küld_1_TartalékKötvényLekötésekEgyebek2014" xfId="396" xr:uid="{00000000-0005-0000-0000-00008B010000}"/>
    <cellStyle name="_2010. évi ötödik rendelet-módosítás küld_2" xfId="397" xr:uid="{00000000-0005-0000-0000-00008C010000}"/>
    <cellStyle name="_2010. évi ötödik rendelet-módosítás küld_2_TartalékKötvényLekötésekEgyebek2014" xfId="398" xr:uid="{00000000-0005-0000-0000-00008D010000}"/>
    <cellStyle name="_2010. évi ötödik rendelet-módosítás küld_3" xfId="399" xr:uid="{00000000-0005-0000-0000-00008E010000}"/>
    <cellStyle name="_2010. évi ötödik rendelet-módosítás küld_3_TartalékKötvényLekötésekEgyebek2014" xfId="400" xr:uid="{00000000-0005-0000-0000-00008F010000}"/>
    <cellStyle name="_2010. évi ötödik rendelet-módosítás küld_4" xfId="401" xr:uid="{00000000-0005-0000-0000-000090010000}"/>
    <cellStyle name="_2010. évi ötödik rendelet-módosítás küld_4_TartalékKötvényLekötésekEgyebek2014" xfId="402" xr:uid="{00000000-0005-0000-0000-000091010000}"/>
    <cellStyle name="_2010. évi ötödik rendelet-módosítás küld_TartalékKötvényLekötésekEgyebek2014" xfId="403" xr:uid="{00000000-0005-0000-0000-000092010000}"/>
    <cellStyle name="_2010.évi első rendelet-módosítás" xfId="404" xr:uid="{00000000-0005-0000-0000-000093010000}"/>
    <cellStyle name="_2010.évi első rendelet-módosítás_1" xfId="405" xr:uid="{00000000-0005-0000-0000-000094010000}"/>
    <cellStyle name="_2010.évi első rendelet-módosítás_1_TartalékKötvényLekötésekEgyebek2014" xfId="406" xr:uid="{00000000-0005-0000-0000-000095010000}"/>
    <cellStyle name="_2010.évi első rendelet-módosítás_2" xfId="407" xr:uid="{00000000-0005-0000-0000-000096010000}"/>
    <cellStyle name="_2010.évi első rendelet-módosítás_2_TartalékKötvényLekötésekEgyebek2014" xfId="408" xr:uid="{00000000-0005-0000-0000-000097010000}"/>
    <cellStyle name="_2010.évi első rendelet-módosítás_3" xfId="409" xr:uid="{00000000-0005-0000-0000-000098010000}"/>
    <cellStyle name="_2010.évi első rendelet-módosítás_3_TartalékKötvényLekötésekEgyebek2014" xfId="410" xr:uid="{00000000-0005-0000-0000-000099010000}"/>
    <cellStyle name="_2010.évi első rendelet-módosítás_TartalékKötvényLekötésekEgyebek2014" xfId="411" xr:uid="{00000000-0005-0000-0000-00009A010000}"/>
    <cellStyle name="_2010.évi harmadik rendelet-módosítás" xfId="412" xr:uid="{00000000-0005-0000-0000-00009B010000}"/>
    <cellStyle name="_2010.évi harmadik rendelet-módosítás_1" xfId="413" xr:uid="{00000000-0005-0000-0000-00009C010000}"/>
    <cellStyle name="_2010.évi harmadik rendelet-módosítás_1_TartalékKötvényLekötésekEgyebek2014" xfId="414" xr:uid="{00000000-0005-0000-0000-00009D010000}"/>
    <cellStyle name="_2010.évi harmadik rendelet-módosítás_2" xfId="415" xr:uid="{00000000-0005-0000-0000-00009E010000}"/>
    <cellStyle name="_2010.évi harmadik rendelet-módosítás_2_TartalékKötvényLekötésekEgyebek2014" xfId="416" xr:uid="{00000000-0005-0000-0000-00009F010000}"/>
    <cellStyle name="_2010.évi harmadik rendelet-módosítás_3" xfId="417" xr:uid="{00000000-0005-0000-0000-0000A0010000}"/>
    <cellStyle name="_2010.évi harmadik rendelet-módosítás_3_TartalékKötvényLekötésekEgyebek2014" xfId="418" xr:uid="{00000000-0005-0000-0000-0000A1010000}"/>
    <cellStyle name="_2010.évi harmadik rendelet-módosítás_TartalékKötvényLekötésekEgyebek2014" xfId="419" xr:uid="{00000000-0005-0000-0000-0000A2010000}"/>
    <cellStyle name="_2010.évi második rendelet-módosítás küld" xfId="420" xr:uid="{00000000-0005-0000-0000-0000A3010000}"/>
    <cellStyle name="_2010.évi második rendelet-módosítás küld_1" xfId="421" xr:uid="{00000000-0005-0000-0000-0000A4010000}"/>
    <cellStyle name="_2010.évi második rendelet-módosítás küld_1_TartalékKötvényLekötésekEgyebek2014" xfId="422" xr:uid="{00000000-0005-0000-0000-0000A5010000}"/>
    <cellStyle name="_2010.évi második rendelet-módosítás küld_2" xfId="423" xr:uid="{00000000-0005-0000-0000-0000A6010000}"/>
    <cellStyle name="_2010.évi második rendelet-módosítás küld_2_TartalékKötvényLekötésekEgyebek2014" xfId="424" xr:uid="{00000000-0005-0000-0000-0000A7010000}"/>
    <cellStyle name="_2010.évi második rendelet-módosítás küld_3" xfId="425" xr:uid="{00000000-0005-0000-0000-0000A8010000}"/>
    <cellStyle name="_2010.évi második rendelet-módosítás küld_3_TartalékKötvényLekötésekEgyebek2014" xfId="426" xr:uid="{00000000-0005-0000-0000-0000A9010000}"/>
    <cellStyle name="_2010.évi második rendelet-módosítás küld_TartalékKötvényLekötésekEgyebek2014" xfId="427" xr:uid="{00000000-0005-0000-0000-0000AA010000}"/>
    <cellStyle name="_2010FELBE" xfId="428" xr:uid="{00000000-0005-0000-0000-0000AB010000}"/>
    <cellStyle name="_2010FELBE_1" xfId="429" xr:uid="{00000000-0005-0000-0000-0000AC010000}"/>
    <cellStyle name="_2010FELBE_1_TartalékKötvényLekötésekEgyebek2014" xfId="430" xr:uid="{00000000-0005-0000-0000-0000AD010000}"/>
    <cellStyle name="_2010FELBE_TartalékKötvényLekötésekEgyebek2014" xfId="431" xr:uid="{00000000-0005-0000-0000-0000AE010000}"/>
    <cellStyle name="_2010FELBEküld" xfId="432" xr:uid="{00000000-0005-0000-0000-0000AF010000}"/>
    <cellStyle name="_2010FELBEküld_1" xfId="433" xr:uid="{00000000-0005-0000-0000-0000B0010000}"/>
    <cellStyle name="_2010FELBEküld_1_TartalékKötvényLekötésekEgyebek2014" xfId="434" xr:uid="{00000000-0005-0000-0000-0000B1010000}"/>
    <cellStyle name="_2010FELBEküld_TartalékKötvényLekötésekEgyebek2014" xfId="435" xr:uid="{00000000-0005-0000-0000-0000B2010000}"/>
    <cellStyle name="_2010háromnegyedBesz küld" xfId="436" xr:uid="{00000000-0005-0000-0000-0000B3010000}"/>
    <cellStyle name="_2010háromnegyedBesz küld_1" xfId="437" xr:uid="{00000000-0005-0000-0000-0000B4010000}"/>
    <cellStyle name="_2010háromnegyedBesz küld_1_TartalékKötvényLekötésekEgyebek2014" xfId="438" xr:uid="{00000000-0005-0000-0000-0000B5010000}"/>
    <cellStyle name="_2010háromnegyedBesz küld_TartalékKötvényLekötésekEgyebek2014" xfId="439" xr:uid="{00000000-0005-0000-0000-0000B6010000}"/>
    <cellStyle name="_2010KVI_végleges küld" xfId="440" xr:uid="{00000000-0005-0000-0000-0000B7010000}"/>
    <cellStyle name="_2010KVI_végleges küld_TartalékKötvényLekötésekEgyebek2014" xfId="441" xr:uid="{00000000-0005-0000-0000-0000B8010000}"/>
    <cellStyle name="_2011 háromnegyed besz küld" xfId="442" xr:uid="{00000000-0005-0000-0000-0000B9010000}"/>
    <cellStyle name="_2011 háromnegyed besz küld_1" xfId="443" xr:uid="{00000000-0005-0000-0000-0000BA010000}"/>
    <cellStyle name="_2011 háromnegyed besz küld_1_TartalékKötvényLekötésekEgyebek2014" xfId="444" xr:uid="{00000000-0005-0000-0000-0000BB010000}"/>
    <cellStyle name="_2011 háromnegyed besz küld_TartalékKötvényLekötésekEgyebek2014" xfId="445" xr:uid="{00000000-0005-0000-0000-0000BC010000}"/>
    <cellStyle name="_2011. évi második rendelet-módosítás" xfId="446" xr:uid="{00000000-0005-0000-0000-0000BD010000}"/>
    <cellStyle name="_2011. évi második rendelet-módosítás_1" xfId="447" xr:uid="{00000000-0005-0000-0000-0000BE010000}"/>
    <cellStyle name="_2011. évi második rendelet-módosítás_1_TartalékKötvényLekötésekEgyebek2014" xfId="448" xr:uid="{00000000-0005-0000-0000-0000BF010000}"/>
    <cellStyle name="_2011. évi második rendelet-módosítás_2" xfId="449" xr:uid="{00000000-0005-0000-0000-0000C0010000}"/>
    <cellStyle name="_2011. évi második rendelet-módosítás_2_TartalékKötvényLekötésekEgyebek2014" xfId="450" xr:uid="{00000000-0005-0000-0000-0000C1010000}"/>
    <cellStyle name="_2011. évi második rendelet-módosítás_3" xfId="451" xr:uid="{00000000-0005-0000-0000-0000C2010000}"/>
    <cellStyle name="_2011. évi második rendelet-módosítás_3_TartalékKötvényLekötésekEgyebek2014" xfId="452" xr:uid="{00000000-0005-0000-0000-0000C3010000}"/>
    <cellStyle name="_2011. évi második rendelet-módosítás_TartalékKötvényLekötésekEgyebek2014" xfId="453" xr:uid="{00000000-0005-0000-0000-0000C4010000}"/>
    <cellStyle name="_2011FELBEküld" xfId="454" xr:uid="{00000000-0005-0000-0000-0000C5010000}"/>
    <cellStyle name="_2011FELBEküld_1" xfId="455" xr:uid="{00000000-0005-0000-0000-0000C6010000}"/>
    <cellStyle name="_2011FELBEküld_1_2011besz" xfId="456" xr:uid="{00000000-0005-0000-0000-0000C7010000}"/>
    <cellStyle name="_2011FELBEküld_1_2011besz_TartalékKötvényLekötésekEgyebek2014" xfId="457" xr:uid="{00000000-0005-0000-0000-0000C8010000}"/>
    <cellStyle name="_2011FELBEküld_1_Kötvényből megvalósúló feladatok 2008-tól Ágika 2012 04 11" xfId="458" xr:uid="{00000000-0005-0000-0000-0000C9010000}"/>
    <cellStyle name="_2011FELBEküld_1_Kötvényből megvalósúló feladatok 2008-tól Ágika 2012 04 11_TartalékKötvényLekötésekEgyebek2014" xfId="459" xr:uid="{00000000-0005-0000-0000-0000CA010000}"/>
    <cellStyle name="_2011FELBEküld_1_Kötvényből megvalósúló feladatok 2008-tól Ágika 2013 03 20" xfId="460" xr:uid="{00000000-0005-0000-0000-0000CB010000}"/>
    <cellStyle name="_2011FELBEküld_1_Kötvényből megvalósúló feladatok 2008-tól Ágika 2013 03 20_TartalékKötvényLekötésekEgyebek2014" xfId="461" xr:uid="{00000000-0005-0000-0000-0000CC010000}"/>
    <cellStyle name="_2011FELBEküld_1_Kötvényből megvalósúló feladatok 2008-tól Ágika 2014 01 15" xfId="462" xr:uid="{00000000-0005-0000-0000-0000CD010000}"/>
    <cellStyle name="_2011FELBEküld_1_TartalékKötvényLekötésekEgyebek2014" xfId="463" xr:uid="{00000000-0005-0000-0000-0000CE010000}"/>
    <cellStyle name="_2011FELBEküld_TartalékKötvényLekötésekEgyebek2014" xfId="464" xr:uid="{00000000-0005-0000-0000-0000CF010000}"/>
    <cellStyle name="_2011KVI     2011 03 10" xfId="465" xr:uid="{00000000-0005-0000-0000-0000D0010000}"/>
    <cellStyle name="_2011KVI     2011 03 10_TartalékKötvényLekötésekEgyebek2014" xfId="466" xr:uid="{00000000-0005-0000-0000-0000D1010000}"/>
    <cellStyle name="_34BESZ2005" xfId="467" xr:uid="{00000000-0005-0000-0000-0000D2010000}"/>
    <cellStyle name="_34BESZ2005_1" xfId="468" xr:uid="{00000000-0005-0000-0000-0000D3010000}"/>
    <cellStyle name="_34BESZ2005_1 2" xfId="469" xr:uid="{00000000-0005-0000-0000-0000D4010000}"/>
    <cellStyle name="_34BESZ2005_1 3" xfId="470" xr:uid="{00000000-0005-0000-0000-0000D5010000}"/>
    <cellStyle name="_34BESZ2005_1 3 2" xfId="471" xr:uid="{00000000-0005-0000-0000-0000D6010000}"/>
    <cellStyle name="_34BESZ2005_1 4" xfId="472" xr:uid="{00000000-0005-0000-0000-0000D7010000}"/>
    <cellStyle name="_34BESZ2005_1 5" xfId="473" xr:uid="{00000000-0005-0000-0000-0000D8010000}"/>
    <cellStyle name="_34BESZ2005_1 5 2" xfId="474" xr:uid="{00000000-0005-0000-0000-0000D9010000}"/>
    <cellStyle name="_34BESZ2005_1_TartalékKötvényLekötésekEgyebek2014" xfId="475" xr:uid="{00000000-0005-0000-0000-0000DA010000}"/>
    <cellStyle name="_34BESZ2005_TartalékKötvényLekötésekEgyebek2014" xfId="476" xr:uid="{00000000-0005-0000-0000-0000DB010000}"/>
    <cellStyle name="_34BESZ2006" xfId="477" xr:uid="{00000000-0005-0000-0000-0000DC010000}"/>
    <cellStyle name="_34BESZ2006 2" xfId="478" xr:uid="{00000000-0005-0000-0000-0000DD010000}"/>
    <cellStyle name="_34BESZ2006 3" xfId="479" xr:uid="{00000000-0005-0000-0000-0000DE010000}"/>
    <cellStyle name="_34BESZ2006 3 2" xfId="480" xr:uid="{00000000-0005-0000-0000-0000DF010000}"/>
    <cellStyle name="_34BESZ2006 4" xfId="481" xr:uid="{00000000-0005-0000-0000-0000E0010000}"/>
    <cellStyle name="_34BESZ2006 5" xfId="482" xr:uid="{00000000-0005-0000-0000-0000E1010000}"/>
    <cellStyle name="_34BESZ2006 5 2" xfId="483" xr:uid="{00000000-0005-0000-0000-0000E2010000}"/>
    <cellStyle name="_34BESZ2006_1" xfId="484" xr:uid="{00000000-0005-0000-0000-0000E3010000}"/>
    <cellStyle name="_34BESZ2006_1_TartalékKötvényLekötésekEgyebek2014" xfId="485" xr:uid="{00000000-0005-0000-0000-0000E4010000}"/>
    <cellStyle name="_34BESZ2006_2" xfId="486" xr:uid="{00000000-0005-0000-0000-0000E5010000}"/>
    <cellStyle name="_34BESZ2006_2_PH KVI 2014 KV 2014 02 20 elfogadott TEST2" xfId="487" xr:uid="{00000000-0005-0000-0000-0000E6010000}"/>
    <cellStyle name="_34BESZ2006_2_TartalékKötvényLekötésekEgyebek2014" xfId="488" xr:uid="{00000000-0005-0000-0000-0000E7010000}"/>
    <cellStyle name="_34BESZ2006_TartalékKötvényLekötésekEgyebek2014" xfId="489" xr:uid="{00000000-0005-0000-0000-0000E8010000}"/>
    <cellStyle name="_34BESZ2006bőv" xfId="490" xr:uid="{00000000-0005-0000-0000-0000E9010000}"/>
    <cellStyle name="_34BESZ2006bőv_1" xfId="491" xr:uid="{00000000-0005-0000-0000-0000EA010000}"/>
    <cellStyle name="_34BESZ2006bőv_1_PH KVI 2014 KV 2014 02 20 elfogadott TEST2" xfId="492" xr:uid="{00000000-0005-0000-0000-0000EB010000}"/>
    <cellStyle name="_34BESZ2006bőv_1_TartalékKötvényLekötésekEgyebek2014" xfId="493" xr:uid="{00000000-0005-0000-0000-0000EC010000}"/>
    <cellStyle name="_34BESZ2006bőv_TartalékKötvényLekötésekEgyebek2014" xfId="494" xr:uid="{00000000-0005-0000-0000-0000ED010000}"/>
    <cellStyle name="_34BESZ2006bőv1" xfId="495" xr:uid="{00000000-0005-0000-0000-0000EE010000}"/>
    <cellStyle name="_34BESZ2006bőv1_1" xfId="496" xr:uid="{00000000-0005-0000-0000-0000EF010000}"/>
    <cellStyle name="_34BESZ2006bőv1_1 2" xfId="497" xr:uid="{00000000-0005-0000-0000-0000F0010000}"/>
    <cellStyle name="_34BESZ2006bőv1_1 3" xfId="498" xr:uid="{00000000-0005-0000-0000-0000F1010000}"/>
    <cellStyle name="_34BESZ2006bőv1_1 3 2" xfId="499" xr:uid="{00000000-0005-0000-0000-0000F2010000}"/>
    <cellStyle name="_34BESZ2006bőv1_1 4" xfId="500" xr:uid="{00000000-0005-0000-0000-0000F3010000}"/>
    <cellStyle name="_34BESZ2006bőv1_1 5" xfId="501" xr:uid="{00000000-0005-0000-0000-0000F4010000}"/>
    <cellStyle name="_34BESZ2006bőv1_1 5 2" xfId="502" xr:uid="{00000000-0005-0000-0000-0000F5010000}"/>
    <cellStyle name="_34BESZ2006bőv1_1_Munkafüzet2" xfId="503" xr:uid="{00000000-0005-0000-0000-0000F6010000}"/>
    <cellStyle name="_34BESZ2006bőv1_1_Munkafüzet2_PH KVI 2014 KV 2014 02 20 elfogadott TEST2" xfId="504" xr:uid="{00000000-0005-0000-0000-0000F7010000}"/>
    <cellStyle name="_34BESZ2006bőv1_1_Munkafüzet2_TartalékKötvényLekötésekEgyebek2014" xfId="505" xr:uid="{00000000-0005-0000-0000-0000F8010000}"/>
    <cellStyle name="_34BESZ2006bőv1_1_TartalékKötvényLekötésekEgyebek2014" xfId="506" xr:uid="{00000000-0005-0000-0000-0000F9010000}"/>
    <cellStyle name="_34BESZ2006bőv1_TartalékKötvényLekötésekEgyebek2014" xfId="507" xr:uid="{00000000-0005-0000-0000-0000FA010000}"/>
    <cellStyle name="_34BESZ2006otthon" xfId="508" xr:uid="{00000000-0005-0000-0000-0000FB010000}"/>
    <cellStyle name="_34BESZ2006otthon 2" xfId="509" xr:uid="{00000000-0005-0000-0000-0000FC010000}"/>
    <cellStyle name="_34BESZ2006otthon 3" xfId="510" xr:uid="{00000000-0005-0000-0000-0000FD010000}"/>
    <cellStyle name="_34BESZ2006otthon 3 2" xfId="511" xr:uid="{00000000-0005-0000-0000-0000FE010000}"/>
    <cellStyle name="_34BESZ2006otthon 4" xfId="512" xr:uid="{00000000-0005-0000-0000-0000FF010000}"/>
    <cellStyle name="_34BESZ2006otthon 5" xfId="513" xr:uid="{00000000-0005-0000-0000-000000020000}"/>
    <cellStyle name="_34BESZ2006otthon 5 2" xfId="514" xr:uid="{00000000-0005-0000-0000-000001020000}"/>
    <cellStyle name="_34BESZ2006otthon_1" xfId="515" xr:uid="{00000000-0005-0000-0000-000002020000}"/>
    <cellStyle name="_34BESZ2006otthon_1_TartalékKötvényLekötésekEgyebek2014" xfId="516" xr:uid="{00000000-0005-0000-0000-000003020000}"/>
    <cellStyle name="_34BESZ2006otthon_TartalékKötvényLekötésekEgyebek2014" xfId="517" xr:uid="{00000000-0005-0000-0000-000004020000}"/>
    <cellStyle name="_alapokmányok" xfId="518" xr:uid="{00000000-0005-0000-0000-000005020000}"/>
    <cellStyle name="_alapokmányok_PH KVI 2014 KV 2014 02 20 elfogadott TEST2" xfId="519" xr:uid="{00000000-0005-0000-0000-000006020000}"/>
    <cellStyle name="_alapokmányok_TartalékKötvényLekötésekEgyebek2014" xfId="520" xr:uid="{00000000-0005-0000-0000-000007020000}"/>
    <cellStyle name="_EUs pályázatok intézmények felé" xfId="521" xr:uid="{00000000-0005-0000-0000-000008020000}"/>
    <cellStyle name="_EUs pályázatok intézmények felé_TartalékKötvényLekötésekEgyebek2014" xfId="522" xr:uid="{00000000-0005-0000-0000-000009020000}"/>
    <cellStyle name="_Kötvény törlesztés éls kamat alakulása" xfId="523" xr:uid="{00000000-0005-0000-0000-00000A020000}"/>
    <cellStyle name="_Kötvény törlesztés éls kamat alakulása_TartalékKötvényLekötésekEgyebek2014" xfId="524" xr:uid="{00000000-0005-0000-0000-00000B020000}"/>
    <cellStyle name="_kötvénylekötés és kamatbevétel" xfId="525" xr:uid="{00000000-0005-0000-0000-00000C020000}"/>
    <cellStyle name="_kötvénylekötés és kamatbevétel_TartalékKötvényLekötésekEgyebek2014" xfId="526" xr:uid="{00000000-0005-0000-0000-00000D020000}"/>
    <cellStyle name="_Másolat eredetije2006.évi harmadik rendelet-módosításO" xfId="527" xr:uid="{00000000-0005-0000-0000-00000E020000}"/>
    <cellStyle name="_Másolat eredetije2006.évi harmadik rendelet-módosításO_1" xfId="528" xr:uid="{00000000-0005-0000-0000-00000F020000}"/>
    <cellStyle name="_Másolat eredetije2006.évi harmadik rendelet-módosításO_1_TartalékKötvényLekötésekEgyebek2014" xfId="529" xr:uid="{00000000-0005-0000-0000-000010020000}"/>
    <cellStyle name="_Másolat eredetije2006.évi harmadik rendelet-módosításO_2" xfId="530" xr:uid="{00000000-0005-0000-0000-000011020000}"/>
    <cellStyle name="_Másolat eredetije2006.évi harmadik rendelet-módosításO_2_TartalékKötvényLekötésekEgyebek2014" xfId="531" xr:uid="{00000000-0005-0000-0000-000012020000}"/>
    <cellStyle name="_Másolat eredetije2006.évi harmadik rendelet-módosításO_3" xfId="532" xr:uid="{00000000-0005-0000-0000-000013020000}"/>
    <cellStyle name="_Másolat eredetije2006.évi harmadik rendelet-módosításO_3_TartalékKötvényLekötésekEgyebek2014" xfId="533" xr:uid="{00000000-0005-0000-0000-000014020000}"/>
    <cellStyle name="_Másolat eredetije2006.évi harmadik rendelet-módosításO_4" xfId="534" xr:uid="{00000000-0005-0000-0000-000015020000}"/>
    <cellStyle name="_Másolat eredetije2006.évi harmadik rendelet-módosításO_4_TartalékKötvényLekötésekEgyebek2014" xfId="535" xr:uid="{00000000-0005-0000-0000-000016020000}"/>
    <cellStyle name="_Másolat eredetije2006.évi harmadik rendelet-módosításO_TartalékKötvényLekötésekEgyebek2014" xfId="536" xr:uid="{00000000-0005-0000-0000-000017020000}"/>
    <cellStyle name="_Munkafüzet2" xfId="537" xr:uid="{00000000-0005-0000-0000-000018020000}"/>
    <cellStyle name="_Munkafüzet2_TartalékKötvényLekötésekEgyebek2014" xfId="538" xr:uid="{00000000-0005-0000-0000-000019020000}"/>
    <cellStyle name="_TÁMOP félévesGesz" xfId="539" xr:uid="{00000000-0005-0000-0000-00001A020000}"/>
    <cellStyle name="_TÁMOP félévesGesz_TartalékKötvényLekötésekEgyebek2014" xfId="540" xr:uid="{00000000-0005-0000-0000-00001B020000}"/>
    <cellStyle name="_TartalékKötvényLekötésekEgyebek2011" xfId="541" xr:uid="{00000000-0005-0000-0000-00001C020000}"/>
    <cellStyle name="_TartalékKötvényLekötésekEgyebek2011_TartalékKötvényLekötésekEgyebek2014" xfId="542" xr:uid="{00000000-0005-0000-0000-00001D020000}"/>
    <cellStyle name="_TEST1" xfId="543" xr:uid="{00000000-0005-0000-0000-00001E020000}"/>
    <cellStyle name="_TEST1 2" xfId="544" xr:uid="{00000000-0005-0000-0000-00001F020000}"/>
    <cellStyle name="_TEST1 3" xfId="545" xr:uid="{00000000-0005-0000-0000-000020020000}"/>
    <cellStyle name="_TEST1 3 2" xfId="546" xr:uid="{00000000-0005-0000-0000-000021020000}"/>
    <cellStyle name="_TEST1 4" xfId="547" xr:uid="{00000000-0005-0000-0000-000022020000}"/>
    <cellStyle name="_TEST1 5" xfId="548" xr:uid="{00000000-0005-0000-0000-000023020000}"/>
    <cellStyle name="_TEST1 5 2" xfId="549" xr:uid="{00000000-0005-0000-0000-000024020000}"/>
    <cellStyle name="_TEST1_1" xfId="550" xr:uid="{00000000-0005-0000-0000-000025020000}"/>
    <cellStyle name="_TEST1_1_TartalékKötvényLekötésekEgyebek2014" xfId="551" xr:uid="{00000000-0005-0000-0000-000026020000}"/>
    <cellStyle name="_TEST1_TartalékKötvényLekötésekEgyebek2014" xfId="552" xr:uid="{00000000-0005-0000-0000-000027020000}"/>
    <cellStyle name="_TEST2" xfId="553" xr:uid="{00000000-0005-0000-0000-000028020000}"/>
    <cellStyle name="_TEST2 2" xfId="554" xr:uid="{00000000-0005-0000-0000-000029020000}"/>
    <cellStyle name="_TEST2 3" xfId="555" xr:uid="{00000000-0005-0000-0000-00002A020000}"/>
    <cellStyle name="_TEST2 3 2" xfId="556" xr:uid="{00000000-0005-0000-0000-00002B020000}"/>
    <cellStyle name="_TEST2 4" xfId="557" xr:uid="{00000000-0005-0000-0000-00002C020000}"/>
    <cellStyle name="_TEST2 5" xfId="558" xr:uid="{00000000-0005-0000-0000-00002D020000}"/>
    <cellStyle name="_TEST2 5 2" xfId="559" xr:uid="{00000000-0005-0000-0000-00002E020000}"/>
    <cellStyle name="_TEST2_1" xfId="560" xr:uid="{00000000-0005-0000-0000-00002F020000}"/>
    <cellStyle name="_TEST2_1_TartalékKötvényLekötésekEgyebek2014" xfId="561" xr:uid="{00000000-0005-0000-0000-000030020000}"/>
    <cellStyle name="_TEST2_2" xfId="562" xr:uid="{00000000-0005-0000-0000-000031020000}"/>
    <cellStyle name="_TEST2_2_PH KVI 2014 KV 2014 02 20 elfogadott TEST2" xfId="563" xr:uid="{00000000-0005-0000-0000-000032020000}"/>
    <cellStyle name="_TEST2_2_TartalékKötvényLekötésekEgyebek2014" xfId="564" xr:uid="{00000000-0005-0000-0000-000033020000}"/>
    <cellStyle name="_TEST2_TartalékKötvényLekötésekEgyebek2014" xfId="565" xr:uid="{00000000-0005-0000-0000-000034020000}"/>
    <cellStyle name="_TEST3" xfId="566" xr:uid="{00000000-0005-0000-0000-000035020000}"/>
    <cellStyle name="_TEST3 2" xfId="567" xr:uid="{00000000-0005-0000-0000-000036020000}"/>
    <cellStyle name="_TEST3 3" xfId="568" xr:uid="{00000000-0005-0000-0000-000037020000}"/>
    <cellStyle name="_TEST3 3 2" xfId="569" xr:uid="{00000000-0005-0000-0000-000038020000}"/>
    <cellStyle name="_TEST3 4" xfId="570" xr:uid="{00000000-0005-0000-0000-000039020000}"/>
    <cellStyle name="_TEST3 5" xfId="571" xr:uid="{00000000-0005-0000-0000-00003A020000}"/>
    <cellStyle name="_TEST3 5 2" xfId="572" xr:uid="{00000000-0005-0000-0000-00003B020000}"/>
    <cellStyle name="_TEST3_1" xfId="573" xr:uid="{00000000-0005-0000-0000-00003C020000}"/>
    <cellStyle name="_TEST3_1_TartalékKötvényLekötésekEgyebek2014" xfId="574" xr:uid="{00000000-0005-0000-0000-00003D020000}"/>
    <cellStyle name="_TEST3_TartalékKötvényLekötésekEgyebek2014" xfId="575" xr:uid="{00000000-0005-0000-0000-00003E020000}"/>
    <cellStyle name="_TEST3V" xfId="576" xr:uid="{00000000-0005-0000-0000-00003F020000}"/>
    <cellStyle name="_TEST3V_1" xfId="577" xr:uid="{00000000-0005-0000-0000-000040020000}"/>
    <cellStyle name="_TEST3V_1_TartalékKötvényLekötésekEgyebek2014" xfId="578" xr:uid="{00000000-0005-0000-0000-000041020000}"/>
    <cellStyle name="_TEST3V_2" xfId="579" xr:uid="{00000000-0005-0000-0000-000042020000}"/>
    <cellStyle name="_TEST3V_2_PH KVI 2014 KV 2014 02 20 elfogadott TEST2" xfId="580" xr:uid="{00000000-0005-0000-0000-000043020000}"/>
    <cellStyle name="_TEST3V_2_TartalékKötvényLekötésekEgyebek2014" xfId="581" xr:uid="{00000000-0005-0000-0000-000044020000}"/>
    <cellStyle name="_TEST3V_3" xfId="582" xr:uid="{00000000-0005-0000-0000-000045020000}"/>
    <cellStyle name="_TEST3V_3_TartalékKötvényLekötésekEgyebek2014" xfId="583" xr:uid="{00000000-0005-0000-0000-000046020000}"/>
    <cellStyle name="_TEST3V_4" xfId="584" xr:uid="{00000000-0005-0000-0000-000047020000}"/>
    <cellStyle name="_TEST3V_4 2" xfId="585" xr:uid="{00000000-0005-0000-0000-000048020000}"/>
    <cellStyle name="_TEST3V_4 3" xfId="586" xr:uid="{00000000-0005-0000-0000-000049020000}"/>
    <cellStyle name="_TEST3V_4 3 2" xfId="587" xr:uid="{00000000-0005-0000-0000-00004A020000}"/>
    <cellStyle name="_TEST3V_4 4" xfId="588" xr:uid="{00000000-0005-0000-0000-00004B020000}"/>
    <cellStyle name="_TEST3V_4 5" xfId="589" xr:uid="{00000000-0005-0000-0000-00004C020000}"/>
    <cellStyle name="_TEST3V_4 5 2" xfId="590" xr:uid="{00000000-0005-0000-0000-00004D020000}"/>
    <cellStyle name="_TEST3V_4_TartalékKötvényLekötésekEgyebek2014" xfId="591" xr:uid="{00000000-0005-0000-0000-00004E020000}"/>
    <cellStyle name="_TEST3V_TartalékKötvényLekötésekEgyebek2014" xfId="592" xr:uid="{00000000-0005-0000-0000-00004F020000}"/>
    <cellStyle name="_test4" xfId="593" xr:uid="{00000000-0005-0000-0000-000050020000}"/>
    <cellStyle name="_test4_1" xfId="594" xr:uid="{00000000-0005-0000-0000-000051020000}"/>
    <cellStyle name="_test4_1_TartalékKötvényLekötésekEgyebek2014" xfId="595" xr:uid="{00000000-0005-0000-0000-000052020000}"/>
    <cellStyle name="_test4_2" xfId="596" xr:uid="{00000000-0005-0000-0000-000053020000}"/>
    <cellStyle name="_test4_2_TartalékKötvényLekötésekEgyebek2014" xfId="597" xr:uid="{00000000-0005-0000-0000-000054020000}"/>
    <cellStyle name="_test4_3" xfId="598" xr:uid="{00000000-0005-0000-0000-000055020000}"/>
    <cellStyle name="_test4_3_TartalékKötvényLekötésekEgyebek2014" xfId="599" xr:uid="{00000000-0005-0000-0000-000056020000}"/>
    <cellStyle name="_test4_4" xfId="600" xr:uid="{00000000-0005-0000-0000-000057020000}"/>
    <cellStyle name="_test4_4_TartalékKötvényLekötésekEgyebek2014" xfId="601" xr:uid="{00000000-0005-0000-0000-000058020000}"/>
    <cellStyle name="_test4_TartalékKötvényLekötésekEgyebek2014" xfId="602" xr:uid="{00000000-0005-0000-0000-000059020000}"/>
    <cellStyle name="_TEST5" xfId="603" xr:uid="{00000000-0005-0000-0000-00005A020000}"/>
    <cellStyle name="_TEST5_1" xfId="604" xr:uid="{00000000-0005-0000-0000-00005B020000}"/>
    <cellStyle name="_TEST5_1_TartalékKötvényLekötésekEgyebek2014" xfId="605" xr:uid="{00000000-0005-0000-0000-00005C020000}"/>
    <cellStyle name="_TEST5_2" xfId="606" xr:uid="{00000000-0005-0000-0000-00005D020000}"/>
    <cellStyle name="_TEST5_2 2" xfId="607" xr:uid="{00000000-0005-0000-0000-00005E020000}"/>
    <cellStyle name="_TEST5_2 3" xfId="608" xr:uid="{00000000-0005-0000-0000-00005F020000}"/>
    <cellStyle name="_TEST5_2 3 2" xfId="609" xr:uid="{00000000-0005-0000-0000-000060020000}"/>
    <cellStyle name="_TEST5_2 4" xfId="610" xr:uid="{00000000-0005-0000-0000-000061020000}"/>
    <cellStyle name="_TEST5_2 5" xfId="611" xr:uid="{00000000-0005-0000-0000-000062020000}"/>
    <cellStyle name="_TEST5_2 5 2" xfId="612" xr:uid="{00000000-0005-0000-0000-000063020000}"/>
    <cellStyle name="_TEST5_2_TartalékKötvényLekötésekEgyebek2014" xfId="613" xr:uid="{00000000-0005-0000-0000-000064020000}"/>
    <cellStyle name="_TEST5_3" xfId="614" xr:uid="{00000000-0005-0000-0000-000065020000}"/>
    <cellStyle name="_TEST5_3_TartalékKötvényLekötésekEgyebek2014" xfId="615" xr:uid="{00000000-0005-0000-0000-000066020000}"/>
    <cellStyle name="_TEST5_TartalékKötvényLekötésekEgyebek2014" xfId="616" xr:uid="{00000000-0005-0000-0000-000067020000}"/>
    <cellStyle name="20% - Accent1" xfId="617" xr:uid="{00000000-0005-0000-0000-000068020000}"/>
    <cellStyle name="20% - Accent2" xfId="618" xr:uid="{00000000-0005-0000-0000-000069020000}"/>
    <cellStyle name="20% - Accent3" xfId="619" xr:uid="{00000000-0005-0000-0000-00006A020000}"/>
    <cellStyle name="20% - Accent4" xfId="620" xr:uid="{00000000-0005-0000-0000-00006B020000}"/>
    <cellStyle name="20% - Accent5" xfId="621" xr:uid="{00000000-0005-0000-0000-00006C020000}"/>
    <cellStyle name="20% - Accent6" xfId="622" xr:uid="{00000000-0005-0000-0000-00006D020000}"/>
    <cellStyle name="40% - Accent1" xfId="623" xr:uid="{00000000-0005-0000-0000-00006E020000}"/>
    <cellStyle name="40% - Accent2" xfId="624" xr:uid="{00000000-0005-0000-0000-00006F020000}"/>
    <cellStyle name="40% - Accent3" xfId="625" xr:uid="{00000000-0005-0000-0000-000070020000}"/>
    <cellStyle name="40% - Accent4" xfId="626" xr:uid="{00000000-0005-0000-0000-000071020000}"/>
    <cellStyle name="40% - Accent5" xfId="627" xr:uid="{00000000-0005-0000-0000-000072020000}"/>
    <cellStyle name="40% - Accent6" xfId="628" xr:uid="{00000000-0005-0000-0000-000073020000}"/>
    <cellStyle name="60% - Accent1" xfId="629" xr:uid="{00000000-0005-0000-0000-000074020000}"/>
    <cellStyle name="60% - Accent2" xfId="630" xr:uid="{00000000-0005-0000-0000-000075020000}"/>
    <cellStyle name="60% - Accent3" xfId="631" xr:uid="{00000000-0005-0000-0000-000076020000}"/>
    <cellStyle name="60% - Accent4" xfId="632" xr:uid="{00000000-0005-0000-0000-000077020000}"/>
    <cellStyle name="60% - Accent5" xfId="633" xr:uid="{00000000-0005-0000-0000-000078020000}"/>
    <cellStyle name="60% - Accent6" xfId="634" xr:uid="{00000000-0005-0000-0000-000079020000}"/>
    <cellStyle name="Accent1" xfId="635" xr:uid="{00000000-0005-0000-0000-00007A020000}"/>
    <cellStyle name="Accent2" xfId="636" xr:uid="{00000000-0005-0000-0000-00007B020000}"/>
    <cellStyle name="Accent3" xfId="637" xr:uid="{00000000-0005-0000-0000-00007C020000}"/>
    <cellStyle name="Accent4" xfId="638" xr:uid="{00000000-0005-0000-0000-00007D020000}"/>
    <cellStyle name="Accent5" xfId="639" xr:uid="{00000000-0005-0000-0000-00007E020000}"/>
    <cellStyle name="Accent6" xfId="640" xr:uid="{00000000-0005-0000-0000-00007F020000}"/>
    <cellStyle name="Bad" xfId="641" xr:uid="{00000000-0005-0000-0000-000080020000}"/>
    <cellStyle name="Calculation" xfId="642" xr:uid="{00000000-0005-0000-0000-000081020000}"/>
    <cellStyle name="Check Cell" xfId="643" xr:uid="{00000000-0005-0000-0000-000082020000}"/>
    <cellStyle name="Explanatory Text" xfId="644" xr:uid="{00000000-0005-0000-0000-000083020000}"/>
    <cellStyle name="Ezres" xfId="645" builtinId="3"/>
    <cellStyle name="Ezres 2" xfId="646" xr:uid="{00000000-0005-0000-0000-000085020000}"/>
    <cellStyle name="Ezres 2 2" xfId="647" xr:uid="{00000000-0005-0000-0000-000086020000}"/>
    <cellStyle name="Ezres 2 2 2" xfId="648" xr:uid="{00000000-0005-0000-0000-000087020000}"/>
    <cellStyle name="Ezres 2 2 2 2" xfId="649" xr:uid="{00000000-0005-0000-0000-000088020000}"/>
    <cellStyle name="Ezres 2 2 3" xfId="650" xr:uid="{00000000-0005-0000-0000-000089020000}"/>
    <cellStyle name="Ezres 2 3" xfId="651" xr:uid="{00000000-0005-0000-0000-00008A020000}"/>
    <cellStyle name="Ezres 2 3 2" xfId="652" xr:uid="{00000000-0005-0000-0000-00008B020000}"/>
    <cellStyle name="Ezres 2 4" xfId="653" xr:uid="{00000000-0005-0000-0000-00008C020000}"/>
    <cellStyle name="Ezres 2 4 2" xfId="654" xr:uid="{00000000-0005-0000-0000-00008D020000}"/>
    <cellStyle name="Ezres 2 5" xfId="655" xr:uid="{00000000-0005-0000-0000-00008E020000}"/>
    <cellStyle name="Ezres 3" xfId="656" xr:uid="{00000000-0005-0000-0000-00008F020000}"/>
    <cellStyle name="Ezres 3 2" xfId="657" xr:uid="{00000000-0005-0000-0000-000090020000}"/>
    <cellStyle name="Ezres 3 2 2" xfId="658" xr:uid="{00000000-0005-0000-0000-000091020000}"/>
    <cellStyle name="Ezres 3 3" xfId="659" xr:uid="{00000000-0005-0000-0000-000092020000}"/>
    <cellStyle name="Ezres 3 3 2" xfId="660" xr:uid="{00000000-0005-0000-0000-000093020000}"/>
    <cellStyle name="Ezres 3 4" xfId="661" xr:uid="{00000000-0005-0000-0000-000094020000}"/>
    <cellStyle name="Ezres 4" xfId="662" xr:uid="{00000000-0005-0000-0000-000095020000}"/>
    <cellStyle name="Ezres 4 2" xfId="663" xr:uid="{00000000-0005-0000-0000-000096020000}"/>
    <cellStyle name="Ezres 4 2 2" xfId="664" xr:uid="{00000000-0005-0000-0000-000097020000}"/>
    <cellStyle name="Ezres 4 3" xfId="665" xr:uid="{00000000-0005-0000-0000-000098020000}"/>
    <cellStyle name="Ezres 5" xfId="666" xr:uid="{00000000-0005-0000-0000-000099020000}"/>
    <cellStyle name="Ezres 5 2" xfId="667" xr:uid="{00000000-0005-0000-0000-00009A020000}"/>
    <cellStyle name="Ezres 5 2 2" xfId="668" xr:uid="{00000000-0005-0000-0000-00009B020000}"/>
    <cellStyle name="Ezres 5 3" xfId="669" xr:uid="{00000000-0005-0000-0000-00009C020000}"/>
    <cellStyle name="Ezres 6" xfId="670" xr:uid="{00000000-0005-0000-0000-00009D020000}"/>
    <cellStyle name="Ezres 6 2" xfId="671" xr:uid="{00000000-0005-0000-0000-00009E020000}"/>
    <cellStyle name="Ezres 7" xfId="672" xr:uid="{00000000-0005-0000-0000-00009F020000}"/>
    <cellStyle name="Good" xfId="673" xr:uid="{00000000-0005-0000-0000-0000A0020000}"/>
    <cellStyle name="Heading 1" xfId="674" xr:uid="{00000000-0005-0000-0000-0000A1020000}"/>
    <cellStyle name="Heading 2" xfId="675" xr:uid="{00000000-0005-0000-0000-0000A2020000}"/>
    <cellStyle name="Heading 3" xfId="676" xr:uid="{00000000-0005-0000-0000-0000A3020000}"/>
    <cellStyle name="Heading 4" xfId="677" xr:uid="{00000000-0005-0000-0000-0000A4020000}"/>
    <cellStyle name="Input" xfId="678" xr:uid="{00000000-0005-0000-0000-0000A5020000}"/>
    <cellStyle name="Linked Cell" xfId="679" xr:uid="{00000000-0005-0000-0000-0000A6020000}"/>
    <cellStyle name="Neutral" xfId="680" xr:uid="{00000000-0005-0000-0000-0000A7020000}"/>
    <cellStyle name="Normál" xfId="0" builtinId="0"/>
    <cellStyle name="Normál 2" xfId="681" xr:uid="{00000000-0005-0000-0000-0000A9020000}"/>
    <cellStyle name="Normál 2 2" xfId="682" xr:uid="{00000000-0005-0000-0000-0000AA020000}"/>
    <cellStyle name="Normál 2 2 2" xfId="683" xr:uid="{00000000-0005-0000-0000-0000AB020000}"/>
    <cellStyle name="Normál 2 3" xfId="684" xr:uid="{00000000-0005-0000-0000-0000AC020000}"/>
    <cellStyle name="Normál 2 4" xfId="685" xr:uid="{00000000-0005-0000-0000-0000AD020000}"/>
    <cellStyle name="Normál 2_melléklet_3_kiadás_9000_121221_penzugy" xfId="686" xr:uid="{00000000-0005-0000-0000-0000AE020000}"/>
    <cellStyle name="Normál 3" xfId="687" xr:uid="{00000000-0005-0000-0000-0000AF020000}"/>
    <cellStyle name="Normál 3 2" xfId="688" xr:uid="{00000000-0005-0000-0000-0000B0020000}"/>
    <cellStyle name="Normál 4" xfId="689" xr:uid="{00000000-0005-0000-0000-0000B1020000}"/>
    <cellStyle name="Normál 5" xfId="690" xr:uid="{00000000-0005-0000-0000-0000B2020000}"/>
    <cellStyle name="Normál 5 2" xfId="691" xr:uid="{00000000-0005-0000-0000-0000B3020000}"/>
    <cellStyle name="Normál 5 3" xfId="692" xr:uid="{00000000-0005-0000-0000-0000B4020000}"/>
    <cellStyle name="Normál 6" xfId="693" xr:uid="{00000000-0005-0000-0000-0000B5020000}"/>
    <cellStyle name="Normál 6 2" xfId="694" xr:uid="{00000000-0005-0000-0000-0000B6020000}"/>
    <cellStyle name="Normál 6 3" xfId="695" xr:uid="{00000000-0005-0000-0000-0000B7020000}"/>
    <cellStyle name="Normál 6 4" xfId="696" xr:uid="{00000000-0005-0000-0000-0000B8020000}"/>
    <cellStyle name="Normál 7" xfId="697" xr:uid="{00000000-0005-0000-0000-0000B9020000}"/>
    <cellStyle name="Normál 8" xfId="698" xr:uid="{00000000-0005-0000-0000-0000BA020000}"/>
    <cellStyle name="Normal_APUT202" xfId="699" xr:uid="{00000000-0005-0000-0000-0000BB020000}"/>
    <cellStyle name="Note" xfId="700" xr:uid="{00000000-0005-0000-0000-0000BC020000}"/>
    <cellStyle name="Output" xfId="701" xr:uid="{00000000-0005-0000-0000-0000BD020000}"/>
    <cellStyle name="Pénznem" xfId="702" builtinId="4"/>
    <cellStyle name="Pénznem 2" xfId="703" xr:uid="{00000000-0005-0000-0000-0000BF020000}"/>
    <cellStyle name="Pénznem 2 2" xfId="704" xr:uid="{00000000-0005-0000-0000-0000C0020000}"/>
    <cellStyle name="Pénznem 2 2 2" xfId="705" xr:uid="{00000000-0005-0000-0000-0000C1020000}"/>
    <cellStyle name="Pénznem 2 3" xfId="706" xr:uid="{00000000-0005-0000-0000-0000C2020000}"/>
    <cellStyle name="Pénznem 2 3 2" xfId="707" xr:uid="{00000000-0005-0000-0000-0000C3020000}"/>
    <cellStyle name="Pénznem 2 4" xfId="708" xr:uid="{00000000-0005-0000-0000-0000C4020000}"/>
    <cellStyle name="Pénznem 2 4 2" xfId="709" xr:uid="{00000000-0005-0000-0000-0000C5020000}"/>
    <cellStyle name="Pénznem 2 5" xfId="710" xr:uid="{00000000-0005-0000-0000-0000C6020000}"/>
    <cellStyle name="Pénznem 3" xfId="711" xr:uid="{00000000-0005-0000-0000-0000C7020000}"/>
    <cellStyle name="Pénznem 3 2" xfId="712" xr:uid="{00000000-0005-0000-0000-0000C8020000}"/>
    <cellStyle name="Pénznem 3 2 2" xfId="713" xr:uid="{00000000-0005-0000-0000-0000C9020000}"/>
    <cellStyle name="Pénznem 3 3" xfId="714" xr:uid="{00000000-0005-0000-0000-0000CA020000}"/>
    <cellStyle name="Pénznem 3 3 2" xfId="715" xr:uid="{00000000-0005-0000-0000-0000CB020000}"/>
    <cellStyle name="Pénznem 3 4" xfId="716" xr:uid="{00000000-0005-0000-0000-0000CC020000}"/>
    <cellStyle name="Pénznem 3 4 2" xfId="717" xr:uid="{00000000-0005-0000-0000-0000CD020000}"/>
    <cellStyle name="Pénznem 3 5" xfId="718" xr:uid="{00000000-0005-0000-0000-0000CE020000}"/>
    <cellStyle name="Pénznem 4" xfId="719" xr:uid="{00000000-0005-0000-0000-0000CF020000}"/>
    <cellStyle name="Pénznem 4 2" xfId="720" xr:uid="{00000000-0005-0000-0000-0000D0020000}"/>
    <cellStyle name="Pénznem 5" xfId="721" xr:uid="{00000000-0005-0000-0000-0000D1020000}"/>
    <cellStyle name="Pénznem 5 2" xfId="722" xr:uid="{00000000-0005-0000-0000-0000D2020000}"/>
    <cellStyle name="Pénznem 6" xfId="723" xr:uid="{00000000-0005-0000-0000-0000D3020000}"/>
    <cellStyle name="Pénznem 6 2" xfId="724" xr:uid="{00000000-0005-0000-0000-0000D4020000}"/>
    <cellStyle name="Pénznem 6 2 2" xfId="725" xr:uid="{00000000-0005-0000-0000-0000D5020000}"/>
    <cellStyle name="Pénznem 6 3" xfId="726" xr:uid="{00000000-0005-0000-0000-0000D6020000}"/>
    <cellStyle name="Pénznem 7" xfId="727" xr:uid="{00000000-0005-0000-0000-0000D7020000}"/>
    <cellStyle name="Stílus 1" xfId="728" xr:uid="{00000000-0005-0000-0000-0000D8020000}"/>
    <cellStyle name="Stílus 1 2" xfId="729" xr:uid="{00000000-0005-0000-0000-0000D9020000}"/>
    <cellStyle name="Stílus 4" xfId="730" xr:uid="{00000000-0005-0000-0000-0000DA020000}"/>
    <cellStyle name="Százalék 2" xfId="731" xr:uid="{00000000-0005-0000-0000-0000DB020000}"/>
    <cellStyle name="Százalék 2 2" xfId="732" xr:uid="{00000000-0005-0000-0000-0000DC020000}"/>
    <cellStyle name="Százalék 2 3" xfId="733" xr:uid="{00000000-0005-0000-0000-0000DD020000}"/>
    <cellStyle name="Százalék 2 4" xfId="734" xr:uid="{00000000-0005-0000-0000-0000DE020000}"/>
    <cellStyle name="Százalék 3" xfId="735" xr:uid="{00000000-0005-0000-0000-0000DF020000}"/>
    <cellStyle name="Százalék 3 2" xfId="736" xr:uid="{00000000-0005-0000-0000-0000E0020000}"/>
    <cellStyle name="Százalék 4" xfId="737" xr:uid="{00000000-0005-0000-0000-0000E1020000}"/>
    <cellStyle name="Százalék 5" xfId="738" xr:uid="{00000000-0005-0000-0000-0000E2020000}"/>
    <cellStyle name="Százalék 5 2" xfId="739" xr:uid="{00000000-0005-0000-0000-0000E3020000}"/>
    <cellStyle name="Title" xfId="740" xr:uid="{00000000-0005-0000-0000-0000E4020000}"/>
    <cellStyle name="Total" xfId="741" xr:uid="{00000000-0005-0000-0000-0000E5020000}"/>
    <cellStyle name="Warning Text" xfId="742" xr:uid="{00000000-0005-0000-0000-0000E602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H143"/>
  <sheetViews>
    <sheetView tabSelected="1" view="pageBreakPreview" zoomScale="70" zoomScaleNormal="70" zoomScaleSheetLayoutView="70" zoomScalePageLayoutView="90" workbookViewId="0">
      <pane xSplit="1" ySplit="5" topLeftCell="B81" activePane="bottomRight" state="frozen"/>
      <selection pane="topRight" activeCell="C1" sqref="C1"/>
      <selection pane="bottomLeft" activeCell="A8" sqref="A8"/>
      <selection pane="bottomRight" activeCell="A37" sqref="A37"/>
    </sheetView>
  </sheetViews>
  <sheetFormatPr defaultColWidth="9.28515625" defaultRowHeight="23.25" x14ac:dyDescent="0.35"/>
  <cols>
    <col min="1" max="1" width="89.5703125" style="9" customWidth="1"/>
    <col min="2" max="2" width="26.28515625" style="12" customWidth="1"/>
    <col min="3" max="3" width="20.7109375" style="26" bestFit="1" customWidth="1"/>
    <col min="4" max="4" width="25.28515625" style="26" customWidth="1"/>
    <col min="5" max="5" width="23" style="6" hidden="1" customWidth="1"/>
    <col min="6" max="6" width="29.85546875" style="40" customWidth="1"/>
    <col min="7" max="7" width="12.28515625" style="96" hidden="1" customWidth="1"/>
    <col min="8" max="8" width="21.5703125" style="6" customWidth="1"/>
    <col min="9" max="10" width="9.28515625" style="6" customWidth="1"/>
    <col min="11" max="16384" width="9.28515625" style="6"/>
  </cols>
  <sheetData>
    <row r="1" spans="1:8" ht="1.5" customHeight="1" x14ac:dyDescent="0.35"/>
    <row r="2" spans="1:8" ht="24" customHeight="1" x14ac:dyDescent="0.35">
      <c r="A2" s="5"/>
      <c r="F2" s="85" t="s">
        <v>81</v>
      </c>
    </row>
    <row r="3" spans="1:8" ht="57" customHeight="1" x14ac:dyDescent="0.25">
      <c r="A3" s="140" t="s">
        <v>82</v>
      </c>
      <c r="B3" s="140"/>
      <c r="C3" s="140"/>
      <c r="D3" s="140"/>
      <c r="E3" s="140"/>
      <c r="F3" s="140"/>
    </row>
    <row r="4" spans="1:8" ht="27.75" customHeight="1" thickBot="1" x14ac:dyDescent="0.4">
      <c r="A4" s="5"/>
      <c r="F4" s="41" t="s">
        <v>10</v>
      </c>
    </row>
    <row r="5" spans="1:8" s="13" customFormat="1" ht="68.25" thickBot="1" x14ac:dyDescent="0.35">
      <c r="A5" s="52" t="s">
        <v>0</v>
      </c>
      <c r="B5" s="16" t="s">
        <v>83</v>
      </c>
      <c r="C5" s="25" t="s">
        <v>87</v>
      </c>
      <c r="D5" s="25" t="s">
        <v>157</v>
      </c>
      <c r="E5" s="25" t="s">
        <v>77</v>
      </c>
      <c r="F5" s="25" t="s">
        <v>84</v>
      </c>
      <c r="G5" s="97"/>
    </row>
    <row r="6" spans="1:8" s="8" customFormat="1" ht="51.75" thickBot="1" x14ac:dyDescent="0.3">
      <c r="A6" s="89" t="s">
        <v>8</v>
      </c>
      <c r="B6" s="23">
        <f>SUM(B7:B104)</f>
        <v>3086586</v>
      </c>
      <c r="C6" s="23">
        <f>SUM(C7:C104)</f>
        <v>446038</v>
      </c>
      <c r="D6" s="23">
        <f>SUM(D7:D104)</f>
        <v>66180</v>
      </c>
      <c r="E6" s="23">
        <f>SUM(E7:E104)</f>
        <v>0</v>
      </c>
      <c r="F6" s="57">
        <f>SUM(F7:F104)-SUM(F43:F74)</f>
        <v>3579920</v>
      </c>
      <c r="G6" s="98"/>
    </row>
    <row r="7" spans="1:8" s="1" customFormat="1" ht="26.25" customHeight="1" x14ac:dyDescent="0.25">
      <c r="A7" s="65" t="s">
        <v>12</v>
      </c>
      <c r="B7" s="64"/>
      <c r="C7" s="111"/>
      <c r="D7" s="86"/>
      <c r="E7" s="86"/>
      <c r="F7" s="137"/>
      <c r="G7" s="100"/>
    </row>
    <row r="8" spans="1:8" s="1" customFormat="1" ht="46.5" x14ac:dyDescent="0.35">
      <c r="A8" s="66" t="s">
        <v>32</v>
      </c>
      <c r="B8" s="31">
        <v>258608</v>
      </c>
      <c r="C8" s="34"/>
      <c r="D8" s="21"/>
      <c r="E8" s="21"/>
      <c r="F8" s="21">
        <f t="shared" ref="F8:F77" si="0">SUM(B8:E8)</f>
        <v>258608</v>
      </c>
      <c r="G8" s="102" t="s">
        <v>90</v>
      </c>
      <c r="H8" s="3"/>
    </row>
    <row r="9" spans="1:8" s="2" customFormat="1" ht="46.5" x14ac:dyDescent="0.35">
      <c r="A9" s="67" t="s">
        <v>33</v>
      </c>
      <c r="B9" s="94">
        <v>129528</v>
      </c>
      <c r="C9" s="122"/>
      <c r="D9" s="21"/>
      <c r="E9" s="21"/>
      <c r="F9" s="138">
        <f t="shared" si="0"/>
        <v>129528</v>
      </c>
      <c r="G9" s="102" t="s">
        <v>91</v>
      </c>
    </row>
    <row r="10" spans="1:8" s="2" customFormat="1" x14ac:dyDescent="0.35">
      <c r="A10" s="67" t="s">
        <v>88</v>
      </c>
      <c r="B10" s="94">
        <v>997</v>
      </c>
      <c r="C10" s="24"/>
      <c r="D10" s="21"/>
      <c r="E10" s="21"/>
      <c r="F10" s="138">
        <f t="shared" si="0"/>
        <v>997</v>
      </c>
      <c r="G10" s="102" t="s">
        <v>80</v>
      </c>
      <c r="H10" s="95"/>
    </row>
    <row r="11" spans="1:8" s="2" customFormat="1" x14ac:dyDescent="0.35">
      <c r="A11" s="67" t="s">
        <v>89</v>
      </c>
      <c r="B11" s="94">
        <v>22839</v>
      </c>
      <c r="C11" s="122"/>
      <c r="D11" s="21"/>
      <c r="E11" s="21"/>
      <c r="F11" s="138">
        <f t="shared" si="0"/>
        <v>22839</v>
      </c>
      <c r="G11" s="102" t="s">
        <v>92</v>
      </c>
    </row>
    <row r="12" spans="1:8" s="2" customFormat="1" x14ac:dyDescent="0.35">
      <c r="A12" s="67" t="s">
        <v>109</v>
      </c>
      <c r="B12" s="32">
        <v>47100</v>
      </c>
      <c r="C12" s="122"/>
      <c r="D12" s="21"/>
      <c r="E12" s="21"/>
      <c r="F12" s="21">
        <f t="shared" si="0"/>
        <v>47100</v>
      </c>
      <c r="G12" s="103" t="s">
        <v>69</v>
      </c>
    </row>
    <row r="13" spans="1:8" s="2" customFormat="1" x14ac:dyDescent="0.35">
      <c r="A13" s="67" t="s">
        <v>110</v>
      </c>
      <c r="B13" s="32"/>
      <c r="C13" s="17">
        <v>150000</v>
      </c>
      <c r="D13" s="21"/>
      <c r="E13" s="21"/>
      <c r="F13" s="21">
        <f t="shared" si="0"/>
        <v>150000</v>
      </c>
      <c r="G13" s="103" t="s">
        <v>128</v>
      </c>
    </row>
    <row r="14" spans="1:8" s="2" customFormat="1" ht="46.5" x14ac:dyDescent="0.35">
      <c r="A14" s="67" t="s">
        <v>79</v>
      </c>
      <c r="B14" s="94">
        <v>856</v>
      </c>
      <c r="C14" s="17"/>
      <c r="D14" s="21"/>
      <c r="E14" s="21"/>
      <c r="F14" s="21">
        <f t="shared" si="0"/>
        <v>856</v>
      </c>
      <c r="G14" s="103" t="s">
        <v>93</v>
      </c>
    </row>
    <row r="15" spans="1:8" s="2" customFormat="1" x14ac:dyDescent="0.35">
      <c r="A15" s="67" t="s">
        <v>111</v>
      </c>
      <c r="B15" s="32"/>
      <c r="C15" s="17">
        <v>30594</v>
      </c>
      <c r="D15" s="21"/>
      <c r="E15" s="21"/>
      <c r="F15" s="21">
        <f t="shared" si="0"/>
        <v>30594</v>
      </c>
      <c r="G15" s="103" t="s">
        <v>129</v>
      </c>
    </row>
    <row r="16" spans="1:8" s="2" customFormat="1" x14ac:dyDescent="0.35">
      <c r="A16" s="67" t="s">
        <v>112</v>
      </c>
      <c r="B16" s="32"/>
      <c r="C16" s="17">
        <v>15000</v>
      </c>
      <c r="D16" s="21"/>
      <c r="E16" s="21"/>
      <c r="F16" s="21">
        <f t="shared" si="0"/>
        <v>15000</v>
      </c>
      <c r="G16" s="103" t="s">
        <v>130</v>
      </c>
    </row>
    <row r="17" spans="1:8" s="2" customFormat="1" x14ac:dyDescent="0.35">
      <c r="A17" s="67" t="s">
        <v>113</v>
      </c>
      <c r="B17" s="32"/>
      <c r="C17" s="17">
        <v>6000</v>
      </c>
      <c r="D17" s="21"/>
      <c r="E17" s="21"/>
      <c r="F17" s="21">
        <f t="shared" si="0"/>
        <v>6000</v>
      </c>
      <c r="G17" s="103" t="s">
        <v>131</v>
      </c>
    </row>
    <row r="18" spans="1:8" s="2" customFormat="1" x14ac:dyDescent="0.35">
      <c r="A18" s="67" t="s">
        <v>116</v>
      </c>
      <c r="B18" s="32"/>
      <c r="C18" s="17">
        <v>5100</v>
      </c>
      <c r="D18" s="21"/>
      <c r="E18" s="21"/>
      <c r="F18" s="21">
        <f t="shared" si="0"/>
        <v>5100</v>
      </c>
      <c r="G18" s="103" t="s">
        <v>132</v>
      </c>
    </row>
    <row r="19" spans="1:8" s="2" customFormat="1" x14ac:dyDescent="0.35">
      <c r="A19" s="67" t="s">
        <v>119</v>
      </c>
      <c r="B19" s="32"/>
      <c r="C19" s="17">
        <v>3000</v>
      </c>
      <c r="D19" s="21">
        <f>5200</f>
        <v>5200</v>
      </c>
      <c r="E19" s="21"/>
      <c r="F19" s="21">
        <f t="shared" si="0"/>
        <v>8200</v>
      </c>
      <c r="G19" s="103" t="s">
        <v>133</v>
      </c>
    </row>
    <row r="20" spans="1:8" s="2" customFormat="1" x14ac:dyDescent="0.35">
      <c r="A20" s="67" t="s">
        <v>2</v>
      </c>
      <c r="B20" s="32">
        <v>9693</v>
      </c>
      <c r="C20" s="17"/>
      <c r="D20" s="21"/>
      <c r="E20" s="21"/>
      <c r="F20" s="21">
        <f t="shared" si="0"/>
        <v>9693</v>
      </c>
      <c r="G20" s="103" t="s">
        <v>47</v>
      </c>
    </row>
    <row r="21" spans="1:8" s="2" customFormat="1" x14ac:dyDescent="0.35">
      <c r="A21" s="67" t="s">
        <v>122</v>
      </c>
      <c r="B21" s="32"/>
      <c r="C21" s="17">
        <v>4200</v>
      </c>
      <c r="D21" s="21"/>
      <c r="E21" s="21"/>
      <c r="F21" s="21">
        <f t="shared" si="0"/>
        <v>4200</v>
      </c>
      <c r="G21" s="103" t="s">
        <v>134</v>
      </c>
    </row>
    <row r="22" spans="1:8" s="2" customFormat="1" x14ac:dyDescent="0.35">
      <c r="A22" s="67" t="s">
        <v>124</v>
      </c>
      <c r="B22" s="32"/>
      <c r="C22" s="17">
        <v>5000</v>
      </c>
      <c r="D22" s="21"/>
      <c r="E22" s="21"/>
      <c r="F22" s="21">
        <f t="shared" si="0"/>
        <v>5000</v>
      </c>
      <c r="G22" s="103" t="s">
        <v>135</v>
      </c>
    </row>
    <row r="23" spans="1:8" s="2" customFormat="1" ht="46.5" x14ac:dyDescent="0.35">
      <c r="A23" s="67" t="s">
        <v>126</v>
      </c>
      <c r="B23" s="32"/>
      <c r="C23" s="17">
        <v>35500</v>
      </c>
      <c r="D23" s="21"/>
      <c r="E23" s="21"/>
      <c r="F23" s="21">
        <f t="shared" si="0"/>
        <v>35500</v>
      </c>
      <c r="G23" s="103" t="s">
        <v>136</v>
      </c>
    </row>
    <row r="24" spans="1:8" s="2" customFormat="1" ht="69.75" x14ac:dyDescent="0.35">
      <c r="A24" s="67" t="s">
        <v>127</v>
      </c>
      <c r="B24" s="32"/>
      <c r="C24" s="17">
        <v>38100</v>
      </c>
      <c r="D24" s="21"/>
      <c r="E24" s="21"/>
      <c r="F24" s="21">
        <f t="shared" si="0"/>
        <v>38100</v>
      </c>
      <c r="G24" s="103" t="s">
        <v>137</v>
      </c>
    </row>
    <row r="25" spans="1:8" s="2" customFormat="1" x14ac:dyDescent="0.35">
      <c r="A25" s="67" t="s">
        <v>149</v>
      </c>
      <c r="B25" s="32"/>
      <c r="C25" s="17">
        <v>5969</v>
      </c>
      <c r="D25" s="21"/>
      <c r="E25" s="21"/>
      <c r="F25" s="21">
        <f t="shared" si="0"/>
        <v>5969</v>
      </c>
      <c r="G25" s="103" t="s">
        <v>148</v>
      </c>
    </row>
    <row r="26" spans="1:8" s="2" customFormat="1" ht="69.75" x14ac:dyDescent="0.35">
      <c r="A26" s="67" t="s">
        <v>158</v>
      </c>
      <c r="B26" s="32"/>
      <c r="C26" s="17"/>
      <c r="D26" s="21">
        <f>14542+7800</f>
        <v>22342</v>
      </c>
      <c r="E26" s="21"/>
      <c r="F26" s="21">
        <f t="shared" si="0"/>
        <v>22342</v>
      </c>
      <c r="G26" s="103" t="s">
        <v>159</v>
      </c>
    </row>
    <row r="27" spans="1:8" s="2" customFormat="1" ht="46.5" x14ac:dyDescent="0.35">
      <c r="A27" s="126" t="s">
        <v>107</v>
      </c>
      <c r="B27" s="32"/>
      <c r="C27" s="17">
        <f>10000+722</f>
        <v>10722</v>
      </c>
      <c r="D27" s="21"/>
      <c r="E27" s="21"/>
      <c r="F27" s="21">
        <f t="shared" si="0"/>
        <v>10722</v>
      </c>
      <c r="G27" s="103" t="s">
        <v>108</v>
      </c>
    </row>
    <row r="28" spans="1:8" s="2" customFormat="1" x14ac:dyDescent="0.35">
      <c r="A28" s="126" t="s">
        <v>162</v>
      </c>
      <c r="B28" s="32"/>
      <c r="C28" s="17"/>
      <c r="D28" s="21">
        <v>711</v>
      </c>
      <c r="E28" s="21"/>
      <c r="F28" s="21">
        <f t="shared" si="0"/>
        <v>711</v>
      </c>
      <c r="G28" s="102" t="s">
        <v>165</v>
      </c>
    </row>
    <row r="29" spans="1:8" s="2" customFormat="1" ht="24" thickBot="1" x14ac:dyDescent="0.4">
      <c r="A29" s="67" t="s">
        <v>3</v>
      </c>
      <c r="B29" s="32">
        <v>5715</v>
      </c>
      <c r="C29" s="112"/>
      <c r="D29" s="21">
        <v>1778</v>
      </c>
      <c r="E29" s="21"/>
      <c r="F29" s="24">
        <f t="shared" si="0"/>
        <v>7493</v>
      </c>
      <c r="G29" s="103" t="s">
        <v>48</v>
      </c>
    </row>
    <row r="30" spans="1:8" s="11" customFormat="1" ht="45" x14ac:dyDescent="0.35">
      <c r="A30" s="69" t="s">
        <v>13</v>
      </c>
      <c r="B30" s="61"/>
      <c r="C30" s="62"/>
      <c r="D30" s="63"/>
      <c r="E30" s="63"/>
      <c r="F30" s="59">
        <f t="shared" si="0"/>
        <v>0</v>
      </c>
      <c r="G30" s="104"/>
    </row>
    <row r="31" spans="1:8" s="3" customFormat="1" x14ac:dyDescent="0.25">
      <c r="A31" s="70" t="s">
        <v>94</v>
      </c>
      <c r="B31" s="19">
        <v>7</v>
      </c>
      <c r="C31" s="17"/>
      <c r="D31" s="19"/>
      <c r="E31" s="19"/>
      <c r="F31" s="54">
        <f t="shared" si="0"/>
        <v>7</v>
      </c>
      <c r="G31" s="105" t="s">
        <v>96</v>
      </c>
      <c r="H31" s="91"/>
    </row>
    <row r="32" spans="1:8" s="3" customFormat="1" x14ac:dyDescent="0.25">
      <c r="A32" s="70" t="s">
        <v>11</v>
      </c>
      <c r="B32" s="19">
        <v>4000</v>
      </c>
      <c r="C32" s="17"/>
      <c r="D32" s="19"/>
      <c r="E32" s="19"/>
      <c r="F32" s="54">
        <f t="shared" si="0"/>
        <v>4000</v>
      </c>
      <c r="G32" s="105" t="s">
        <v>50</v>
      </c>
      <c r="H32" s="91"/>
    </row>
    <row r="33" spans="1:8" s="3" customFormat="1" x14ac:dyDescent="0.25">
      <c r="A33" s="70" t="s">
        <v>114</v>
      </c>
      <c r="B33" s="19"/>
      <c r="C33" s="17">
        <v>5000</v>
      </c>
      <c r="D33" s="19"/>
      <c r="E33" s="19"/>
      <c r="F33" s="54">
        <f t="shared" si="0"/>
        <v>5000</v>
      </c>
      <c r="G33" s="105" t="s">
        <v>138</v>
      </c>
      <c r="H33" s="91"/>
    </row>
    <row r="34" spans="1:8" s="3" customFormat="1" x14ac:dyDescent="0.25">
      <c r="A34" s="70" t="s">
        <v>115</v>
      </c>
      <c r="B34" s="19"/>
      <c r="C34" s="17">
        <v>10000</v>
      </c>
      <c r="D34" s="19"/>
      <c r="E34" s="19"/>
      <c r="F34" s="54">
        <f t="shared" si="0"/>
        <v>10000</v>
      </c>
      <c r="G34" s="105" t="s">
        <v>139</v>
      </c>
      <c r="H34" s="91"/>
    </row>
    <row r="35" spans="1:8" s="3" customFormat="1" x14ac:dyDescent="0.25">
      <c r="A35" s="70" t="s">
        <v>117</v>
      </c>
      <c r="B35" s="19"/>
      <c r="C35" s="17">
        <v>7000</v>
      </c>
      <c r="D35" s="19"/>
      <c r="E35" s="19"/>
      <c r="F35" s="54">
        <f t="shared" si="0"/>
        <v>7000</v>
      </c>
      <c r="G35" s="105" t="s">
        <v>140</v>
      </c>
      <c r="H35" s="91"/>
    </row>
    <row r="36" spans="1:8" s="3" customFormat="1" x14ac:dyDescent="0.25">
      <c r="A36" s="70" t="s">
        <v>120</v>
      </c>
      <c r="B36" s="19"/>
      <c r="C36" s="17">
        <f>64000+2915</f>
        <v>66915</v>
      </c>
      <c r="D36" s="19">
        <v>-66915</v>
      </c>
      <c r="E36" s="19"/>
      <c r="F36" s="54">
        <f t="shared" si="0"/>
        <v>0</v>
      </c>
      <c r="G36" s="105" t="s">
        <v>141</v>
      </c>
      <c r="H36" s="91"/>
    </row>
    <row r="37" spans="1:8" s="3" customFormat="1" x14ac:dyDescent="0.25">
      <c r="A37" s="70" t="s">
        <v>121</v>
      </c>
      <c r="B37" s="19"/>
      <c r="C37" s="17">
        <v>1800</v>
      </c>
      <c r="D37" s="19"/>
      <c r="E37" s="19"/>
      <c r="F37" s="54">
        <f t="shared" si="0"/>
        <v>1800</v>
      </c>
      <c r="G37" s="105" t="s">
        <v>142</v>
      </c>
      <c r="H37" s="91"/>
    </row>
    <row r="38" spans="1:8" s="3" customFormat="1" x14ac:dyDescent="0.25">
      <c r="A38" s="70" t="s">
        <v>123</v>
      </c>
      <c r="B38" s="19"/>
      <c r="C38" s="17">
        <v>34000</v>
      </c>
      <c r="D38" s="19"/>
      <c r="E38" s="19"/>
      <c r="F38" s="54">
        <f t="shared" si="0"/>
        <v>34000</v>
      </c>
      <c r="G38" s="105" t="s">
        <v>143</v>
      </c>
      <c r="H38" s="91"/>
    </row>
    <row r="39" spans="1:8" s="3" customFormat="1" ht="69.75" x14ac:dyDescent="0.25">
      <c r="A39" s="68" t="s">
        <v>125</v>
      </c>
      <c r="B39" s="17"/>
      <c r="C39" s="17">
        <v>12200</v>
      </c>
      <c r="D39" s="17"/>
      <c r="E39" s="17"/>
      <c r="F39" s="21">
        <f t="shared" si="0"/>
        <v>12200</v>
      </c>
      <c r="G39" s="105" t="s">
        <v>144</v>
      </c>
      <c r="H39" s="91"/>
    </row>
    <row r="40" spans="1:8" s="3" customFormat="1" x14ac:dyDescent="0.25">
      <c r="A40" s="70" t="s">
        <v>169</v>
      </c>
      <c r="B40" s="19"/>
      <c r="C40" s="17"/>
      <c r="D40" s="19">
        <v>18884</v>
      </c>
      <c r="E40" s="19"/>
      <c r="F40" s="54">
        <f t="shared" si="0"/>
        <v>18884</v>
      </c>
      <c r="G40" s="105" t="s">
        <v>170</v>
      </c>
      <c r="H40" s="91"/>
    </row>
    <row r="41" spans="1:8" s="3" customFormat="1" x14ac:dyDescent="0.25">
      <c r="A41" s="136" t="s">
        <v>171</v>
      </c>
      <c r="B41" s="19"/>
      <c r="C41" s="17"/>
      <c r="D41" s="19"/>
      <c r="E41" s="19"/>
      <c r="F41" s="54"/>
      <c r="G41" s="105"/>
      <c r="H41" s="91"/>
    </row>
    <row r="42" spans="1:8" s="3" customFormat="1" x14ac:dyDescent="0.25">
      <c r="A42" s="133" t="s">
        <v>199</v>
      </c>
      <c r="B42" s="19"/>
      <c r="C42" s="17"/>
      <c r="D42" s="19"/>
      <c r="E42" s="19"/>
      <c r="F42" s="54"/>
      <c r="G42" s="105"/>
      <c r="H42" s="91"/>
    </row>
    <row r="43" spans="1:8" s="3" customFormat="1" x14ac:dyDescent="0.25">
      <c r="A43" s="134" t="s">
        <v>172</v>
      </c>
      <c r="B43" s="19"/>
      <c r="C43" s="17"/>
      <c r="D43" s="135">
        <v>1302</v>
      </c>
      <c r="E43" s="19"/>
      <c r="F43" s="139">
        <v>1302</v>
      </c>
      <c r="G43" s="105"/>
      <c r="H43" s="91"/>
    </row>
    <row r="44" spans="1:8" s="3" customFormat="1" x14ac:dyDescent="0.25">
      <c r="A44" s="133" t="s">
        <v>200</v>
      </c>
      <c r="B44" s="19"/>
      <c r="C44" s="17"/>
      <c r="D44" s="135"/>
      <c r="E44" s="19"/>
      <c r="F44" s="139"/>
      <c r="G44" s="105"/>
      <c r="H44" s="91"/>
    </row>
    <row r="45" spans="1:8" s="3" customFormat="1" x14ac:dyDescent="0.25">
      <c r="A45" s="134" t="s">
        <v>173</v>
      </c>
      <c r="B45" s="19"/>
      <c r="C45" s="17"/>
      <c r="D45" s="135">
        <v>1551</v>
      </c>
      <c r="E45" s="19"/>
      <c r="F45" s="139">
        <v>1551</v>
      </c>
      <c r="G45" s="105"/>
      <c r="H45" s="91"/>
    </row>
    <row r="46" spans="1:8" s="3" customFormat="1" x14ac:dyDescent="0.25">
      <c r="A46" s="133" t="s">
        <v>201</v>
      </c>
      <c r="B46" s="19"/>
      <c r="C46" s="17"/>
      <c r="D46" s="135"/>
      <c r="E46" s="19"/>
      <c r="F46" s="139"/>
      <c r="G46" s="105"/>
      <c r="H46" s="91"/>
    </row>
    <row r="47" spans="1:8" s="3" customFormat="1" x14ac:dyDescent="0.25">
      <c r="A47" s="134" t="s">
        <v>174</v>
      </c>
      <c r="B47" s="19"/>
      <c r="C47" s="17"/>
      <c r="D47" s="135">
        <v>517</v>
      </c>
      <c r="E47" s="19"/>
      <c r="F47" s="139">
        <v>517</v>
      </c>
      <c r="G47" s="105"/>
      <c r="H47" s="91"/>
    </row>
    <row r="48" spans="1:8" s="3" customFormat="1" x14ac:dyDescent="0.25">
      <c r="A48" s="134" t="s">
        <v>175</v>
      </c>
      <c r="B48" s="19"/>
      <c r="C48" s="17"/>
      <c r="D48" s="135">
        <v>225</v>
      </c>
      <c r="E48" s="19"/>
      <c r="F48" s="139">
        <v>225</v>
      </c>
      <c r="G48" s="105"/>
      <c r="H48" s="91"/>
    </row>
    <row r="49" spans="1:8" s="3" customFormat="1" x14ac:dyDescent="0.25">
      <c r="A49" s="133" t="s">
        <v>202</v>
      </c>
      <c r="B49" s="19"/>
      <c r="C49" s="17"/>
      <c r="D49" s="135"/>
      <c r="E49" s="19"/>
      <c r="F49" s="139"/>
      <c r="G49" s="105"/>
      <c r="H49" s="91"/>
    </row>
    <row r="50" spans="1:8" s="3" customFormat="1" x14ac:dyDescent="0.25">
      <c r="A50" s="134" t="s">
        <v>176</v>
      </c>
      <c r="B50" s="19"/>
      <c r="C50" s="17"/>
      <c r="D50" s="135">
        <v>692</v>
      </c>
      <c r="E50" s="19"/>
      <c r="F50" s="139">
        <v>692</v>
      </c>
      <c r="G50" s="105"/>
      <c r="H50" s="91"/>
    </row>
    <row r="51" spans="1:8" s="3" customFormat="1" x14ac:dyDescent="0.25">
      <c r="A51" s="133" t="s">
        <v>203</v>
      </c>
      <c r="B51" s="19"/>
      <c r="C51" s="17"/>
      <c r="D51" s="135"/>
      <c r="E51" s="19"/>
      <c r="F51" s="139"/>
      <c r="G51" s="105"/>
      <c r="H51" s="91"/>
    </row>
    <row r="52" spans="1:8" s="3" customFormat="1" x14ac:dyDescent="0.25">
      <c r="A52" s="134" t="s">
        <v>177</v>
      </c>
      <c r="B52" s="19"/>
      <c r="C52" s="17"/>
      <c r="D52" s="135">
        <v>1680</v>
      </c>
      <c r="E52" s="19"/>
      <c r="F52" s="139">
        <v>1680</v>
      </c>
      <c r="G52" s="105"/>
      <c r="H52" s="91"/>
    </row>
    <row r="53" spans="1:8" s="3" customFormat="1" x14ac:dyDescent="0.25">
      <c r="A53" s="134" t="s">
        <v>178</v>
      </c>
      <c r="B53" s="19"/>
      <c r="C53" s="17"/>
      <c r="D53" s="135">
        <v>45</v>
      </c>
      <c r="E53" s="19"/>
      <c r="F53" s="139">
        <v>45</v>
      </c>
      <c r="G53" s="105"/>
      <c r="H53" s="91"/>
    </row>
    <row r="54" spans="1:8" s="3" customFormat="1" x14ac:dyDescent="0.25">
      <c r="A54" s="133" t="s">
        <v>204</v>
      </c>
      <c r="B54" s="19"/>
      <c r="C54" s="17"/>
      <c r="D54" s="135"/>
      <c r="E54" s="19"/>
      <c r="F54" s="139"/>
      <c r="G54" s="105"/>
      <c r="H54" s="91"/>
    </row>
    <row r="55" spans="1:8" s="3" customFormat="1" x14ac:dyDescent="0.25">
      <c r="A55" s="134" t="s">
        <v>179</v>
      </c>
      <c r="B55" s="19"/>
      <c r="C55" s="17"/>
      <c r="D55" s="135">
        <v>981</v>
      </c>
      <c r="E55" s="19"/>
      <c r="F55" s="139">
        <v>981</v>
      </c>
      <c r="G55" s="105"/>
      <c r="H55" s="91"/>
    </row>
    <row r="56" spans="1:8" s="3" customFormat="1" x14ac:dyDescent="0.25">
      <c r="A56" s="134" t="s">
        <v>180</v>
      </c>
      <c r="B56" s="19"/>
      <c r="C56" s="17"/>
      <c r="D56" s="135">
        <v>136</v>
      </c>
      <c r="E56" s="19"/>
      <c r="F56" s="139">
        <v>136</v>
      </c>
      <c r="G56" s="105"/>
      <c r="H56" s="91"/>
    </row>
    <row r="57" spans="1:8" s="3" customFormat="1" x14ac:dyDescent="0.25">
      <c r="A57" s="134" t="s">
        <v>181</v>
      </c>
      <c r="B57" s="19"/>
      <c r="C57" s="17"/>
      <c r="D57" s="135">
        <v>2400</v>
      </c>
      <c r="E57" s="19"/>
      <c r="F57" s="139">
        <v>2400</v>
      </c>
      <c r="G57" s="105"/>
      <c r="H57" s="91"/>
    </row>
    <row r="58" spans="1:8" s="3" customFormat="1" x14ac:dyDescent="0.25">
      <c r="A58" s="134" t="s">
        <v>182</v>
      </c>
      <c r="B58" s="19"/>
      <c r="C58" s="17"/>
      <c r="D58" s="135">
        <v>1468</v>
      </c>
      <c r="E58" s="19"/>
      <c r="F58" s="139">
        <v>1468</v>
      </c>
      <c r="G58" s="105"/>
      <c r="H58" s="91"/>
    </row>
    <row r="59" spans="1:8" s="3" customFormat="1" x14ac:dyDescent="0.25">
      <c r="A59" s="134" t="s">
        <v>183</v>
      </c>
      <c r="B59" s="19"/>
      <c r="C59" s="17"/>
      <c r="D59" s="135">
        <v>499</v>
      </c>
      <c r="E59" s="19"/>
      <c r="F59" s="139">
        <v>499</v>
      </c>
      <c r="G59" s="105"/>
      <c r="H59" s="91"/>
    </row>
    <row r="60" spans="1:8" s="3" customFormat="1" x14ac:dyDescent="0.25">
      <c r="A60" s="134" t="s">
        <v>184</v>
      </c>
      <c r="B60" s="19"/>
      <c r="C60" s="17"/>
      <c r="D60" s="135">
        <v>221</v>
      </c>
      <c r="E60" s="19"/>
      <c r="F60" s="139">
        <v>221</v>
      </c>
      <c r="G60" s="105"/>
      <c r="H60" s="91"/>
    </row>
    <row r="61" spans="1:8" s="3" customFormat="1" x14ac:dyDescent="0.25">
      <c r="A61" s="134" t="s">
        <v>185</v>
      </c>
      <c r="B61" s="19"/>
      <c r="C61" s="17"/>
      <c r="D61" s="135">
        <v>857</v>
      </c>
      <c r="E61" s="19"/>
      <c r="F61" s="139">
        <v>857</v>
      </c>
      <c r="G61" s="105"/>
      <c r="H61" s="91"/>
    </row>
    <row r="62" spans="1:8" s="3" customFormat="1" x14ac:dyDescent="0.25">
      <c r="A62" s="134" t="s">
        <v>186</v>
      </c>
      <c r="B62" s="19"/>
      <c r="C62" s="17"/>
      <c r="D62" s="135">
        <v>190</v>
      </c>
      <c r="E62" s="19"/>
      <c r="F62" s="139">
        <v>190</v>
      </c>
      <c r="G62" s="105"/>
      <c r="H62" s="91"/>
    </row>
    <row r="63" spans="1:8" s="3" customFormat="1" x14ac:dyDescent="0.25">
      <c r="A63" s="134" t="s">
        <v>187</v>
      </c>
      <c r="B63" s="19"/>
      <c r="C63" s="17"/>
      <c r="D63" s="135">
        <v>317</v>
      </c>
      <c r="E63" s="19"/>
      <c r="F63" s="139">
        <v>317</v>
      </c>
      <c r="G63" s="105"/>
      <c r="H63" s="91"/>
    </row>
    <row r="64" spans="1:8" s="3" customFormat="1" x14ac:dyDescent="0.25">
      <c r="A64" s="133" t="s">
        <v>188</v>
      </c>
      <c r="B64" s="19"/>
      <c r="C64" s="17"/>
      <c r="D64" s="135"/>
      <c r="E64" s="19"/>
      <c r="F64" s="139"/>
      <c r="G64" s="105"/>
      <c r="H64" s="91"/>
    </row>
    <row r="65" spans="1:8" s="3" customFormat="1" x14ac:dyDescent="0.25">
      <c r="A65" s="134" t="s">
        <v>189</v>
      </c>
      <c r="B65" s="19"/>
      <c r="C65" s="17"/>
      <c r="D65" s="135">
        <v>407</v>
      </c>
      <c r="E65" s="19"/>
      <c r="F65" s="139">
        <v>407</v>
      </c>
      <c r="G65" s="105"/>
      <c r="H65" s="91"/>
    </row>
    <row r="66" spans="1:8" s="3" customFormat="1" x14ac:dyDescent="0.25">
      <c r="A66" s="134" t="s">
        <v>190</v>
      </c>
      <c r="B66" s="19"/>
      <c r="C66" s="17"/>
      <c r="D66" s="135">
        <v>1200</v>
      </c>
      <c r="E66" s="19"/>
      <c r="F66" s="139">
        <v>1200</v>
      </c>
      <c r="G66" s="105"/>
      <c r="H66" s="91"/>
    </row>
    <row r="67" spans="1:8" s="3" customFormat="1" x14ac:dyDescent="0.25">
      <c r="A67" s="134" t="s">
        <v>191</v>
      </c>
      <c r="B67" s="19"/>
      <c r="C67" s="17"/>
      <c r="D67" s="135">
        <v>330</v>
      </c>
      <c r="E67" s="19"/>
      <c r="F67" s="139">
        <v>330</v>
      </c>
      <c r="G67" s="105"/>
      <c r="H67" s="91"/>
    </row>
    <row r="68" spans="1:8" s="3" customFormat="1" x14ac:dyDescent="0.25">
      <c r="A68" s="133" t="s">
        <v>192</v>
      </c>
      <c r="B68" s="19"/>
      <c r="C68" s="17"/>
      <c r="D68" s="135"/>
      <c r="E68" s="19"/>
      <c r="F68" s="139"/>
      <c r="G68" s="105"/>
      <c r="H68" s="91"/>
    </row>
    <row r="69" spans="1:8" s="3" customFormat="1" x14ac:dyDescent="0.25">
      <c r="A69" s="134" t="s">
        <v>193</v>
      </c>
      <c r="B69" s="19"/>
      <c r="C69" s="17"/>
      <c r="D69" s="135">
        <v>1901</v>
      </c>
      <c r="E69" s="19"/>
      <c r="F69" s="139">
        <v>1901</v>
      </c>
      <c r="G69" s="105"/>
      <c r="H69" s="91"/>
    </row>
    <row r="70" spans="1:8" s="3" customFormat="1" x14ac:dyDescent="0.25">
      <c r="A70" s="133" t="s">
        <v>194</v>
      </c>
      <c r="B70" s="19"/>
      <c r="C70" s="17"/>
      <c r="D70" s="135"/>
      <c r="E70" s="19"/>
      <c r="F70" s="139"/>
      <c r="G70" s="105"/>
      <c r="H70" s="91"/>
    </row>
    <row r="71" spans="1:8" s="3" customFormat="1" x14ac:dyDescent="0.25">
      <c r="A71" s="134" t="s">
        <v>195</v>
      </c>
      <c r="B71" s="19"/>
      <c r="C71" s="17"/>
      <c r="D71" s="135">
        <v>755</v>
      </c>
      <c r="E71" s="19"/>
      <c r="F71" s="139">
        <v>755</v>
      </c>
      <c r="G71" s="105"/>
      <c r="H71" s="91"/>
    </row>
    <row r="72" spans="1:8" s="3" customFormat="1" x14ac:dyDescent="0.25">
      <c r="A72" s="133" t="s">
        <v>196</v>
      </c>
      <c r="B72" s="19"/>
      <c r="C72" s="17"/>
      <c r="D72" s="135"/>
      <c r="E72" s="19"/>
      <c r="F72" s="139"/>
      <c r="G72" s="105"/>
      <c r="H72" s="91"/>
    </row>
    <row r="73" spans="1:8" s="3" customFormat="1" x14ac:dyDescent="0.25">
      <c r="A73" s="134" t="s">
        <v>197</v>
      </c>
      <c r="B73" s="19"/>
      <c r="C73" s="17"/>
      <c r="D73" s="135">
        <v>760</v>
      </c>
      <c r="E73" s="19"/>
      <c r="F73" s="139">
        <v>760</v>
      </c>
      <c r="G73" s="105"/>
      <c r="H73" s="91"/>
    </row>
    <row r="74" spans="1:8" s="3" customFormat="1" x14ac:dyDescent="0.25">
      <c r="A74" s="134" t="s">
        <v>198</v>
      </c>
      <c r="B74" s="19"/>
      <c r="C74" s="17"/>
      <c r="D74" s="135">
        <v>450</v>
      </c>
      <c r="E74" s="19"/>
      <c r="F74" s="139">
        <v>450</v>
      </c>
      <c r="G74" s="105"/>
      <c r="H74" s="91"/>
    </row>
    <row r="75" spans="1:8" s="3" customFormat="1" x14ac:dyDescent="0.25">
      <c r="A75" s="70" t="s">
        <v>155</v>
      </c>
      <c r="B75" s="19"/>
      <c r="C75" s="17"/>
      <c r="D75" s="19">
        <v>14547</v>
      </c>
      <c r="E75" s="19"/>
      <c r="F75" s="54">
        <f t="shared" si="0"/>
        <v>14547</v>
      </c>
      <c r="G75" s="105" t="s">
        <v>156</v>
      </c>
      <c r="H75" s="91"/>
    </row>
    <row r="76" spans="1:8" s="3" customFormat="1" x14ac:dyDescent="0.25">
      <c r="A76" s="70" t="s">
        <v>163</v>
      </c>
      <c r="B76" s="19"/>
      <c r="C76" s="17"/>
      <c r="D76" s="19">
        <v>2350</v>
      </c>
      <c r="E76" s="19"/>
      <c r="F76" s="54">
        <f t="shared" si="0"/>
        <v>2350</v>
      </c>
      <c r="G76" s="105" t="s">
        <v>164</v>
      </c>
      <c r="H76" s="91"/>
    </row>
    <row r="77" spans="1:8" s="3" customFormat="1" ht="24" thickBot="1" x14ac:dyDescent="0.3">
      <c r="A77" s="70" t="s">
        <v>95</v>
      </c>
      <c r="B77" s="19">
        <v>3837</v>
      </c>
      <c r="C77" s="17"/>
      <c r="D77" s="19"/>
      <c r="E77" s="19"/>
      <c r="F77" s="54">
        <f t="shared" si="0"/>
        <v>3837</v>
      </c>
      <c r="G77" s="105" t="s">
        <v>97</v>
      </c>
      <c r="H77" s="91"/>
    </row>
    <row r="78" spans="1:8" s="3" customFormat="1" ht="27.75" customHeight="1" x14ac:dyDescent="0.25">
      <c r="A78" s="71" t="s">
        <v>29</v>
      </c>
      <c r="B78" s="59"/>
      <c r="C78" s="28"/>
      <c r="D78" s="59"/>
      <c r="E78" s="59"/>
      <c r="F78" s="59"/>
      <c r="G78" s="99"/>
    </row>
    <row r="79" spans="1:8" s="3" customFormat="1" ht="24" thickBot="1" x14ac:dyDescent="0.3">
      <c r="A79" s="72" t="s">
        <v>85</v>
      </c>
      <c r="B79" s="21">
        <v>1965350</v>
      </c>
      <c r="C79" s="17">
        <v>-722</v>
      </c>
      <c r="D79" s="21">
        <f>-16015-5200</f>
        <v>-21215</v>
      </c>
      <c r="E79" s="21"/>
      <c r="F79" s="21">
        <f t="shared" ref="F79:F96" si="1">SUM(B79:E79)</f>
        <v>1943413</v>
      </c>
      <c r="G79" s="105" t="s">
        <v>58</v>
      </c>
    </row>
    <row r="80" spans="1:8" s="1" customFormat="1" ht="29.25" customHeight="1" x14ac:dyDescent="0.25">
      <c r="A80" s="69" t="s">
        <v>14</v>
      </c>
      <c r="B80" s="60"/>
      <c r="C80" s="28"/>
      <c r="D80" s="36"/>
      <c r="E80" s="36"/>
      <c r="F80" s="59">
        <f t="shared" si="1"/>
        <v>0</v>
      </c>
      <c r="G80" s="100"/>
    </row>
    <row r="81" spans="1:7" s="2" customFormat="1" ht="24" thickBot="1" x14ac:dyDescent="0.4">
      <c r="A81" s="73" t="s">
        <v>4</v>
      </c>
      <c r="B81" s="55">
        <v>6040</v>
      </c>
      <c r="C81" s="113"/>
      <c r="D81" s="56"/>
      <c r="E81" s="21"/>
      <c r="F81" s="54">
        <f t="shared" si="1"/>
        <v>6040</v>
      </c>
      <c r="G81" s="101" t="s">
        <v>52</v>
      </c>
    </row>
    <row r="82" spans="1:7" s="1" customFormat="1" ht="27" customHeight="1" x14ac:dyDescent="0.25">
      <c r="A82" s="69" t="s">
        <v>15</v>
      </c>
      <c r="B82" s="58"/>
      <c r="C82" s="28"/>
      <c r="D82" s="36"/>
      <c r="E82" s="36"/>
      <c r="F82" s="59">
        <f t="shared" si="1"/>
        <v>0</v>
      </c>
      <c r="G82" s="100"/>
    </row>
    <row r="83" spans="1:7" s="3" customFormat="1" ht="24" thickBot="1" x14ac:dyDescent="0.3">
      <c r="A83" s="74" t="s">
        <v>20</v>
      </c>
      <c r="B83" s="92">
        <v>1905</v>
      </c>
      <c r="C83" s="114"/>
      <c r="D83" s="93"/>
      <c r="E83" s="93"/>
      <c r="F83" s="93">
        <f t="shared" si="1"/>
        <v>1905</v>
      </c>
      <c r="G83" s="105" t="s">
        <v>51</v>
      </c>
    </row>
    <row r="84" spans="1:7" s="1" customFormat="1" ht="27" customHeight="1" thickBot="1" x14ac:dyDescent="0.3">
      <c r="A84" s="124" t="s">
        <v>19</v>
      </c>
      <c r="B84" s="58"/>
      <c r="C84" s="28"/>
      <c r="D84" s="36"/>
      <c r="E84" s="36"/>
      <c r="F84" s="59">
        <f t="shared" si="1"/>
        <v>0</v>
      </c>
      <c r="G84" s="100"/>
    </row>
    <row r="85" spans="1:7" s="3" customFormat="1" x14ac:dyDescent="0.25">
      <c r="A85" s="125" t="s">
        <v>17</v>
      </c>
      <c r="B85" s="20">
        <v>3810</v>
      </c>
      <c r="C85" s="21"/>
      <c r="D85" s="21"/>
      <c r="E85" s="21"/>
      <c r="F85" s="21">
        <f t="shared" si="1"/>
        <v>3810</v>
      </c>
      <c r="G85" s="105" t="s">
        <v>86</v>
      </c>
    </row>
    <row r="86" spans="1:7" s="3" customFormat="1" x14ac:dyDescent="0.25">
      <c r="A86" s="129" t="s">
        <v>98</v>
      </c>
      <c r="B86" s="20">
        <v>25000</v>
      </c>
      <c r="C86" s="21"/>
      <c r="D86" s="21"/>
      <c r="E86" s="21"/>
      <c r="F86" s="21">
        <f t="shared" si="1"/>
        <v>25000</v>
      </c>
      <c r="G86" s="105" t="s">
        <v>99</v>
      </c>
    </row>
    <row r="87" spans="1:7" s="1" customFormat="1" ht="27.75" customHeight="1" x14ac:dyDescent="0.25">
      <c r="A87" s="127" t="s">
        <v>34</v>
      </c>
      <c r="B87" s="127"/>
      <c r="C87" s="47"/>
      <c r="D87" s="48"/>
      <c r="E87" s="48"/>
      <c r="F87" s="128">
        <f t="shared" si="1"/>
        <v>0</v>
      </c>
      <c r="G87" s="100"/>
    </row>
    <row r="88" spans="1:7" s="3" customFormat="1" x14ac:dyDescent="0.25">
      <c r="A88" s="78" t="s">
        <v>23</v>
      </c>
      <c r="B88" s="17">
        <v>63500</v>
      </c>
      <c r="C88" s="17">
        <v>-8065</v>
      </c>
      <c r="D88" s="17"/>
      <c r="E88" s="17"/>
      <c r="F88" s="21">
        <f t="shared" si="1"/>
        <v>55435</v>
      </c>
      <c r="G88" s="106" t="s">
        <v>49</v>
      </c>
    </row>
    <row r="89" spans="1:7" s="3" customFormat="1" x14ac:dyDescent="0.25">
      <c r="A89" s="78" t="s">
        <v>118</v>
      </c>
      <c r="B89" s="88"/>
      <c r="C89" s="17">
        <v>2000</v>
      </c>
      <c r="D89" s="88"/>
      <c r="E89" s="88"/>
      <c r="F89" s="21">
        <f t="shared" si="1"/>
        <v>2000</v>
      </c>
      <c r="G89" s="106" t="s">
        <v>145</v>
      </c>
    </row>
    <row r="90" spans="1:7" s="3" customFormat="1" x14ac:dyDescent="0.25">
      <c r="A90" s="78" t="s">
        <v>147</v>
      </c>
      <c r="B90" s="88"/>
      <c r="C90" s="17">
        <v>5000</v>
      </c>
      <c r="D90" s="88"/>
      <c r="E90" s="88"/>
      <c r="F90" s="21">
        <f t="shared" si="1"/>
        <v>5000</v>
      </c>
      <c r="G90" s="106" t="s">
        <v>146</v>
      </c>
    </row>
    <row r="91" spans="1:7" s="3" customFormat="1" x14ac:dyDescent="0.25">
      <c r="A91" s="68" t="s">
        <v>67</v>
      </c>
      <c r="B91" s="88">
        <v>9040</v>
      </c>
      <c r="C91" s="21"/>
      <c r="D91" s="88"/>
      <c r="E91" s="88"/>
      <c r="F91" s="21">
        <f t="shared" si="1"/>
        <v>9040</v>
      </c>
      <c r="G91" s="105" t="s">
        <v>68</v>
      </c>
    </row>
    <row r="92" spans="1:7" s="3" customFormat="1" ht="47.25" thickBot="1" x14ac:dyDescent="0.3">
      <c r="A92" s="87" t="s">
        <v>30</v>
      </c>
      <c r="B92" s="18">
        <v>17112</v>
      </c>
      <c r="C92" s="18"/>
      <c r="D92" s="18"/>
      <c r="E92" s="18"/>
      <c r="F92" s="54">
        <f t="shared" si="1"/>
        <v>17112</v>
      </c>
      <c r="G92" s="105" t="s">
        <v>53</v>
      </c>
    </row>
    <row r="93" spans="1:7" s="1" customFormat="1" ht="30.75" customHeight="1" x14ac:dyDescent="0.25">
      <c r="A93" s="69" t="s">
        <v>18</v>
      </c>
      <c r="B93" s="35"/>
      <c r="C93" s="28"/>
      <c r="D93" s="36"/>
      <c r="E93" s="36"/>
      <c r="F93" s="59">
        <f t="shared" si="1"/>
        <v>0</v>
      </c>
      <c r="G93" s="100"/>
    </row>
    <row r="94" spans="1:7" s="3" customFormat="1" x14ac:dyDescent="0.25">
      <c r="A94" s="68" t="s">
        <v>21</v>
      </c>
      <c r="B94" s="17">
        <v>24915</v>
      </c>
      <c r="C94" s="21"/>
      <c r="D94" s="17"/>
      <c r="E94" s="17"/>
      <c r="F94" s="21">
        <f t="shared" si="1"/>
        <v>24915</v>
      </c>
      <c r="G94" s="105" t="s">
        <v>59</v>
      </c>
    </row>
    <row r="95" spans="1:7" s="3" customFormat="1" ht="23.25" customHeight="1" x14ac:dyDescent="0.25">
      <c r="A95" s="68" t="s">
        <v>100</v>
      </c>
      <c r="B95" s="17">
        <v>35528</v>
      </c>
      <c r="C95" s="21"/>
      <c r="D95" s="17"/>
      <c r="E95" s="17"/>
      <c r="F95" s="21">
        <f t="shared" si="1"/>
        <v>35528</v>
      </c>
      <c r="G95" s="105" t="s">
        <v>46</v>
      </c>
    </row>
    <row r="96" spans="1:7" s="3" customFormat="1" ht="47.25" thickBot="1" x14ac:dyDescent="0.3">
      <c r="A96" s="68" t="s">
        <v>35</v>
      </c>
      <c r="B96" s="17">
        <v>23966</v>
      </c>
      <c r="C96" s="27"/>
      <c r="D96" s="17"/>
      <c r="E96" s="17"/>
      <c r="F96" s="21">
        <f t="shared" si="1"/>
        <v>23966</v>
      </c>
      <c r="G96" s="105" t="s">
        <v>60</v>
      </c>
    </row>
    <row r="97" spans="1:7" s="4" customFormat="1" ht="30.75" customHeight="1" x14ac:dyDescent="0.3">
      <c r="A97" s="75" t="s">
        <v>16</v>
      </c>
      <c r="B97" s="22"/>
      <c r="C97" s="28"/>
      <c r="D97" s="46"/>
      <c r="E97" s="46"/>
      <c r="F97" s="42"/>
      <c r="G97" s="107"/>
    </row>
    <row r="98" spans="1:7" s="3" customFormat="1" x14ac:dyDescent="0.25">
      <c r="A98" s="68" t="s">
        <v>36</v>
      </c>
      <c r="B98" s="17">
        <v>350</v>
      </c>
      <c r="C98" s="21"/>
      <c r="D98" s="17"/>
      <c r="E98" s="17"/>
      <c r="F98" s="21">
        <f>SUM(B98:E98)</f>
        <v>350</v>
      </c>
      <c r="G98" s="105" t="s">
        <v>54</v>
      </c>
    </row>
    <row r="99" spans="1:7" s="3" customFormat="1" x14ac:dyDescent="0.25">
      <c r="A99" s="78" t="s">
        <v>153</v>
      </c>
      <c r="B99" s="17"/>
      <c r="C99" s="21"/>
      <c r="D99" s="17">
        <f>30000+30000</f>
        <v>60000</v>
      </c>
      <c r="E99" s="17"/>
      <c r="F99" s="21">
        <f>SUM(B99:E99)</f>
        <v>60000</v>
      </c>
      <c r="G99" s="105" t="s">
        <v>154</v>
      </c>
    </row>
    <row r="100" spans="1:7" s="3" customFormat="1" x14ac:dyDescent="0.25">
      <c r="A100" s="78" t="s">
        <v>37</v>
      </c>
      <c r="B100" s="17">
        <v>12672</v>
      </c>
      <c r="C100" s="21"/>
      <c r="D100" s="17"/>
      <c r="E100" s="17"/>
      <c r="F100" s="21">
        <f>SUM(B100:E100)</f>
        <v>12672</v>
      </c>
      <c r="G100" s="106" t="s">
        <v>57</v>
      </c>
    </row>
    <row r="101" spans="1:7" s="3" customFormat="1" x14ac:dyDescent="0.25">
      <c r="A101" s="78" t="s">
        <v>160</v>
      </c>
      <c r="B101" s="17"/>
      <c r="C101" s="21"/>
      <c r="D101" s="17">
        <v>9614</v>
      </c>
      <c r="E101" s="17"/>
      <c r="F101" s="21">
        <f>SUM(B101:E101)</f>
        <v>9614</v>
      </c>
      <c r="G101" s="106" t="s">
        <v>161</v>
      </c>
    </row>
    <row r="102" spans="1:7" s="3" customFormat="1" ht="47.25" thickBot="1" x14ac:dyDescent="0.3">
      <c r="A102" s="78" t="s">
        <v>38</v>
      </c>
      <c r="B102" s="17">
        <v>14218</v>
      </c>
      <c r="C102" s="21">
        <v>1725</v>
      </c>
      <c r="D102" s="17"/>
      <c r="E102" s="17"/>
      <c r="F102" s="21">
        <f>SUM(B102:E102)</f>
        <v>15943</v>
      </c>
      <c r="G102" s="105" t="s">
        <v>55</v>
      </c>
    </row>
    <row r="103" spans="1:7" s="10" customFormat="1" ht="27.75" customHeight="1" x14ac:dyDescent="0.25">
      <c r="A103" s="75" t="s">
        <v>39</v>
      </c>
      <c r="B103" s="22"/>
      <c r="C103" s="28"/>
      <c r="D103" s="28"/>
      <c r="E103" s="28"/>
      <c r="F103" s="42"/>
      <c r="G103" s="108"/>
    </row>
    <row r="104" spans="1:7" s="3" customFormat="1" ht="24" thickBot="1" x14ac:dyDescent="0.3">
      <c r="A104" s="76" t="s">
        <v>40</v>
      </c>
      <c r="B104" s="19">
        <v>400000</v>
      </c>
      <c r="C104" s="19"/>
      <c r="D104" s="17"/>
      <c r="E104" s="17"/>
      <c r="F104" s="21">
        <f>SUM(B104:E104)</f>
        <v>400000</v>
      </c>
      <c r="G104" s="106" t="s">
        <v>56</v>
      </c>
    </row>
    <row r="105" spans="1:7" s="7" customFormat="1" ht="59.25" customHeight="1" thickBot="1" x14ac:dyDescent="0.3">
      <c r="A105" s="89" t="s">
        <v>28</v>
      </c>
      <c r="B105" s="23">
        <f>SUM(B106:B118)</f>
        <v>89595</v>
      </c>
      <c r="C105" s="23">
        <f>SUM(C106:C118)</f>
        <v>25360</v>
      </c>
      <c r="D105" s="23">
        <f>SUM(D106:D118)</f>
        <v>-15348</v>
      </c>
      <c r="E105" s="23">
        <f>SUM(E106:E118)</f>
        <v>0</v>
      </c>
      <c r="F105" s="57">
        <f>SUM(F106:F118)</f>
        <v>99607</v>
      </c>
      <c r="G105" s="109"/>
    </row>
    <row r="106" spans="1:7" s="15" customFormat="1" ht="27.75" customHeight="1" x14ac:dyDescent="0.25">
      <c r="A106" s="65" t="s">
        <v>41</v>
      </c>
      <c r="B106" s="50"/>
      <c r="C106" s="47"/>
      <c r="D106" s="48"/>
      <c r="E106" s="48"/>
      <c r="F106" s="49"/>
      <c r="G106" s="100"/>
    </row>
    <row r="107" spans="1:7" s="3" customFormat="1" x14ac:dyDescent="0.25">
      <c r="A107" s="77" t="s">
        <v>42</v>
      </c>
      <c r="B107" s="24">
        <v>3810</v>
      </c>
      <c r="C107" s="21">
        <v>589</v>
      </c>
      <c r="D107" s="21"/>
      <c r="E107" s="21"/>
      <c r="F107" s="21">
        <f t="shared" ref="F107:F112" si="2">SUM(B107:E107)</f>
        <v>4399</v>
      </c>
      <c r="G107" s="99" t="s">
        <v>64</v>
      </c>
    </row>
    <row r="108" spans="1:7" s="3" customFormat="1" x14ac:dyDescent="0.25">
      <c r="A108" s="78" t="s">
        <v>22</v>
      </c>
      <c r="B108" s="21">
        <v>1905</v>
      </c>
      <c r="C108" s="21"/>
      <c r="D108" s="21"/>
      <c r="E108" s="21"/>
      <c r="F108" s="21">
        <f t="shared" si="2"/>
        <v>1905</v>
      </c>
      <c r="G108" s="99" t="s">
        <v>63</v>
      </c>
    </row>
    <row r="109" spans="1:7" s="3" customFormat="1" ht="46.5" x14ac:dyDescent="0.25">
      <c r="A109" s="78" t="s">
        <v>101</v>
      </c>
      <c r="B109" s="21">
        <v>3175</v>
      </c>
      <c r="C109" s="21"/>
      <c r="D109" s="21"/>
      <c r="E109" s="21"/>
      <c r="F109" s="21">
        <f t="shared" si="2"/>
        <v>3175</v>
      </c>
      <c r="G109" s="99" t="s">
        <v>78</v>
      </c>
    </row>
    <row r="110" spans="1:7" s="3" customFormat="1" x14ac:dyDescent="0.25">
      <c r="A110" s="78" t="s">
        <v>43</v>
      </c>
      <c r="B110" s="21">
        <v>2540</v>
      </c>
      <c r="C110" s="21">
        <v>49</v>
      </c>
      <c r="D110" s="21"/>
      <c r="E110" s="21"/>
      <c r="F110" s="21">
        <f t="shared" si="2"/>
        <v>2589</v>
      </c>
      <c r="G110" s="99" t="s">
        <v>62</v>
      </c>
    </row>
    <row r="111" spans="1:7" s="3" customFormat="1" x14ac:dyDescent="0.25">
      <c r="A111" s="68" t="s">
        <v>44</v>
      </c>
      <c r="B111" s="21">
        <v>6350</v>
      </c>
      <c r="C111" s="21">
        <v>51</v>
      </c>
      <c r="D111" s="21"/>
      <c r="E111" s="21"/>
      <c r="F111" s="21">
        <f t="shared" si="2"/>
        <v>6401</v>
      </c>
      <c r="G111" s="99" t="s">
        <v>61</v>
      </c>
    </row>
    <row r="112" spans="1:7" s="3" customFormat="1" ht="24" thickBot="1" x14ac:dyDescent="0.3">
      <c r="A112" s="123" t="s">
        <v>5</v>
      </c>
      <c r="B112" s="54">
        <v>4445</v>
      </c>
      <c r="C112" s="21"/>
      <c r="D112" s="54"/>
      <c r="E112" s="54"/>
      <c r="F112" s="21">
        <f t="shared" si="2"/>
        <v>4445</v>
      </c>
      <c r="G112" s="99" t="s">
        <v>102</v>
      </c>
    </row>
    <row r="113" spans="1:7" s="15" customFormat="1" ht="25.5" customHeight="1" x14ac:dyDescent="0.25">
      <c r="A113" s="75" t="s">
        <v>6</v>
      </c>
      <c r="B113" s="35"/>
      <c r="C113" s="28"/>
      <c r="D113" s="36"/>
      <c r="E113" s="36"/>
      <c r="F113" s="43"/>
      <c r="G113" s="100"/>
    </row>
    <row r="114" spans="1:7" s="3" customFormat="1" x14ac:dyDescent="0.25">
      <c r="A114" s="77" t="s">
        <v>103</v>
      </c>
      <c r="B114" s="24">
        <v>28000</v>
      </c>
      <c r="C114" s="24">
        <v>19280</v>
      </c>
      <c r="D114" s="21">
        <v>-14848</v>
      </c>
      <c r="E114" s="21"/>
      <c r="F114" s="21">
        <f>SUM(B114:E114)</f>
        <v>32432</v>
      </c>
      <c r="G114" s="99" t="s">
        <v>66</v>
      </c>
    </row>
    <row r="115" spans="1:7" s="3" customFormat="1" x14ac:dyDescent="0.25">
      <c r="A115" s="79" t="s">
        <v>31</v>
      </c>
      <c r="B115" s="24">
        <v>2540</v>
      </c>
      <c r="C115" s="17"/>
      <c r="D115" s="21"/>
      <c r="E115" s="21"/>
      <c r="F115" s="21">
        <f>SUM(B115:E115)</f>
        <v>2540</v>
      </c>
      <c r="G115" s="99" t="s">
        <v>65</v>
      </c>
    </row>
    <row r="116" spans="1:7" s="3" customFormat="1" ht="93" x14ac:dyDescent="0.25">
      <c r="A116" s="79" t="s">
        <v>104</v>
      </c>
      <c r="B116" s="24">
        <v>17780</v>
      </c>
      <c r="C116" s="17">
        <v>1276</v>
      </c>
      <c r="D116" s="21"/>
      <c r="E116" s="21"/>
      <c r="F116" s="21">
        <f>SUM(B116:E116)</f>
        <v>19056</v>
      </c>
      <c r="G116" s="99" t="s">
        <v>106</v>
      </c>
    </row>
    <row r="117" spans="1:7" s="3" customFormat="1" x14ac:dyDescent="0.25">
      <c r="A117" s="79" t="s">
        <v>151</v>
      </c>
      <c r="B117" s="24"/>
      <c r="C117" s="17">
        <v>1899</v>
      </c>
      <c r="D117" s="21"/>
      <c r="E117" s="21"/>
      <c r="F117" s="21">
        <f>SUM(B117:E117)</f>
        <v>1899</v>
      </c>
      <c r="G117" s="99" t="s">
        <v>152</v>
      </c>
    </row>
    <row r="118" spans="1:7" s="3" customFormat="1" ht="47.25" customHeight="1" thickBot="1" x14ac:dyDescent="0.3">
      <c r="A118" s="79" t="s">
        <v>105</v>
      </c>
      <c r="B118" s="24">
        <v>19050</v>
      </c>
      <c r="C118" s="17">
        <v>2216</v>
      </c>
      <c r="D118" s="21">
        <v>-500</v>
      </c>
      <c r="E118" s="21"/>
      <c r="F118" s="21">
        <f>SUM(B118:E118)</f>
        <v>20766</v>
      </c>
      <c r="G118" s="99" t="s">
        <v>76</v>
      </c>
    </row>
    <row r="119" spans="1:7" s="3" customFormat="1" ht="44.25" customHeight="1" thickBot="1" x14ac:dyDescent="0.3">
      <c r="A119" s="90" t="s">
        <v>7</v>
      </c>
      <c r="B119" s="23">
        <f>SUM(B120:B140)</f>
        <v>0</v>
      </c>
      <c r="C119" s="23">
        <f>SUM(C120:C140)</f>
        <v>46711.06</v>
      </c>
      <c r="D119" s="23">
        <f>SUM(D120:D140)</f>
        <v>24561</v>
      </c>
      <c r="E119" s="23">
        <f>SUM(E120:E140)</f>
        <v>0</v>
      </c>
      <c r="F119" s="57">
        <f>SUM(F120:F140)</f>
        <v>71272.06</v>
      </c>
      <c r="G119" s="99"/>
    </row>
    <row r="120" spans="1:7" s="15" customFormat="1" ht="25.5" customHeight="1" x14ac:dyDescent="0.25">
      <c r="A120" s="80" t="s">
        <v>9</v>
      </c>
      <c r="B120" s="84"/>
      <c r="C120" s="115"/>
      <c r="D120" s="48"/>
      <c r="E120" s="48"/>
      <c r="F120" s="43"/>
      <c r="G120" s="100"/>
    </row>
    <row r="121" spans="1:7" s="15" customFormat="1" ht="25.5" customHeight="1" x14ac:dyDescent="0.25">
      <c r="A121" s="78" t="s">
        <v>73</v>
      </c>
      <c r="B121" s="21"/>
      <c r="C121" s="21">
        <f>4562*1.27-15</f>
        <v>5778.74</v>
      </c>
      <c r="D121" s="21">
        <f>2439+21</f>
        <v>2460</v>
      </c>
      <c r="E121" s="21"/>
      <c r="F121" s="21">
        <f>SUM(B121:E121)</f>
        <v>8238.74</v>
      </c>
      <c r="G121" s="99" t="s">
        <v>71</v>
      </c>
    </row>
    <row r="122" spans="1:7" s="15" customFormat="1" ht="25.5" customHeight="1" x14ac:dyDescent="0.25">
      <c r="A122" s="78" t="s">
        <v>74</v>
      </c>
      <c r="B122" s="21"/>
      <c r="C122" s="21">
        <f>1916*1.27</f>
        <v>2433.3200000000002</v>
      </c>
      <c r="D122" s="21">
        <v>8456</v>
      </c>
      <c r="E122" s="21"/>
      <c r="F122" s="21">
        <f>SUM(B122:E122)</f>
        <v>10889.32</v>
      </c>
      <c r="G122" s="99" t="s">
        <v>70</v>
      </c>
    </row>
    <row r="123" spans="1:7" s="15" customFormat="1" ht="25.5" customHeight="1" x14ac:dyDescent="0.25">
      <c r="A123" s="78" t="s">
        <v>75</v>
      </c>
      <c r="B123" s="21"/>
      <c r="C123" s="20">
        <v>10511</v>
      </c>
      <c r="D123" s="21">
        <f>7559+15+954+1466+59</f>
        <v>10053</v>
      </c>
      <c r="E123" s="20"/>
      <c r="F123" s="21">
        <f>SUM(B123:E123)</f>
        <v>20564</v>
      </c>
      <c r="G123" s="99" t="s">
        <v>72</v>
      </c>
    </row>
    <row r="124" spans="1:7" s="15" customFormat="1" ht="25.5" customHeight="1" x14ac:dyDescent="0.25">
      <c r="A124" s="80" t="s">
        <v>24</v>
      </c>
      <c r="B124" s="29"/>
      <c r="C124" s="116"/>
      <c r="D124" s="37"/>
      <c r="E124" s="119"/>
      <c r="F124" s="49"/>
      <c r="G124" s="99"/>
    </row>
    <row r="125" spans="1:7" s="15" customFormat="1" ht="25.5" customHeight="1" x14ac:dyDescent="0.25">
      <c r="A125" s="78" t="s">
        <v>75</v>
      </c>
      <c r="B125" s="21"/>
      <c r="C125" s="20">
        <v>59</v>
      </c>
      <c r="D125" s="21">
        <f>32+82</f>
        <v>114</v>
      </c>
      <c r="E125" s="51"/>
      <c r="F125" s="21">
        <f>SUM(B125:E125)</f>
        <v>173</v>
      </c>
      <c r="G125" s="99" t="s">
        <v>72</v>
      </c>
    </row>
    <row r="126" spans="1:7" s="15" customFormat="1" ht="25.5" customHeight="1" x14ac:dyDescent="0.25">
      <c r="A126" s="78" t="s">
        <v>73</v>
      </c>
      <c r="B126" s="21"/>
      <c r="C126" s="21">
        <v>19</v>
      </c>
      <c r="D126" s="21"/>
      <c r="E126" s="20"/>
      <c r="F126" s="21">
        <f>SUM(B126:E126)</f>
        <v>19</v>
      </c>
      <c r="G126" s="99" t="s">
        <v>71</v>
      </c>
    </row>
    <row r="127" spans="1:7" s="15" customFormat="1" ht="25.5" customHeight="1" x14ac:dyDescent="0.25">
      <c r="A127" s="78" t="s">
        <v>74</v>
      </c>
      <c r="B127" s="21"/>
      <c r="C127" s="51"/>
      <c r="D127" s="21">
        <f>1524+30</f>
        <v>1554</v>
      </c>
      <c r="E127" s="20"/>
      <c r="F127" s="21">
        <f>SUM(B127:E127)</f>
        <v>1554</v>
      </c>
      <c r="G127" s="99" t="s">
        <v>70</v>
      </c>
    </row>
    <row r="128" spans="1:7" s="15" customFormat="1" ht="25.5" customHeight="1" x14ac:dyDescent="0.25">
      <c r="A128" s="78" t="s">
        <v>150</v>
      </c>
      <c r="B128" s="21"/>
      <c r="C128" s="51">
        <v>15240</v>
      </c>
      <c r="D128" s="21">
        <v>-1524</v>
      </c>
      <c r="E128" s="20"/>
      <c r="F128" s="21">
        <f>SUM(B128:E128)</f>
        <v>13716</v>
      </c>
      <c r="G128" s="99" t="s">
        <v>72</v>
      </c>
    </row>
    <row r="129" spans="1:7" s="14" customFormat="1" ht="25.5" customHeight="1" x14ac:dyDescent="0.25">
      <c r="A129" s="81" t="s">
        <v>25</v>
      </c>
      <c r="B129" s="29"/>
      <c r="C129" s="116"/>
      <c r="D129" s="38"/>
      <c r="E129" s="120"/>
      <c r="F129" s="44"/>
      <c r="G129" s="110"/>
    </row>
    <row r="130" spans="1:7" ht="25.5" customHeight="1" x14ac:dyDescent="0.25">
      <c r="A130" s="78" t="s">
        <v>167</v>
      </c>
      <c r="B130" s="21"/>
      <c r="C130" s="51"/>
      <c r="D130" s="21">
        <v>9265</v>
      </c>
      <c r="E130" s="121"/>
      <c r="F130" s="21">
        <f>SUM(B130:E130)</f>
        <v>9265</v>
      </c>
      <c r="G130" s="96" t="s">
        <v>168</v>
      </c>
    </row>
    <row r="131" spans="1:7" ht="25.5" customHeight="1" x14ac:dyDescent="0.25">
      <c r="A131" s="78" t="s">
        <v>166</v>
      </c>
      <c r="B131" s="21"/>
      <c r="C131" s="51"/>
      <c r="D131" s="33"/>
      <c r="E131" s="20"/>
      <c r="F131" s="21">
        <f>SUM(B131:E131)</f>
        <v>0</v>
      </c>
      <c r="G131" s="96" t="s">
        <v>70</v>
      </c>
    </row>
    <row r="132" spans="1:7" ht="25.5" customHeight="1" x14ac:dyDescent="0.35">
      <c r="A132" s="81" t="s">
        <v>26</v>
      </c>
      <c r="B132" s="29"/>
      <c r="C132" s="116"/>
      <c r="D132" s="39"/>
      <c r="E132" s="39"/>
      <c r="F132" s="45"/>
    </row>
    <row r="133" spans="1:7" ht="25.5" customHeight="1" x14ac:dyDescent="0.25">
      <c r="A133" s="78" t="s">
        <v>75</v>
      </c>
      <c r="B133" s="21"/>
      <c r="C133" s="117"/>
      <c r="D133" s="30">
        <v>115</v>
      </c>
      <c r="E133" s="30"/>
      <c r="F133" s="21">
        <f>SUM(B133:E133)</f>
        <v>115</v>
      </c>
      <c r="G133" s="96" t="s">
        <v>72</v>
      </c>
    </row>
    <row r="134" spans="1:7" ht="25.5" customHeight="1" x14ac:dyDescent="0.25">
      <c r="A134" s="78" t="s">
        <v>166</v>
      </c>
      <c r="B134" s="21"/>
      <c r="C134" s="117"/>
      <c r="D134" s="33"/>
      <c r="E134" s="33"/>
      <c r="F134" s="21">
        <f>SUM(B134:E134)</f>
        <v>0</v>
      </c>
      <c r="G134" s="96" t="s">
        <v>70</v>
      </c>
    </row>
    <row r="135" spans="1:7" ht="25.5" customHeight="1" x14ac:dyDescent="0.35">
      <c r="A135" s="130" t="s">
        <v>27</v>
      </c>
      <c r="B135" s="131"/>
      <c r="C135" s="116"/>
      <c r="D135" s="132"/>
      <c r="E135" s="132"/>
      <c r="F135" s="45"/>
    </row>
    <row r="136" spans="1:7" ht="25.5" customHeight="1" x14ac:dyDescent="0.25">
      <c r="A136" s="78" t="s">
        <v>75</v>
      </c>
      <c r="B136" s="21"/>
      <c r="C136" s="21"/>
      <c r="D136" s="30">
        <v>102</v>
      </c>
      <c r="E136" s="30"/>
      <c r="F136" s="21">
        <f>SUM(B136:E136)</f>
        <v>102</v>
      </c>
      <c r="G136" s="96" t="s">
        <v>72</v>
      </c>
    </row>
    <row r="137" spans="1:7" ht="25.5" customHeight="1" x14ac:dyDescent="0.25">
      <c r="A137" s="78" t="s">
        <v>166</v>
      </c>
      <c r="B137" s="21"/>
      <c r="C137" s="51"/>
      <c r="D137" s="30"/>
      <c r="E137" s="30"/>
      <c r="F137" s="21">
        <f>SUM(B137:E137)</f>
        <v>0</v>
      </c>
      <c r="G137" s="96" t="s">
        <v>70</v>
      </c>
    </row>
    <row r="138" spans="1:7" ht="25.5" customHeight="1" x14ac:dyDescent="0.35">
      <c r="A138" s="81" t="s">
        <v>45</v>
      </c>
      <c r="B138" s="29"/>
      <c r="C138" s="116"/>
      <c r="D138" s="39"/>
      <c r="E138" s="39"/>
      <c r="F138" s="45"/>
    </row>
    <row r="139" spans="1:7" ht="25.5" customHeight="1" x14ac:dyDescent="0.25">
      <c r="A139" s="78" t="s">
        <v>75</v>
      </c>
      <c r="B139" s="21"/>
      <c r="C139" s="21">
        <f>81+505+16</f>
        <v>602</v>
      </c>
      <c r="D139" s="30"/>
      <c r="E139" s="30"/>
      <c r="F139" s="21">
        <f>SUM(B139:E139)</f>
        <v>602</v>
      </c>
      <c r="G139" s="96" t="s">
        <v>72</v>
      </c>
    </row>
    <row r="140" spans="1:7" ht="25.5" customHeight="1" x14ac:dyDescent="0.25">
      <c r="A140" s="78" t="s">
        <v>166</v>
      </c>
      <c r="B140" s="21"/>
      <c r="C140" s="51">
        <v>12068</v>
      </c>
      <c r="D140" s="30">
        <v>-6034</v>
      </c>
      <c r="E140" s="30"/>
      <c r="F140" s="21">
        <f>SUM(B140:E140)</f>
        <v>6034</v>
      </c>
      <c r="G140" s="96" t="s">
        <v>70</v>
      </c>
    </row>
    <row r="141" spans="1:7" ht="50.25" customHeight="1" thickBot="1" x14ac:dyDescent="0.3">
      <c r="A141" s="82" t="s">
        <v>1</v>
      </c>
      <c r="B141" s="53">
        <f>+B6+B105+B119</f>
        <v>3176181</v>
      </c>
      <c r="C141" s="83">
        <f>+C6+C105+C119</f>
        <v>518109.06</v>
      </c>
      <c r="D141" s="83">
        <f>+D6+D105+D119</f>
        <v>75393</v>
      </c>
      <c r="E141" s="83">
        <f>+E6+E105+E119</f>
        <v>0</v>
      </c>
      <c r="F141" s="53">
        <f>+F6+F105+F119</f>
        <v>3750799.06</v>
      </c>
    </row>
    <row r="143" spans="1:7" x14ac:dyDescent="0.35">
      <c r="A143" s="118"/>
    </row>
  </sheetData>
  <mergeCells count="1">
    <mergeCell ref="A3:F3"/>
  </mergeCells>
  <printOptions horizontalCentered="1"/>
  <pageMargins left="0.70866141732283472" right="0.70866141732283472" top="0.74803149606299213" bottom="0.62992125984251968" header="0.31496062992125984" footer="0.31496062992125984"/>
  <pageSetup paperSize="9" scale="45" firstPageNumber="30" fitToHeight="0" orientation="portrait" useFirstPageNumber="1" r:id="rId1"/>
  <headerFooter>
    <oddFooter>&amp;C&amp;P</oddFooter>
  </headerFooter>
  <rowBreaks count="2" manualBreakCount="2">
    <brk id="39" max="16383" man="1"/>
    <brk id="9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BERUHÁZÁS</vt:lpstr>
      <vt:lpstr>BERUHÁZÁS!Nyomtatási_cím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2023-09-11T13:50:14Z</cp:lastPrinted>
  <dcterms:created xsi:type="dcterms:W3CDTF">2017-01-11T07:24:52Z</dcterms:created>
  <dcterms:modified xsi:type="dcterms:W3CDTF">2023-09-11T13:50:20Z</dcterms:modified>
</cp:coreProperties>
</file>