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cuments\ZKNP üzleti terv\"/>
    </mc:Choice>
  </mc:AlternateContent>
  <bookViews>
    <workbookView xWindow="0" yWindow="0" windowWidth="11496" windowHeight="4992" activeTab="1"/>
  </bookViews>
  <sheets>
    <sheet name="2020.tervezet" sheetId="7" r:id="rId1"/>
    <sheet name="2020.elfogadott, -46 972 699 Ft" sheetId="8" r:id="rId2"/>
  </sheets>
  <definedNames>
    <definedName name="_xlnm.Print_Area" localSheetId="1">'2020.elfogadott, -46 972 699 Ft'!$A$1:$AA$151</definedName>
    <definedName name="_xlnm.Print_Area" localSheetId="0">'2020.tervezet'!$A$1:$AA$151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0" i="8" l="1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C110" i="8"/>
  <c r="C111" i="8" s="1"/>
  <c r="B110" i="8"/>
  <c r="E109" i="8"/>
  <c r="D109" i="8"/>
  <c r="E108" i="8"/>
  <c r="D108" i="8"/>
  <c r="E107" i="8"/>
  <c r="D107" i="8"/>
  <c r="E106" i="8"/>
  <c r="D106" i="8"/>
  <c r="E105" i="8"/>
  <c r="D105" i="8"/>
  <c r="E104" i="8"/>
  <c r="D104" i="8"/>
  <c r="E103" i="8"/>
  <c r="D103" i="8"/>
  <c r="D110" i="8" s="1"/>
  <c r="AA99" i="8"/>
  <c r="AA100" i="8" s="1"/>
  <c r="AA111" i="8" s="1"/>
  <c r="Z99" i="8"/>
  <c r="Y99" i="8"/>
  <c r="Y100" i="8" s="1"/>
  <c r="Y111" i="8" s="1"/>
  <c r="X99" i="8"/>
  <c r="X100" i="8" s="1"/>
  <c r="X111" i="8" s="1"/>
  <c r="W99" i="8"/>
  <c r="W100" i="8" s="1"/>
  <c r="W111" i="8" s="1"/>
  <c r="V99" i="8"/>
  <c r="U99" i="8"/>
  <c r="U100" i="8" s="1"/>
  <c r="U111" i="8" s="1"/>
  <c r="T99" i="8"/>
  <c r="T100" i="8" s="1"/>
  <c r="T111" i="8" s="1"/>
  <c r="S99" i="8"/>
  <c r="S100" i="8" s="1"/>
  <c r="S111" i="8" s="1"/>
  <c r="R99" i="8"/>
  <c r="Q99" i="8"/>
  <c r="Q100" i="8" s="1"/>
  <c r="Q111" i="8" s="1"/>
  <c r="P99" i="8"/>
  <c r="P100" i="8" s="1"/>
  <c r="P111" i="8" s="1"/>
  <c r="O99" i="8"/>
  <c r="O100" i="8" s="1"/>
  <c r="O111" i="8" s="1"/>
  <c r="N99" i="8"/>
  <c r="M99" i="8"/>
  <c r="M100" i="8" s="1"/>
  <c r="M111" i="8" s="1"/>
  <c r="L99" i="8"/>
  <c r="L100" i="8" s="1"/>
  <c r="L111" i="8" s="1"/>
  <c r="K99" i="8"/>
  <c r="K100" i="8" s="1"/>
  <c r="K111" i="8" s="1"/>
  <c r="J99" i="8"/>
  <c r="I99" i="8"/>
  <c r="I100" i="8" s="1"/>
  <c r="I111" i="8" s="1"/>
  <c r="H99" i="8"/>
  <c r="G99" i="8"/>
  <c r="G100" i="8" s="1"/>
  <c r="G111" i="8" s="1"/>
  <c r="F99" i="8"/>
  <c r="B99" i="8"/>
  <c r="B100" i="8" s="1"/>
  <c r="B111" i="8" s="1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E99" i="8" s="1"/>
  <c r="D86" i="8"/>
  <c r="AA85" i="8"/>
  <c r="Z85" i="8"/>
  <c r="Z100" i="8" s="1"/>
  <c r="Z111" i="8" s="1"/>
  <c r="Y85" i="8"/>
  <c r="X85" i="8"/>
  <c r="W85" i="8"/>
  <c r="V85" i="8"/>
  <c r="V100" i="8" s="1"/>
  <c r="V111" i="8" s="1"/>
  <c r="U85" i="8"/>
  <c r="T85" i="8"/>
  <c r="S85" i="8"/>
  <c r="R85" i="8"/>
  <c r="R100" i="8" s="1"/>
  <c r="R111" i="8" s="1"/>
  <c r="Q85" i="8"/>
  <c r="P85" i="8"/>
  <c r="O85" i="8"/>
  <c r="N85" i="8"/>
  <c r="N100" i="8" s="1"/>
  <c r="N111" i="8" s="1"/>
  <c r="M85" i="8"/>
  <c r="L85" i="8"/>
  <c r="K85" i="8"/>
  <c r="J85" i="8"/>
  <c r="J100" i="8" s="1"/>
  <c r="J111" i="8" s="1"/>
  <c r="I85" i="8"/>
  <c r="H85" i="8"/>
  <c r="G85" i="8"/>
  <c r="F85" i="8"/>
  <c r="D85" i="8" s="1"/>
  <c r="B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E85" i="8" s="1"/>
  <c r="D72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B71" i="8"/>
  <c r="E70" i="8"/>
  <c r="D70" i="8"/>
  <c r="E69" i="8"/>
  <c r="D69" i="8"/>
  <c r="E68" i="8"/>
  <c r="D68" i="8"/>
  <c r="E67" i="8"/>
  <c r="D67" i="8"/>
  <c r="E66" i="8"/>
  <c r="D66" i="8"/>
  <c r="E65" i="8"/>
  <c r="E64" i="8"/>
  <c r="D64" i="8"/>
  <c r="E63" i="8"/>
  <c r="E71" i="8" s="1"/>
  <c r="D63" i="8"/>
  <c r="E62" i="8"/>
  <c r="D62" i="8"/>
  <c r="D71" i="8" s="1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C60" i="8"/>
  <c r="B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E13" i="8" s="1"/>
  <c r="D15" i="8"/>
  <c r="E14" i="8"/>
  <c r="E60" i="8" s="1"/>
  <c r="D14" i="8"/>
  <c r="D60" i="8" s="1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D13" i="8"/>
  <c r="E110" i="8" l="1"/>
  <c r="H100" i="8"/>
  <c r="H111" i="8" s="1"/>
  <c r="E100" i="8"/>
  <c r="E111" i="8" s="1"/>
  <c r="D99" i="8"/>
  <c r="D100" i="8" s="1"/>
  <c r="D111" i="8" s="1"/>
  <c r="F100" i="8"/>
  <c r="F111" i="8" s="1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E59" i="7" l="1"/>
  <c r="E46" i="7"/>
  <c r="R60" i="7" l="1"/>
  <c r="S60" i="7"/>
  <c r="C111" i="7"/>
  <c r="AA110" i="7"/>
  <c r="Z110" i="7"/>
  <c r="Y110" i="7"/>
  <c r="X110" i="7"/>
  <c r="W110" i="7"/>
  <c r="V110" i="7"/>
  <c r="U110" i="7"/>
  <c r="T110" i="7"/>
  <c r="S110" i="7"/>
  <c r="R110" i="7"/>
  <c r="P110" i="7"/>
  <c r="O110" i="7"/>
  <c r="M110" i="7"/>
  <c r="L110" i="7"/>
  <c r="J110" i="7"/>
  <c r="I110" i="7"/>
  <c r="H110" i="7"/>
  <c r="G110" i="7"/>
  <c r="F110" i="7"/>
  <c r="C110" i="7"/>
  <c r="B110" i="7"/>
  <c r="E109" i="7"/>
  <c r="D109" i="7"/>
  <c r="E108" i="7"/>
  <c r="D108" i="7"/>
  <c r="D107" i="7"/>
  <c r="E106" i="7"/>
  <c r="D106" i="7"/>
  <c r="E105" i="7"/>
  <c r="D105" i="7"/>
  <c r="E104" i="7"/>
  <c r="D104" i="7"/>
  <c r="E103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B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E99" i="7" s="1"/>
  <c r="D87" i="7"/>
  <c r="E86" i="7"/>
  <c r="D86" i="7"/>
  <c r="AA85" i="7"/>
  <c r="Z85" i="7"/>
  <c r="Y85" i="7"/>
  <c r="X85" i="7"/>
  <c r="W85" i="7"/>
  <c r="V85" i="7"/>
  <c r="V100" i="7" s="1"/>
  <c r="V111" i="7" s="1"/>
  <c r="U85" i="7"/>
  <c r="T85" i="7"/>
  <c r="T100" i="7" s="1"/>
  <c r="T111" i="7" s="1"/>
  <c r="S85" i="7"/>
  <c r="R85" i="7"/>
  <c r="Q85" i="7"/>
  <c r="P85" i="7"/>
  <c r="O85" i="7"/>
  <c r="N85" i="7"/>
  <c r="N100" i="7" s="1"/>
  <c r="M85" i="7"/>
  <c r="L85" i="7"/>
  <c r="L100" i="7" s="1"/>
  <c r="L111" i="7" s="1"/>
  <c r="K85" i="7"/>
  <c r="J85" i="7"/>
  <c r="I85" i="7"/>
  <c r="H85" i="7"/>
  <c r="G85" i="7"/>
  <c r="F85" i="7"/>
  <c r="B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B71" i="7"/>
  <c r="E70" i="7"/>
  <c r="D70" i="7"/>
  <c r="E69" i="7"/>
  <c r="D69" i="7"/>
  <c r="E68" i="7"/>
  <c r="D68" i="7"/>
  <c r="E67" i="7"/>
  <c r="D67" i="7"/>
  <c r="E66" i="7"/>
  <c r="D66" i="7"/>
  <c r="E65" i="7"/>
  <c r="E64" i="7"/>
  <c r="D64" i="7"/>
  <c r="E63" i="7"/>
  <c r="D63" i="7"/>
  <c r="E62" i="7"/>
  <c r="D62" i="7"/>
  <c r="AA60" i="7"/>
  <c r="Z60" i="7"/>
  <c r="Y60" i="7"/>
  <c r="X60" i="7"/>
  <c r="W60" i="7"/>
  <c r="V60" i="7"/>
  <c r="U60" i="7"/>
  <c r="T60" i="7"/>
  <c r="Q60" i="7"/>
  <c r="P60" i="7"/>
  <c r="O60" i="7"/>
  <c r="N60" i="7"/>
  <c r="M60" i="7"/>
  <c r="L60" i="7"/>
  <c r="K60" i="7"/>
  <c r="J60" i="7"/>
  <c r="I60" i="7"/>
  <c r="G60" i="7"/>
  <c r="F60" i="7"/>
  <c r="C60" i="7"/>
  <c r="B60" i="7"/>
  <c r="E58" i="7"/>
  <c r="E57" i="7"/>
  <c r="E60" i="7" s="1"/>
  <c r="E56" i="7"/>
  <c r="E55" i="7"/>
  <c r="E54" i="7"/>
  <c r="E53" i="7"/>
  <c r="E52" i="7"/>
  <c r="E51" i="7"/>
  <c r="E50" i="7"/>
  <c r="E49" i="7"/>
  <c r="E48" i="7"/>
  <c r="E47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D30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H60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G13" i="7"/>
  <c r="F13" i="7"/>
  <c r="O100" i="7" l="1"/>
  <c r="O111" i="7" s="1"/>
  <c r="P100" i="7"/>
  <c r="P111" i="7" s="1"/>
  <c r="W100" i="7"/>
  <c r="W111" i="7" s="1"/>
  <c r="Z100" i="7"/>
  <c r="Z111" i="7" s="1"/>
  <c r="D99" i="7"/>
  <c r="Y100" i="7"/>
  <c r="Y111" i="7" s="1"/>
  <c r="D71" i="7"/>
  <c r="K100" i="7"/>
  <c r="AA100" i="7"/>
  <c r="AA111" i="7" s="1"/>
  <c r="E85" i="7"/>
  <c r="B100" i="7"/>
  <c r="B111" i="7" s="1"/>
  <c r="M100" i="7"/>
  <c r="M111" i="7" s="1"/>
  <c r="U100" i="7"/>
  <c r="U111" i="7" s="1"/>
  <c r="F100" i="7"/>
  <c r="F111" i="7"/>
  <c r="Q100" i="7"/>
  <c r="J100" i="7"/>
  <c r="J111" i="7" s="1"/>
  <c r="E71" i="7"/>
  <c r="X100" i="7"/>
  <c r="X111" i="7" s="1"/>
  <c r="G100" i="7"/>
  <c r="G111" i="7" s="1"/>
  <c r="S100" i="7"/>
  <c r="S111" i="7" s="1"/>
  <c r="R100" i="7"/>
  <c r="R111" i="7" s="1"/>
  <c r="H100" i="7"/>
  <c r="H111" i="7" s="1"/>
  <c r="N110" i="7"/>
  <c r="N111" i="7" s="1"/>
  <c r="H13" i="7"/>
  <c r="D14" i="7"/>
  <c r="I100" i="7"/>
  <c r="I111" i="7" s="1"/>
  <c r="D85" i="7"/>
  <c r="E14" i="7"/>
  <c r="E13" i="7" l="1"/>
  <c r="E100" i="7"/>
  <c r="Q110" i="7"/>
  <c r="Q111" i="7" s="1"/>
  <c r="D103" i="7"/>
  <c r="D110" i="7" s="1"/>
  <c r="D60" i="7"/>
  <c r="D100" i="7" s="1"/>
  <c r="D111" i="7" s="1"/>
  <c r="D13" i="7"/>
  <c r="K110" i="7"/>
  <c r="K111" i="7" s="1"/>
  <c r="E107" i="7"/>
  <c r="E110" i="7" s="1"/>
  <c r="E111" i="7" l="1"/>
</calcChain>
</file>

<file path=xl/sharedStrings.xml><?xml version="1.0" encoding="utf-8"?>
<sst xmlns="http://schemas.openxmlformats.org/spreadsheetml/2006/main" count="292" uniqueCount="95">
  <si>
    <t>N0</t>
  </si>
  <si>
    <t>VISSZA NEM IGÉNYELHETŐ ÁFA TARTALOM 0</t>
  </si>
  <si>
    <t>N27</t>
  </si>
  <si>
    <t xml:space="preserve">VISSZA NEM IGÉNYELHETŐ ÁFA TARTALOM </t>
  </si>
  <si>
    <t>V27</t>
  </si>
  <si>
    <t>VISSZA  IGÉNYELHETŐ ÁFA TARTALOM</t>
  </si>
  <si>
    <t>AA</t>
  </si>
  <si>
    <t>ALANYI ADÓMENTES</t>
  </si>
  <si>
    <t>ZUGLÓI KÖZBIZTONSÁGI NON-PROFIT KFT.</t>
  </si>
  <si>
    <t>FELADATOK MEGNEVEZÉSE</t>
  </si>
  <si>
    <t>2017. évi tényadatok, decemberi becsléssel</t>
  </si>
  <si>
    <t>Zuglói térfigyelő rendszer üzemeltetési feladatai</t>
  </si>
  <si>
    <t>Jelzőrendszeres házi segítségnyújtáshoz diszpécserszolgálat biztosítása</t>
  </si>
  <si>
    <t>Közbiztonsági feladatok</t>
  </si>
  <si>
    <t>Parkolási feladatok (irányítás, ellenőrzés, üzemeltetés, stb.)</t>
  </si>
  <si>
    <t>KIADÁSOK</t>
  </si>
  <si>
    <t>számlás ellentételezés bruttó összegben</t>
  </si>
  <si>
    <t>támogatási ellentételezés</t>
  </si>
  <si>
    <t>számlás ellentételezés bruttó összegben                                                 N27</t>
  </si>
  <si>
    <t>számlás ellentételezés bruttó összegben                                              V27</t>
  </si>
  <si>
    <t>karbantartás</t>
  </si>
  <si>
    <t>üzemeltetés</t>
  </si>
  <si>
    <t>Bérek és járulékok</t>
  </si>
  <si>
    <t>Havi illetmény  (ügyv+jutt.)</t>
  </si>
  <si>
    <t>Megbízási díj (FEB)</t>
  </si>
  <si>
    <t>Egyéb személyi jellegű juttatások</t>
  </si>
  <si>
    <t>Rendkívüli munkavégzés idejére fizetett díj</t>
  </si>
  <si>
    <t>Kapcsolódó munkakörök parkolási tevékenységre jutó felosztott bére</t>
  </si>
  <si>
    <t>Közlekedési költségtérítés helyközi járatra+helyi bérl.</t>
  </si>
  <si>
    <t>Munkakörhöz kapcsolódó helyi bérlet</t>
  </si>
  <si>
    <t>munkaruha beszerzés 15 fő részére</t>
  </si>
  <si>
    <t>jutalom 1 havi bérkeret összege</t>
  </si>
  <si>
    <t>Szoc.hoz.adó és egyéb járulékok és adók.</t>
  </si>
  <si>
    <t>Telefonadó</t>
  </si>
  <si>
    <t xml:space="preserve">Üzemeltetési-és fenntartási kiadások költségei </t>
  </si>
  <si>
    <t>Irodaszer, nyomtatvány</t>
  </si>
  <si>
    <t>Fennt.anyagok, alkatrészek (üzemanyag)</t>
  </si>
  <si>
    <t>Kisértékű tárgyi eszköz beszerzése, rádió, felszerelés</t>
  </si>
  <si>
    <t>Egyéb anyag beszerzés (Tisztítószer, repi)</t>
  </si>
  <si>
    <t>Autóadók,biztosítások, súlyadó,egyéb járulékos költségek</t>
  </si>
  <si>
    <t>Térfigyelő rendszer közműdíja ELMŰ</t>
  </si>
  <si>
    <t xml:space="preserve">Telefondíj </t>
  </si>
  <si>
    <t>FEB. telefon kltsg.</t>
  </si>
  <si>
    <t xml:space="preserve">Internet szolgáltatás díja, Térfigyelő UPC optikai hálózat díja </t>
  </si>
  <si>
    <t>Bérleti díjak ( Elte, Füredi, NMHH, Trafficom) URH, frekvenciadíj</t>
  </si>
  <si>
    <t>Közbiztonsági és prevenciós programok</t>
  </si>
  <si>
    <t>Mobil konténer üzem. díja</t>
  </si>
  <si>
    <t>Postai szolgáltatások díjai</t>
  </si>
  <si>
    <t>Banki szolgáltatások díjai</t>
  </si>
  <si>
    <t>P.ügy-számviteli szolg.(könyvvizsg, 
könyvelő)</t>
  </si>
  <si>
    <t xml:space="preserve">Egyéb szolgáltatás </t>
  </si>
  <si>
    <t>Rendőrség térfigyelő és a hozzá kapcsolódó kiadások</t>
  </si>
  <si>
    <t>Épület karbantartási, felújítási munkák</t>
  </si>
  <si>
    <t>Mükődési kiadás összesen:</t>
  </si>
  <si>
    <t>Immateriális javak (szoftver)</t>
  </si>
  <si>
    <t>Gépjármű beszerzés</t>
  </si>
  <si>
    <t>Felhalmozási kiadások összesen:</t>
  </si>
  <si>
    <t>Saját programok összesen:</t>
  </si>
  <si>
    <t>Önkormányzati programok összesen:</t>
  </si>
  <si>
    <t>KIADÁSOK ÖSSZESEN</t>
  </si>
  <si>
    <t>BEVÉTELEK</t>
  </si>
  <si>
    <t>2017. év mindösszesen</t>
  </si>
  <si>
    <t>számlás ellentételezés</t>
  </si>
  <si>
    <t>saját árbevétel</t>
  </si>
  <si>
    <t>Parkolási bevételek (önkormányzati szerződésből eredő Kft saját bevétel)</t>
  </si>
  <si>
    <t>Közszolgáltatási szerződés</t>
  </si>
  <si>
    <t>BEVÉTELEK ÖSSZESEN</t>
  </si>
  <si>
    <t>Tényleges támogatási (pe.átadás és számlás ellentételezés) összesen:</t>
  </si>
  <si>
    <t>2019. év mindösszesen</t>
  </si>
  <si>
    <t>Kovács-Csincsák László</t>
  </si>
  <si>
    <t>ügyvezető</t>
  </si>
  <si>
    <t>Laky székhely.ELMŰ, víz, gáz, szemétdíj</t>
  </si>
  <si>
    <t>Nagy L Park.Ügyf.sz.  ELMŰ, víz, gáz, távhő, szemétdíj</t>
  </si>
  <si>
    <t>Zuglói Közbiztonsági Sportcentrum létrehozása</t>
  </si>
  <si>
    <t>Sportcentrum üzemeltetési kiadások</t>
  </si>
  <si>
    <t>Sessionbase Kft. Szoftver bérlés</t>
  </si>
  <si>
    <t>2020. év mindösszesen</t>
  </si>
  <si>
    <t>Budapest, 2019. december 16.</t>
  </si>
  <si>
    <t>Követeléskezeléshez kapcs.kiadások (VH)</t>
  </si>
  <si>
    <t>Követeléskezeléshez kapcs.kiadások (MOKK,FMH)</t>
  </si>
  <si>
    <t xml:space="preserve">Cafeteria bruttó </t>
  </si>
  <si>
    <t>Béren kivüli juttatás adója (17,5%+1,5%)</t>
  </si>
  <si>
    <t>Szomszédom a rendőr elnevezésű program</t>
  </si>
  <si>
    <t>számlás</t>
  </si>
  <si>
    <t>támogatás</t>
  </si>
  <si>
    <r>
      <t xml:space="preserve">Szociális hozzájárulási adó </t>
    </r>
    <r>
      <rPr>
        <sz val="36"/>
        <rFont val="Lucida Grande"/>
        <charset val="238"/>
      </rPr>
      <t>17,5</t>
    </r>
    <r>
      <rPr>
        <b/>
        <sz val="36"/>
        <rFont val="Lucida Grande"/>
        <charset val="238"/>
      </rPr>
      <t>%</t>
    </r>
    <r>
      <rPr>
        <sz val="36"/>
        <rFont val="Lucida Grande"/>
        <charset val="238"/>
      </rPr>
      <t xml:space="preserve">+1,5% </t>
    </r>
    <r>
      <rPr>
        <sz val="36"/>
        <rFont val="Lucida Grande"/>
      </rPr>
      <t>Szakk.</t>
    </r>
  </si>
  <si>
    <r>
      <t xml:space="preserve">Erando </t>
    </r>
    <r>
      <rPr>
        <sz val="36"/>
        <color rgb="FFFF0000"/>
        <rFont val="Lucida Grande"/>
        <charset val="238"/>
      </rPr>
      <t xml:space="preserve">213 kamera </t>
    </r>
    <r>
      <rPr>
        <sz val="36"/>
        <rFont val="Lucida Grande"/>
      </rPr>
      <t>karbantartása</t>
    </r>
  </si>
  <si>
    <t>Térfigyelőhöz kapcsolódó kiadások, nem várt kiadások,bizt.önrész</t>
  </si>
  <si>
    <t>Térfigyelőhöz kapcsolódó eszköz csere</t>
  </si>
  <si>
    <t>Vállalkozási tevékenység</t>
  </si>
  <si>
    <t xml:space="preserve">Sportcentrum </t>
  </si>
  <si>
    <t>Okos Zebra telepítése</t>
  </si>
  <si>
    <t>Intézményi biztonságtechnikai rendszerek
karbantartása, fejlesztése</t>
  </si>
  <si>
    <t>Eszközbeszerzés</t>
  </si>
  <si>
    <t>Budapest, 2020. március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</si>
</sst>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&quot; Ft&quot;_-;\-* #,##0&quot; Ft&quot;_-;_-* \-??&quot; Ft&quot;_-;_-@_-"/>
    <numFmt numFmtId="165" formatCode="#,##0\ _F_t"/>
    <numFmt numFmtId="166" formatCode="_-* #,##0.00&quot; Ft&quot;_-;\-* #,##0.00&quot; Ft&quot;_-;_-* \-??&quot; Ft&quot;_-;_-@_-"/>
    <numFmt numFmtId="167" formatCode="_-* #,##0\ &quot;Ft&quot;_-;\-* #,##0\ &quot;Ft&quot;_-;_-* &quot;-&quot;??\ &quot;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48"/>
      <color indexed="8"/>
      <name val="Arial Unicode MS"/>
      <family val="2"/>
      <charset val="238"/>
    </font>
    <font>
      <sz val="36"/>
      <color indexed="8"/>
      <name val="Arial Unicode MS"/>
      <family val="2"/>
      <charset val="238"/>
    </font>
    <font>
      <b/>
      <u/>
      <sz val="72"/>
      <color indexed="8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name val="Lucida Grande"/>
    </font>
    <font>
      <i/>
      <sz val="36"/>
      <name val="Arial Unicode MS"/>
      <family val="2"/>
      <charset val="238"/>
    </font>
    <font>
      <sz val="36"/>
      <name val="Arial Unicode MS"/>
      <family val="2"/>
      <charset val="238"/>
    </font>
    <font>
      <b/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theme="1"/>
      <name val="Arial Unicode MS"/>
      <family val="2"/>
      <charset val="238"/>
    </font>
    <font>
      <b/>
      <sz val="48"/>
      <color indexed="10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name val="Arial Unicode MS"/>
      <family val="2"/>
      <charset val="238"/>
    </font>
    <font>
      <sz val="36"/>
      <color indexed="8"/>
      <name val="Calibri"/>
      <family val="2"/>
      <charset val="238"/>
    </font>
    <font>
      <b/>
      <u/>
      <sz val="36"/>
      <color indexed="8"/>
      <name val="Arial Unicode MS"/>
      <family val="2"/>
      <charset val="238"/>
    </font>
    <font>
      <b/>
      <sz val="36"/>
      <name val="Lucida Grande"/>
      <charset val="238"/>
    </font>
    <font>
      <sz val="36"/>
      <color rgb="FF000000"/>
      <name val="Verdana"/>
      <family val="2"/>
      <charset val="238"/>
    </font>
    <font>
      <sz val="36"/>
      <color rgb="FF00B050"/>
      <name val="Arial Unicode MS"/>
      <family val="2"/>
      <charset val="238"/>
    </font>
    <font>
      <b/>
      <sz val="36"/>
      <name val="Arial Unicode MS"/>
      <charset val="238"/>
    </font>
    <font>
      <sz val="36"/>
      <name val="Lucida Grande"/>
      <charset val="238"/>
    </font>
    <font>
      <sz val="36"/>
      <color rgb="FFFF0000"/>
      <name val="Lucida Grand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FF00"/>
        <bgColor indexed="26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Fill="0" applyBorder="0" applyAlignment="0" applyProtection="0"/>
  </cellStyleXfs>
  <cellXfs count="239">
    <xf numFmtId="0" fontId="0" fillId="0" borderId="0" xfId="0"/>
    <xf numFmtId="0" fontId="3" fillId="0" borderId="0" xfId="2" applyFont="1" applyFill="1" applyAlignment="1">
      <alignment horizontal="right" vertical="center" inden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left" vertical="center" indent="1"/>
    </xf>
    <xf numFmtId="0" fontId="3" fillId="3" borderId="2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 wrapText="1"/>
    </xf>
    <xf numFmtId="0" fontId="7" fillId="3" borderId="5" xfId="2" applyFont="1" applyFill="1" applyBorder="1" applyAlignment="1">
      <alignment horizontal="left" vertical="center" indent="1"/>
    </xf>
    <xf numFmtId="0" fontId="8" fillId="3" borderId="7" xfId="2" applyFont="1" applyFill="1" applyBorder="1" applyAlignment="1">
      <alignment horizontal="center" vertical="center" wrapText="1"/>
    </xf>
    <xf numFmtId="0" fontId="4" fillId="3" borderId="0" xfId="2" applyFont="1" applyFill="1" applyBorder="1"/>
    <xf numFmtId="0" fontId="7" fillId="3" borderId="8" xfId="2" applyFont="1" applyFill="1" applyBorder="1" applyAlignment="1">
      <alignment horizontal="left" vertical="center" inden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/>
    <xf numFmtId="0" fontId="8" fillId="0" borderId="13" xfId="2" applyFont="1" applyFill="1" applyBorder="1" applyAlignment="1"/>
    <xf numFmtId="164" fontId="8" fillId="0" borderId="12" xfId="2" applyNumberFormat="1" applyFont="1" applyFill="1" applyBorder="1" applyAlignment="1"/>
    <xf numFmtId="164" fontId="8" fillId="0" borderId="14" xfId="2" applyNumberFormat="1" applyFont="1" applyFill="1" applyBorder="1" applyAlignment="1"/>
    <xf numFmtId="0" fontId="4" fillId="0" borderId="0" xfId="2" applyFont="1" applyFill="1" applyBorder="1" applyAlignment="1"/>
    <xf numFmtId="165" fontId="9" fillId="0" borderId="15" xfId="0" applyNumberFormat="1" applyFont="1" applyBorder="1" applyAlignment="1">
      <alignment vertical="center" wrapText="1"/>
    </xf>
    <xf numFmtId="164" fontId="10" fillId="4" borderId="16" xfId="3" applyNumberFormat="1" applyFont="1" applyFill="1" applyBorder="1" applyAlignment="1" applyProtection="1">
      <alignment horizontal="center" vertical="center"/>
    </xf>
    <xf numFmtId="164" fontId="10" fillId="4" borderId="17" xfId="3" applyNumberFormat="1" applyFont="1" applyFill="1" applyBorder="1" applyAlignment="1" applyProtection="1">
      <alignment horizontal="center" vertical="center"/>
    </xf>
    <xf numFmtId="164" fontId="10" fillId="5" borderId="16" xfId="3" applyNumberFormat="1" applyFont="1" applyFill="1" applyBorder="1" applyAlignment="1" applyProtection="1">
      <alignment horizontal="center" vertical="center"/>
    </xf>
    <xf numFmtId="164" fontId="10" fillId="5" borderId="18" xfId="3" applyNumberFormat="1" applyFont="1" applyFill="1" applyBorder="1" applyAlignment="1" applyProtection="1">
      <alignment horizontal="center" vertical="center"/>
    </xf>
    <xf numFmtId="164" fontId="11" fillId="6" borderId="16" xfId="3" applyNumberFormat="1" applyFont="1" applyFill="1" applyBorder="1" applyAlignment="1" applyProtection="1">
      <alignment horizontal="center" vertical="center"/>
    </xf>
    <xf numFmtId="164" fontId="11" fillId="6" borderId="19" xfId="3" applyNumberFormat="1" applyFont="1" applyFill="1" applyBorder="1" applyAlignment="1" applyProtection="1">
      <alignment horizontal="center" vertical="center"/>
    </xf>
    <xf numFmtId="164" fontId="11" fillId="0" borderId="19" xfId="3" applyNumberFormat="1" applyFont="1" applyFill="1" applyBorder="1" applyAlignment="1" applyProtection="1">
      <alignment horizontal="center" vertical="center"/>
    </xf>
    <xf numFmtId="164" fontId="11" fillId="6" borderId="20" xfId="3" applyNumberFormat="1" applyFont="1" applyFill="1" applyBorder="1" applyAlignment="1" applyProtection="1">
      <alignment horizontal="center" vertical="center"/>
    </xf>
    <xf numFmtId="164" fontId="10" fillId="5" borderId="21" xfId="3" applyNumberFormat="1" applyFont="1" applyFill="1" applyBorder="1" applyAlignment="1" applyProtection="1">
      <alignment horizontal="center" vertical="center"/>
    </xf>
    <xf numFmtId="164" fontId="11" fillId="0" borderId="22" xfId="3" applyNumberFormat="1" applyFont="1" applyFill="1" applyBorder="1" applyAlignment="1" applyProtection="1">
      <alignment horizontal="center" vertical="center"/>
    </xf>
    <xf numFmtId="164" fontId="11" fillId="6" borderId="22" xfId="3" applyNumberFormat="1" applyFont="1" applyFill="1" applyBorder="1" applyAlignment="1" applyProtection="1">
      <alignment horizontal="center" vertical="center"/>
    </xf>
    <xf numFmtId="164" fontId="11" fillId="6" borderId="23" xfId="3" applyNumberFormat="1" applyFont="1" applyFill="1" applyBorder="1" applyAlignment="1" applyProtection="1">
      <alignment horizontal="center" vertical="center"/>
    </xf>
    <xf numFmtId="0" fontId="11" fillId="0" borderId="16" xfId="2" applyFont="1" applyFill="1" applyBorder="1" applyAlignment="1">
      <alignment horizontal="left" vertical="center" wrapText="1" readingOrder="1"/>
    </xf>
    <xf numFmtId="0" fontId="11" fillId="0" borderId="23" xfId="2" applyFont="1" applyFill="1" applyBorder="1" applyAlignment="1">
      <alignment horizontal="left" vertical="center" wrapText="1" readingOrder="1"/>
    </xf>
    <xf numFmtId="164" fontId="11" fillId="0" borderId="23" xfId="3" applyNumberFormat="1" applyFont="1" applyFill="1" applyBorder="1" applyAlignment="1" applyProtection="1">
      <alignment horizontal="center" vertical="center"/>
    </xf>
    <xf numFmtId="164" fontId="10" fillId="4" borderId="8" xfId="3" applyNumberFormat="1" applyFont="1" applyFill="1" applyBorder="1" applyAlignment="1" applyProtection="1">
      <alignment horizontal="center" vertical="center"/>
    </xf>
    <xf numFmtId="164" fontId="10" fillId="4" borderId="9" xfId="3" applyNumberFormat="1" applyFont="1" applyFill="1" applyBorder="1" applyAlignment="1" applyProtection="1">
      <alignment horizontal="center" vertical="center"/>
    </xf>
    <xf numFmtId="164" fontId="10" fillId="5" borderId="9" xfId="3" applyNumberFormat="1" applyFont="1" applyFill="1" applyBorder="1" applyAlignment="1" applyProtection="1">
      <alignment horizontal="center" vertical="center"/>
    </xf>
    <xf numFmtId="164" fontId="11" fillId="6" borderId="24" xfId="3" applyNumberFormat="1" applyFont="1" applyFill="1" applyBorder="1" applyAlignment="1" applyProtection="1">
      <alignment horizontal="center" vertical="center"/>
    </xf>
    <xf numFmtId="164" fontId="11" fillId="6" borderId="25" xfId="3" applyNumberFormat="1" applyFont="1" applyFill="1" applyBorder="1" applyAlignment="1" applyProtection="1">
      <alignment horizontal="center" vertical="center"/>
    </xf>
    <xf numFmtId="164" fontId="11" fillId="0" borderId="25" xfId="3" applyNumberFormat="1" applyFont="1" applyFill="1" applyBorder="1" applyAlignment="1" applyProtection="1">
      <alignment horizontal="center" vertical="center"/>
    </xf>
    <xf numFmtId="164" fontId="11" fillId="0" borderId="24" xfId="3" applyNumberFormat="1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horizontal="center" wrapText="1" readingOrder="1"/>
    </xf>
    <xf numFmtId="164" fontId="11" fillId="6" borderId="12" xfId="3" applyNumberFormat="1" applyFont="1" applyFill="1" applyBorder="1" applyAlignment="1" applyProtection="1">
      <alignment horizontal="center"/>
    </xf>
    <xf numFmtId="164" fontId="11" fillId="6" borderId="14" xfId="3" applyNumberFormat="1" applyFont="1" applyFill="1" applyBorder="1" applyAlignment="1" applyProtection="1">
      <alignment horizontal="center"/>
    </xf>
    <xf numFmtId="164" fontId="11" fillId="0" borderId="14" xfId="3" applyNumberFormat="1" applyFont="1" applyFill="1" applyBorder="1" applyAlignment="1" applyProtection="1">
      <alignment horizontal="center"/>
    </xf>
    <xf numFmtId="164" fontId="11" fillId="0" borderId="12" xfId="3" applyNumberFormat="1" applyFont="1" applyFill="1" applyBorder="1" applyAlignment="1" applyProtection="1">
      <alignment horizontal="center"/>
    </xf>
    <xf numFmtId="0" fontId="4" fillId="0" borderId="0" xfId="2" applyFont="1" applyFill="1" applyAlignment="1"/>
    <xf numFmtId="164" fontId="11" fillId="0" borderId="16" xfId="3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vertical="center" wrapText="1"/>
    </xf>
    <xf numFmtId="164" fontId="13" fillId="0" borderId="22" xfId="3" applyNumberFormat="1" applyFont="1" applyFill="1" applyBorder="1" applyAlignment="1" applyProtection="1">
      <alignment horizontal="center" vertical="center"/>
    </xf>
    <xf numFmtId="165" fontId="9" fillId="0" borderId="15" xfId="0" applyNumberFormat="1" applyFont="1" applyFill="1" applyBorder="1" applyAlignment="1">
      <alignment vertical="center" wrapText="1"/>
    </xf>
    <xf numFmtId="0" fontId="11" fillId="0" borderId="26" xfId="2" applyFont="1" applyFill="1" applyBorder="1" applyAlignment="1">
      <alignment horizontal="left" vertical="center" wrapText="1" readingOrder="1"/>
    </xf>
    <xf numFmtId="0" fontId="14" fillId="0" borderId="2" xfId="2" applyFont="1" applyFill="1" applyBorder="1" applyAlignment="1">
      <alignment horizontal="left"/>
    </xf>
    <xf numFmtId="164" fontId="15" fillId="7" borderId="2" xfId="3" applyNumberFormat="1" applyFont="1" applyFill="1" applyBorder="1" applyAlignment="1" applyProtection="1">
      <alignment horizontal="center" vertical="center"/>
    </xf>
    <xf numFmtId="164" fontId="15" fillId="7" borderId="13" xfId="3" applyNumberFormat="1" applyFont="1" applyFill="1" applyBorder="1" applyAlignment="1" applyProtection="1">
      <alignment horizontal="center" vertical="center"/>
    </xf>
    <xf numFmtId="164" fontId="15" fillId="7" borderId="12" xfId="3" applyNumberFormat="1" applyFont="1" applyFill="1" applyBorder="1" applyAlignment="1" applyProtection="1">
      <alignment horizontal="center" vertical="center"/>
    </xf>
    <xf numFmtId="164" fontId="16" fillId="0" borderId="2" xfId="3" applyNumberFormat="1" applyFont="1" applyFill="1" applyBorder="1" applyAlignment="1" applyProtection="1">
      <alignment horizontal="center" vertical="center"/>
    </xf>
    <xf numFmtId="164" fontId="16" fillId="0" borderId="14" xfId="3" applyNumberFormat="1" applyFont="1" applyFill="1" applyBorder="1" applyAlignment="1" applyProtection="1">
      <alignment horizontal="center" vertical="center"/>
    </xf>
    <xf numFmtId="164" fontId="16" fillId="0" borderId="13" xfId="3" applyNumberFormat="1" applyFont="1" applyFill="1" applyBorder="1" applyAlignment="1" applyProtection="1">
      <alignment horizontal="center" vertical="center"/>
    </xf>
    <xf numFmtId="164" fontId="16" fillId="0" borderId="4" xfId="3" applyNumberFormat="1" applyFont="1" applyFill="1" applyBorder="1" applyAlignment="1" applyProtection="1">
      <alignment horizontal="center" vertical="center"/>
    </xf>
    <xf numFmtId="0" fontId="4" fillId="0" borderId="27" xfId="2" applyFont="1" applyFill="1" applyBorder="1" applyAlignment="1">
      <alignment horizontal="left" vertical="center" wrapText="1" indent="1"/>
    </xf>
    <xf numFmtId="164" fontId="17" fillId="8" borderId="27" xfId="3" applyNumberFormat="1" applyFont="1" applyFill="1" applyBorder="1" applyAlignment="1" applyProtection="1">
      <alignment horizontal="center" vertical="center"/>
    </xf>
    <xf numFmtId="164" fontId="17" fillId="8" borderId="28" xfId="3" applyNumberFormat="1" applyFont="1" applyFill="1" applyBorder="1" applyAlignment="1" applyProtection="1">
      <alignment horizontal="center" vertical="center"/>
    </xf>
    <xf numFmtId="164" fontId="4" fillId="0" borderId="27" xfId="3" applyNumberFormat="1" applyFont="1" applyFill="1" applyBorder="1" applyAlignment="1" applyProtection="1">
      <alignment horizontal="center" vertical="center"/>
    </xf>
    <xf numFmtId="164" fontId="4" fillId="0" borderId="29" xfId="3" applyNumberFormat="1" applyFont="1" applyFill="1" applyBorder="1" applyAlignment="1" applyProtection="1">
      <alignment horizontal="center" vertical="center"/>
    </xf>
    <xf numFmtId="164" fontId="17" fillId="8" borderId="30" xfId="3" applyNumberFormat="1" applyFont="1" applyFill="1" applyBorder="1" applyAlignment="1" applyProtection="1">
      <alignment horizontal="center" vertical="center"/>
    </xf>
    <xf numFmtId="164" fontId="17" fillId="8" borderId="21" xfId="3" applyNumberFormat="1" applyFont="1" applyFill="1" applyBorder="1" applyAlignment="1" applyProtection="1">
      <alignment horizontal="center" vertical="center"/>
    </xf>
    <xf numFmtId="164" fontId="4" fillId="0" borderId="30" xfId="3" applyNumberFormat="1" applyFont="1" applyFill="1" applyBorder="1" applyAlignment="1" applyProtection="1">
      <alignment horizontal="center" vertical="center"/>
    </xf>
    <xf numFmtId="164" fontId="4" fillId="0" borderId="31" xfId="3" applyNumberFormat="1" applyFont="1" applyFill="1" applyBorder="1" applyAlignment="1" applyProtection="1">
      <alignment horizontal="center" vertical="center"/>
    </xf>
    <xf numFmtId="164" fontId="11" fillId="0" borderId="30" xfId="3" applyNumberFormat="1" applyFont="1" applyFill="1" applyBorder="1" applyAlignment="1" applyProtection="1">
      <alignment horizontal="center" vertical="center"/>
    </xf>
    <xf numFmtId="164" fontId="11" fillId="0" borderId="31" xfId="3" applyNumberFormat="1" applyFont="1" applyFill="1" applyBorder="1" applyAlignment="1" applyProtection="1">
      <alignment horizontal="center" vertical="center"/>
    </xf>
    <xf numFmtId="164" fontId="11" fillId="6" borderId="31" xfId="3" applyNumberFormat="1" applyFont="1" applyFill="1" applyBorder="1" applyAlignment="1" applyProtection="1">
      <alignment horizontal="center" vertical="center"/>
    </xf>
    <xf numFmtId="164" fontId="11" fillId="6" borderId="30" xfId="3" applyNumberFormat="1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>
      <alignment horizontal="left" vertical="center" wrapText="1" indent="1"/>
    </xf>
    <xf numFmtId="164" fontId="17" fillId="8" borderId="32" xfId="3" applyNumberFormat="1" applyFont="1" applyFill="1" applyBorder="1" applyAlignment="1" applyProtection="1">
      <alignment horizontal="center" vertical="center"/>
    </xf>
    <xf numFmtId="164" fontId="17" fillId="8" borderId="33" xfId="3" applyNumberFormat="1" applyFont="1" applyFill="1" applyBorder="1" applyAlignment="1" applyProtection="1">
      <alignment horizontal="center" vertical="center"/>
    </xf>
    <xf numFmtId="164" fontId="11" fillId="0" borderId="32" xfId="3" applyNumberFormat="1" applyFont="1" applyFill="1" applyBorder="1" applyAlignment="1" applyProtection="1">
      <alignment horizontal="center" vertical="center"/>
    </xf>
    <xf numFmtId="164" fontId="11" fillId="0" borderId="34" xfId="3" applyNumberFormat="1" applyFont="1" applyFill="1" applyBorder="1" applyAlignment="1" applyProtection="1">
      <alignment horizontal="center" vertical="center"/>
    </xf>
    <xf numFmtId="164" fontId="11" fillId="6" borderId="34" xfId="3" applyNumberFormat="1" applyFont="1" applyFill="1" applyBorder="1" applyAlignment="1" applyProtection="1">
      <alignment horizontal="center" vertical="center"/>
    </xf>
    <xf numFmtId="164" fontId="11" fillId="6" borderId="32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center" shrinkToFit="1"/>
    </xf>
    <xf numFmtId="164" fontId="16" fillId="7" borderId="12" xfId="3" applyNumberFormat="1" applyFont="1" applyFill="1" applyBorder="1" applyAlignment="1" applyProtection="1">
      <alignment horizontal="center" vertical="center"/>
    </xf>
    <xf numFmtId="164" fontId="16" fillId="7" borderId="3" xfId="3" applyNumberFormat="1" applyFont="1" applyFill="1" applyBorder="1" applyAlignment="1" applyProtection="1">
      <alignment horizontal="center" vertical="center"/>
    </xf>
    <xf numFmtId="164" fontId="16" fillId="0" borderId="12" xfId="3" applyNumberFormat="1" applyFont="1" applyFill="1" applyBorder="1" applyAlignment="1" applyProtection="1">
      <alignment horizontal="center" vertical="center"/>
    </xf>
    <xf numFmtId="164" fontId="18" fillId="8" borderId="27" xfId="3" applyNumberFormat="1" applyFont="1" applyFill="1" applyBorder="1" applyAlignment="1" applyProtection="1">
      <alignment horizontal="center" vertical="center"/>
    </xf>
    <xf numFmtId="164" fontId="18" fillId="8" borderId="28" xfId="3" applyNumberFormat="1" applyFont="1" applyFill="1" applyBorder="1" applyAlignment="1" applyProtection="1">
      <alignment horizontal="center" vertical="center"/>
    </xf>
    <xf numFmtId="164" fontId="19" fillId="0" borderId="27" xfId="3" applyNumberFormat="1" applyFont="1" applyFill="1" applyBorder="1" applyAlignment="1" applyProtection="1">
      <alignment horizontal="center" vertical="center"/>
    </xf>
    <xf numFmtId="164" fontId="19" fillId="0" borderId="29" xfId="3" applyNumberFormat="1" applyFont="1" applyFill="1" applyBorder="1" applyAlignment="1" applyProtection="1">
      <alignment horizontal="center" vertical="center"/>
    </xf>
    <xf numFmtId="164" fontId="11" fillId="0" borderId="20" xfId="3" applyNumberFormat="1" applyFont="1" applyFill="1" applyBorder="1" applyAlignment="1" applyProtection="1">
      <alignment horizontal="center" vertical="center"/>
    </xf>
    <xf numFmtId="164" fontId="18" fillId="8" borderId="30" xfId="3" applyNumberFormat="1" applyFont="1" applyFill="1" applyBorder="1" applyAlignment="1" applyProtection="1">
      <alignment horizontal="center" vertical="center"/>
    </xf>
    <xf numFmtId="164" fontId="18" fillId="8" borderId="21" xfId="3" applyNumberFormat="1" applyFont="1" applyFill="1" applyBorder="1" applyAlignment="1" applyProtection="1">
      <alignment horizontal="center" vertical="center"/>
    </xf>
    <xf numFmtId="164" fontId="19" fillId="0" borderId="35" xfId="3" applyNumberFormat="1" applyFont="1" applyFill="1" applyBorder="1" applyAlignment="1" applyProtection="1">
      <alignment horizontal="center" vertical="center"/>
    </xf>
    <xf numFmtId="164" fontId="19" fillId="0" borderId="36" xfId="3" applyNumberFormat="1" applyFont="1" applyFill="1" applyBorder="1" applyAlignment="1" applyProtection="1">
      <alignment horizontal="center" vertical="center"/>
    </xf>
    <xf numFmtId="164" fontId="19" fillId="0" borderId="30" xfId="3" applyNumberFormat="1" applyFont="1" applyFill="1" applyBorder="1" applyAlignment="1" applyProtection="1">
      <alignment horizontal="center" vertical="center"/>
    </xf>
    <xf numFmtId="164" fontId="19" fillId="0" borderId="31" xfId="3" applyNumberFormat="1" applyFont="1" applyFill="1" applyBorder="1" applyAlignment="1" applyProtection="1">
      <alignment horizontal="center" vertical="center"/>
    </xf>
    <xf numFmtId="164" fontId="19" fillId="0" borderId="5" xfId="3" applyNumberFormat="1" applyFont="1" applyFill="1" applyBorder="1" applyAlignment="1" applyProtection="1">
      <alignment horizontal="center" vertical="center"/>
    </xf>
    <xf numFmtId="164" fontId="4" fillId="0" borderId="16" xfId="3" applyNumberFormat="1" applyFont="1" applyFill="1" applyBorder="1" applyAlignment="1" applyProtection="1">
      <alignment horizontal="center" vertical="center"/>
    </xf>
    <xf numFmtId="164" fontId="4" fillId="0" borderId="19" xfId="3" applyNumberFormat="1" applyFont="1" applyFill="1" applyBorder="1" applyAlignment="1" applyProtection="1">
      <alignment horizontal="center" vertical="center"/>
    </xf>
    <xf numFmtId="164" fontId="4" fillId="0" borderId="23" xfId="3" applyNumberFormat="1" applyFont="1" applyFill="1" applyBorder="1" applyAlignment="1" applyProtection="1">
      <alignment horizontal="center" vertical="center"/>
    </xf>
    <xf numFmtId="164" fontId="4" fillId="0" borderId="22" xfId="3" applyNumberFormat="1" applyFont="1" applyFill="1" applyBorder="1" applyAlignment="1" applyProtection="1">
      <alignment horizontal="center" vertical="center"/>
    </xf>
    <xf numFmtId="0" fontId="4" fillId="0" borderId="37" xfId="2" applyFont="1" applyFill="1" applyBorder="1"/>
    <xf numFmtId="0" fontId="4" fillId="0" borderId="38" xfId="2" applyFont="1" applyFill="1" applyBorder="1" applyAlignment="1">
      <alignment horizontal="left" vertical="center" wrapText="1" indent="1"/>
    </xf>
    <xf numFmtId="164" fontId="18" fillId="8" borderId="33" xfId="3" applyNumberFormat="1" applyFont="1" applyFill="1" applyBorder="1" applyAlignment="1" applyProtection="1">
      <alignment horizontal="center" vertical="center"/>
    </xf>
    <xf numFmtId="164" fontId="4" fillId="0" borderId="38" xfId="3" applyNumberFormat="1" applyFont="1" applyFill="1" applyBorder="1" applyAlignment="1" applyProtection="1">
      <alignment horizontal="center" vertical="center"/>
    </xf>
    <xf numFmtId="164" fontId="4" fillId="0" borderId="39" xfId="3" applyNumberFormat="1" applyFont="1" applyFill="1" applyBorder="1" applyAlignment="1" applyProtection="1">
      <alignment horizontal="center" vertical="center"/>
    </xf>
    <xf numFmtId="164" fontId="11" fillId="0" borderId="39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/>
    </xf>
    <xf numFmtId="164" fontId="10" fillId="8" borderId="30" xfId="3" applyNumberFormat="1" applyFont="1" applyFill="1" applyBorder="1" applyAlignment="1" applyProtection="1">
      <alignment horizontal="center" vertical="center"/>
    </xf>
    <xf numFmtId="164" fontId="10" fillId="8" borderId="21" xfId="3" applyNumberFormat="1" applyFont="1" applyFill="1" applyBorder="1" applyAlignment="1" applyProtection="1">
      <alignment horizontal="center" vertical="center"/>
    </xf>
    <xf numFmtId="164" fontId="10" fillId="0" borderId="30" xfId="3" applyNumberFormat="1" applyFont="1" applyFill="1" applyBorder="1" applyAlignment="1" applyProtection="1">
      <alignment horizontal="center" vertical="center"/>
    </xf>
    <xf numFmtId="164" fontId="10" fillId="0" borderId="31" xfId="3" applyNumberFormat="1" applyFont="1" applyFill="1" applyBorder="1" applyAlignment="1" applyProtection="1">
      <alignment horizontal="center" vertical="center"/>
    </xf>
    <xf numFmtId="0" fontId="4" fillId="0" borderId="35" xfId="2" applyFont="1" applyFill="1" applyBorder="1" applyAlignment="1">
      <alignment horizontal="left" vertical="center" wrapText="1" indent="1"/>
    </xf>
    <xf numFmtId="164" fontId="18" fillId="8" borderId="18" xfId="3" applyNumberFormat="1" applyFont="1" applyFill="1" applyBorder="1" applyAlignment="1" applyProtection="1">
      <alignment horizontal="center" vertical="center"/>
    </xf>
    <xf numFmtId="0" fontId="4" fillId="0" borderId="40" xfId="2" applyFont="1" applyFill="1" applyBorder="1" applyAlignment="1">
      <alignment horizontal="left" vertical="center" wrapText="1" indent="1"/>
    </xf>
    <xf numFmtId="0" fontId="4" fillId="0" borderId="24" xfId="2" applyFont="1" applyFill="1" applyBorder="1" applyAlignment="1">
      <alignment horizontal="left" vertical="center" wrapText="1" indent="1"/>
    </xf>
    <xf numFmtId="164" fontId="18" fillId="8" borderId="41" xfId="3" applyNumberFormat="1" applyFont="1" applyFill="1" applyBorder="1" applyAlignment="1" applyProtection="1">
      <alignment horizontal="center" vertical="center"/>
    </xf>
    <xf numFmtId="164" fontId="18" fillId="8" borderId="42" xfId="3" applyNumberFormat="1" applyFont="1" applyFill="1" applyBorder="1" applyAlignment="1" applyProtection="1">
      <alignment horizontal="center" vertical="center"/>
    </xf>
    <xf numFmtId="164" fontId="10" fillId="5" borderId="5" xfId="3" applyNumberFormat="1" applyFont="1" applyFill="1" applyBorder="1" applyAlignment="1" applyProtection="1">
      <alignment horizontal="center" vertical="center"/>
    </xf>
    <xf numFmtId="164" fontId="10" fillId="5" borderId="6" xfId="3" applyNumberFormat="1" applyFont="1" applyFill="1" applyBorder="1" applyAlignment="1" applyProtection="1">
      <alignment horizontal="center" vertical="center"/>
    </xf>
    <xf numFmtId="164" fontId="4" fillId="0" borderId="24" xfId="3" applyNumberFormat="1" applyFont="1" applyFill="1" applyBorder="1" applyAlignment="1" applyProtection="1">
      <alignment horizontal="center" vertical="center"/>
    </xf>
    <xf numFmtId="164" fontId="4" fillId="0" borderId="25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top"/>
    </xf>
    <xf numFmtId="164" fontId="14" fillId="7" borderId="12" xfId="3" applyNumberFormat="1" applyFont="1" applyFill="1" applyBorder="1" applyAlignment="1" applyProtection="1">
      <alignment horizontal="center" vertical="center"/>
    </xf>
    <xf numFmtId="164" fontId="14" fillId="7" borderId="6" xfId="3" applyNumberFormat="1" applyFont="1" applyFill="1" applyBorder="1" applyAlignment="1" applyProtection="1">
      <alignment horizontal="center" vertical="center"/>
    </xf>
    <xf numFmtId="164" fontId="14" fillId="7" borderId="13" xfId="3" applyNumberFormat="1" applyFont="1" applyFill="1" applyBorder="1" applyAlignment="1" applyProtection="1">
      <alignment horizontal="center" vertical="center"/>
    </xf>
    <xf numFmtId="164" fontId="13" fillId="0" borderId="12" xfId="3" applyNumberFormat="1" applyFont="1" applyFill="1" applyBorder="1" applyAlignment="1" applyProtection="1">
      <alignment horizontal="center" vertical="center"/>
    </xf>
    <xf numFmtId="164" fontId="13" fillId="0" borderId="14" xfId="3" applyNumberFormat="1" applyFont="1" applyFill="1" applyBorder="1" applyAlignment="1" applyProtection="1">
      <alignment horizontal="center" vertical="center"/>
    </xf>
    <xf numFmtId="0" fontId="11" fillId="0" borderId="27" xfId="2" applyFont="1" applyFill="1" applyBorder="1" applyAlignment="1">
      <alignment horizontal="left" vertical="top"/>
    </xf>
    <xf numFmtId="164" fontId="10" fillId="8" borderId="27" xfId="3" applyNumberFormat="1" applyFont="1" applyFill="1" applyBorder="1" applyAlignment="1" applyProtection="1">
      <alignment horizontal="center" vertical="center"/>
    </xf>
    <xf numFmtId="164" fontId="10" fillId="8" borderId="28" xfId="3" applyNumberFormat="1" applyFont="1" applyFill="1" applyBorder="1" applyAlignment="1" applyProtection="1">
      <alignment horizontal="center" vertical="center"/>
    </xf>
    <xf numFmtId="164" fontId="11" fillId="0" borderId="27" xfId="3" applyNumberFormat="1" applyFont="1" applyFill="1" applyBorder="1" applyAlignment="1" applyProtection="1">
      <alignment horizontal="center" vertical="center"/>
    </xf>
    <xf numFmtId="164" fontId="11" fillId="0" borderId="29" xfId="3" applyNumberFormat="1" applyFont="1" applyFill="1" applyBorder="1" applyAlignment="1" applyProtection="1">
      <alignment horizontal="center" vertical="center"/>
    </xf>
    <xf numFmtId="164" fontId="11" fillId="9" borderId="27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 wrapText="1"/>
    </xf>
    <xf numFmtId="164" fontId="11" fillId="9" borderId="30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/>
    </xf>
    <xf numFmtId="164" fontId="10" fillId="8" borderId="35" xfId="3" applyNumberFormat="1" applyFont="1" applyFill="1" applyBorder="1" applyAlignment="1" applyProtection="1">
      <alignment horizontal="center" vertical="center"/>
    </xf>
    <xf numFmtId="164" fontId="10" fillId="8" borderId="18" xfId="3" applyNumberFormat="1" applyFont="1" applyFill="1" applyBorder="1" applyAlignment="1" applyProtection="1">
      <alignment horizontal="center" vertical="center"/>
    </xf>
    <xf numFmtId="164" fontId="11" fillId="0" borderId="35" xfId="3" applyNumberFormat="1" applyFont="1" applyFill="1" applyBorder="1" applyAlignment="1" applyProtection="1">
      <alignment horizontal="center" vertical="center"/>
    </xf>
    <xf numFmtId="164" fontId="11" fillId="0" borderId="36" xfId="3" applyNumberFormat="1" applyFont="1" applyFill="1" applyBorder="1" applyAlignment="1" applyProtection="1">
      <alignment horizontal="center" vertical="center"/>
    </xf>
    <xf numFmtId="164" fontId="11" fillId="0" borderId="0" xfId="3" applyNumberFormat="1" applyFont="1" applyFill="1" applyBorder="1" applyAlignment="1" applyProtection="1">
      <alignment horizontal="center" vertical="center"/>
    </xf>
    <xf numFmtId="164" fontId="11" fillId="9" borderId="5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 wrapText="1"/>
    </xf>
    <xf numFmtId="164" fontId="11" fillId="9" borderId="35" xfId="3" applyNumberFormat="1" applyFont="1" applyFill="1" applyBorder="1" applyAlignment="1" applyProtection="1">
      <alignment horizontal="center" vertical="center"/>
    </xf>
    <xf numFmtId="0" fontId="11" fillId="0" borderId="32" xfId="2" applyFont="1" applyFill="1" applyBorder="1" applyAlignment="1">
      <alignment horizontal="left" vertical="top"/>
    </xf>
    <xf numFmtId="164" fontId="10" fillId="8" borderId="32" xfId="3" applyNumberFormat="1" applyFont="1" applyFill="1" applyBorder="1" applyAlignment="1" applyProtection="1">
      <alignment horizontal="center" vertical="center"/>
    </xf>
    <xf numFmtId="164" fontId="10" fillId="8" borderId="33" xfId="3" applyNumberFormat="1" applyFont="1" applyFill="1" applyBorder="1" applyAlignment="1" applyProtection="1">
      <alignment horizontal="center" vertical="center"/>
    </xf>
    <xf numFmtId="0" fontId="14" fillId="0" borderId="2" xfId="2" applyFont="1" applyFill="1" applyBorder="1" applyAlignment="1">
      <alignment horizontal="left" vertical="top"/>
    </xf>
    <xf numFmtId="0" fontId="20" fillId="10" borderId="12" xfId="2" applyFont="1" applyFill="1" applyBorder="1" applyAlignment="1">
      <alignment horizontal="left" vertical="center"/>
    </xf>
    <xf numFmtId="164" fontId="15" fillId="10" borderId="12" xfId="3" applyNumberFormat="1" applyFont="1" applyFill="1" applyBorder="1" applyAlignment="1" applyProtection="1">
      <alignment horizontal="center" vertical="center"/>
    </xf>
    <xf numFmtId="164" fontId="15" fillId="10" borderId="13" xfId="3" applyNumberFormat="1" applyFont="1" applyFill="1" applyBorder="1" applyAlignment="1" applyProtection="1">
      <alignment horizontal="center" vertical="center"/>
    </xf>
    <xf numFmtId="164" fontId="15" fillId="11" borderId="12" xfId="3" applyNumberFormat="1" applyFont="1" applyFill="1" applyBorder="1" applyAlignment="1" applyProtection="1">
      <alignment horizontal="center" vertical="center"/>
    </xf>
    <xf numFmtId="164" fontId="15" fillId="11" borderId="13" xfId="3" applyNumberFormat="1" applyFont="1" applyFill="1" applyBorder="1" applyAlignment="1" applyProtection="1">
      <alignment horizontal="center" vertical="center"/>
    </xf>
    <xf numFmtId="164" fontId="15" fillId="11" borderId="14" xfId="3" applyNumberFormat="1" applyFont="1" applyFill="1" applyBorder="1" applyAlignment="1" applyProtection="1">
      <alignment horizontal="center" vertical="center"/>
    </xf>
    <xf numFmtId="0" fontId="4" fillId="10" borderId="0" xfId="2" applyFont="1" applyFill="1"/>
    <xf numFmtId="0" fontId="6" fillId="3" borderId="0" xfId="2" applyFont="1" applyFill="1" applyBorder="1"/>
    <xf numFmtId="0" fontId="8" fillId="0" borderId="19" xfId="2" applyFont="1" applyFill="1" applyBorder="1" applyAlignment="1">
      <alignment horizontal="left" vertical="center" wrapText="1" indent="1"/>
    </xf>
    <xf numFmtId="164" fontId="17" fillId="8" borderId="16" xfId="3" applyNumberFormat="1" applyFont="1" applyFill="1" applyBorder="1" applyAlignment="1" applyProtection="1">
      <alignment horizontal="center" vertical="center"/>
    </xf>
    <xf numFmtId="164" fontId="17" fillId="8" borderId="17" xfId="3" applyNumberFormat="1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>
      <alignment horizontal="left" vertical="center" indent="1"/>
    </xf>
    <xf numFmtId="0" fontId="4" fillId="0" borderId="22" xfId="2" applyFont="1" applyFill="1" applyBorder="1" applyAlignment="1">
      <alignment horizontal="left" vertical="center" wrapText="1" indent="1"/>
    </xf>
    <xf numFmtId="164" fontId="11" fillId="6" borderId="38" xfId="3" applyNumberFormat="1" applyFont="1" applyFill="1" applyBorder="1" applyAlignment="1" applyProtection="1">
      <alignment horizontal="center" vertical="center"/>
    </xf>
    <xf numFmtId="164" fontId="11" fillId="6" borderId="39" xfId="3" applyNumberFormat="1" applyFont="1" applyFill="1" applyBorder="1" applyAlignment="1" applyProtection="1">
      <alignment horizontal="center" vertical="center"/>
    </xf>
    <xf numFmtId="164" fontId="11" fillId="0" borderId="38" xfId="3" applyNumberFormat="1" applyFont="1" applyFill="1" applyBorder="1" applyAlignment="1" applyProtection="1">
      <alignment horizontal="center" vertical="center"/>
    </xf>
    <xf numFmtId="164" fontId="17" fillId="8" borderId="8" xfId="3" applyNumberFormat="1" applyFont="1" applyFill="1" applyBorder="1" applyAlignment="1" applyProtection="1">
      <alignment horizontal="center" vertical="center"/>
    </xf>
    <xf numFmtId="164" fontId="17" fillId="8" borderId="6" xfId="3" applyNumberFormat="1" applyFont="1" applyFill="1" applyBorder="1" applyAlignment="1" applyProtection="1">
      <alignment horizontal="center" vertical="center"/>
    </xf>
    <xf numFmtId="0" fontId="21" fillId="10" borderId="44" xfId="2" applyFont="1" applyFill="1" applyBorder="1" applyAlignment="1">
      <alignment horizontal="left" vertical="center" indent="1"/>
    </xf>
    <xf numFmtId="164" fontId="13" fillId="10" borderId="12" xfId="3" applyNumberFormat="1" applyFont="1" applyFill="1" applyBorder="1" applyAlignment="1" applyProtection="1">
      <alignment horizontal="center" vertical="center"/>
    </xf>
    <xf numFmtId="164" fontId="13" fillId="10" borderId="13" xfId="3" applyNumberFormat="1" applyFont="1" applyFill="1" applyBorder="1" applyAlignment="1" applyProtection="1">
      <alignment horizontal="center" vertical="center"/>
    </xf>
    <xf numFmtId="164" fontId="14" fillId="10" borderId="12" xfId="3" applyNumberFormat="1" applyFont="1" applyFill="1" applyBorder="1" applyAlignment="1" applyProtection="1">
      <alignment horizontal="center" vertical="center"/>
    </xf>
    <xf numFmtId="164" fontId="13" fillId="10" borderId="14" xfId="3" applyNumberFormat="1" applyFont="1" applyFill="1" applyBorder="1" applyAlignment="1" applyProtection="1">
      <alignment horizontal="center" vertical="center"/>
    </xf>
    <xf numFmtId="0" fontId="24" fillId="0" borderId="0" xfId="2" applyFont="1" applyFill="1" applyAlignment="1">
      <alignment horizontal="left" vertical="center" indent="1"/>
    </xf>
    <xf numFmtId="0" fontId="24" fillId="2" borderId="0" xfId="2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 vertical="center" indent="1"/>
    </xf>
    <xf numFmtId="167" fontId="4" fillId="2" borderId="0" xfId="1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6" fontId="4" fillId="2" borderId="0" xfId="1" applyNumberFormat="1" applyFont="1" applyFill="1" applyAlignment="1">
      <alignment horizontal="right" vertical="center"/>
    </xf>
    <xf numFmtId="6" fontId="4" fillId="2" borderId="0" xfId="1" applyNumberFormat="1" applyFont="1" applyFill="1" applyBorder="1" applyAlignment="1">
      <alignment horizontal="right" vertical="center"/>
    </xf>
    <xf numFmtId="164" fontId="10" fillId="4" borderId="45" xfId="3" applyNumberFormat="1" applyFont="1" applyFill="1" applyBorder="1" applyAlignment="1" applyProtection="1">
      <alignment horizontal="center" vertical="center"/>
    </xf>
    <xf numFmtId="164" fontId="10" fillId="4" borderId="46" xfId="3" applyNumberFormat="1" applyFont="1" applyFill="1" applyBorder="1" applyAlignment="1" applyProtection="1">
      <alignment horizontal="center" vertical="center"/>
    </xf>
    <xf numFmtId="165" fontId="25" fillId="0" borderId="15" xfId="0" applyNumberFormat="1" applyFont="1" applyBorder="1" applyAlignment="1">
      <alignment vertical="center" wrapText="1"/>
    </xf>
    <xf numFmtId="0" fontId="4" fillId="0" borderId="39" xfId="2" applyFont="1" applyFill="1" applyBorder="1" applyAlignment="1">
      <alignment horizontal="left" vertical="center" wrapText="1" indent="1"/>
    </xf>
    <xf numFmtId="0" fontId="26" fillId="0" borderId="0" xfId="0" applyFont="1" applyAlignment="1">
      <alignment wrapText="1"/>
    </xf>
    <xf numFmtId="164" fontId="17" fillId="8" borderId="19" xfId="3" applyNumberFormat="1" applyFont="1" applyFill="1" applyBorder="1" applyAlignment="1" applyProtection="1">
      <alignment horizontal="center" vertical="center"/>
    </xf>
    <xf numFmtId="0" fontId="4" fillId="0" borderId="47" xfId="2" applyFont="1" applyFill="1" applyBorder="1" applyAlignment="1">
      <alignment horizontal="left" vertical="center" wrapText="1" indent="1"/>
    </xf>
    <xf numFmtId="0" fontId="8" fillId="3" borderId="5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164" fontId="27" fillId="0" borderId="22" xfId="3" applyNumberFormat="1" applyFont="1" applyFill="1" applyBorder="1" applyAlignment="1" applyProtection="1">
      <alignment horizontal="center" vertical="center"/>
    </xf>
    <xf numFmtId="164" fontId="27" fillId="6" borderId="22" xfId="3" applyNumberFormat="1" applyFont="1" applyFill="1" applyBorder="1" applyAlignment="1" applyProtection="1">
      <alignment horizontal="center" vertical="center"/>
    </xf>
    <xf numFmtId="164" fontId="10" fillId="0" borderId="16" xfId="3" applyNumberFormat="1" applyFont="1" applyFill="1" applyBorder="1" applyAlignment="1" applyProtection="1">
      <alignment horizontal="center" vertical="center"/>
    </xf>
    <xf numFmtId="164" fontId="10" fillId="0" borderId="17" xfId="3" applyNumberFormat="1" applyFont="1" applyFill="1" applyBorder="1" applyAlignment="1" applyProtection="1">
      <alignment horizontal="center" vertical="center"/>
    </xf>
    <xf numFmtId="164" fontId="10" fillId="0" borderId="18" xfId="3" applyNumberFormat="1" applyFont="1" applyFill="1" applyBorder="1" applyAlignment="1" applyProtection="1">
      <alignment horizontal="center" vertical="center"/>
    </xf>
    <xf numFmtId="164" fontId="28" fillId="6" borderId="14" xfId="3" applyNumberFormat="1" applyFont="1" applyFill="1" applyBorder="1" applyAlignment="1" applyProtection="1">
      <alignment horizontal="center" vertical="center"/>
    </xf>
    <xf numFmtId="164" fontId="28" fillId="0" borderId="14" xfId="3" applyNumberFormat="1" applyFont="1" applyFill="1" applyBorder="1" applyAlignment="1" applyProtection="1">
      <alignment horizontal="center" vertical="center"/>
    </xf>
    <xf numFmtId="164" fontId="17" fillId="8" borderId="31" xfId="3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164" fontId="22" fillId="0" borderId="43" xfId="3" applyNumberFormat="1" applyFont="1" applyFill="1" applyBorder="1" applyAlignment="1" applyProtection="1">
      <alignment horizontal="center" vertical="center" wrapText="1"/>
    </xf>
    <xf numFmtId="164" fontId="22" fillId="0" borderId="7" xfId="3" applyNumberFormat="1" applyFont="1" applyFill="1" applyBorder="1" applyAlignment="1" applyProtection="1">
      <alignment horizontal="center" vertical="center" wrapText="1"/>
    </xf>
    <xf numFmtId="164" fontId="22" fillId="0" borderId="11" xfId="3" applyNumberFormat="1" applyFont="1" applyFill="1" applyBorder="1" applyAlignment="1" applyProtection="1">
      <alignment horizontal="center" vertical="center" wrapText="1"/>
    </xf>
    <xf numFmtId="164" fontId="14" fillId="12" borderId="2" xfId="3" applyNumberFormat="1" applyFont="1" applyFill="1" applyBorder="1" applyAlignment="1" applyProtection="1">
      <alignment horizontal="center" vertical="center"/>
    </xf>
    <xf numFmtId="0" fontId="23" fillId="7" borderId="5" xfId="2" applyFont="1" applyFill="1" applyBorder="1"/>
    <xf numFmtId="0" fontId="23" fillId="7" borderId="8" xfId="2" applyFont="1" applyFill="1" applyBorder="1"/>
    <xf numFmtId="164" fontId="14" fillId="12" borderId="3" xfId="3" applyNumberFormat="1" applyFont="1" applyFill="1" applyBorder="1" applyAlignment="1" applyProtection="1">
      <alignment horizontal="center" vertical="center"/>
    </xf>
    <xf numFmtId="0" fontId="23" fillId="7" borderId="6" xfId="2" applyFont="1" applyFill="1" applyBorder="1"/>
    <xf numFmtId="0" fontId="23" fillId="7" borderId="9" xfId="2" applyFont="1" applyFill="1" applyBorder="1"/>
    <xf numFmtId="164" fontId="13" fillId="0" borderId="2" xfId="3" applyNumberFormat="1" applyFont="1" applyFill="1" applyBorder="1" applyAlignment="1" applyProtection="1">
      <alignment horizontal="center" vertical="center"/>
    </xf>
    <xf numFmtId="0" fontId="23" fillId="0" borderId="5" xfId="2" applyFont="1" applyFill="1" applyBorder="1"/>
    <xf numFmtId="0" fontId="23" fillId="0" borderId="8" xfId="2" applyFont="1" applyFill="1" applyBorder="1"/>
    <xf numFmtId="0" fontId="7" fillId="3" borderId="43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164" fontId="13" fillId="0" borderId="4" xfId="3" applyNumberFormat="1" applyFont="1" applyFill="1" applyBorder="1" applyAlignment="1" applyProtection="1">
      <alignment horizontal="center" vertical="center"/>
    </xf>
    <xf numFmtId="0" fontId="23" fillId="0" borderId="0" xfId="2" applyFont="1" applyFill="1" applyBorder="1"/>
    <xf numFmtId="0" fontId="23" fillId="0" borderId="10" xfId="2" applyFont="1" applyFill="1" applyBorder="1"/>
    <xf numFmtId="164" fontId="13" fillId="0" borderId="5" xfId="3" applyNumberFormat="1" applyFont="1" applyFill="1" applyBorder="1" applyAlignment="1" applyProtection="1">
      <alignment horizontal="center" vertical="center"/>
    </xf>
    <xf numFmtId="164" fontId="13" fillId="0" borderId="8" xfId="3" applyNumberFormat="1" applyFont="1" applyFill="1" applyBorder="1" applyAlignment="1" applyProtection="1">
      <alignment horizontal="center" vertical="center"/>
    </xf>
    <xf numFmtId="164" fontId="13" fillId="0" borderId="3" xfId="3" applyNumberFormat="1" applyFont="1" applyFill="1" applyBorder="1" applyAlignment="1" applyProtection="1">
      <alignment horizontal="center" vertical="center"/>
    </xf>
    <xf numFmtId="164" fontId="13" fillId="0" borderId="6" xfId="3" applyNumberFormat="1" applyFont="1" applyFill="1" applyBorder="1" applyAlignment="1" applyProtection="1">
      <alignment horizontal="center" vertical="center"/>
    </xf>
    <xf numFmtId="164" fontId="13" fillId="0" borderId="9" xfId="3" applyNumberFormat="1" applyFont="1" applyFill="1" applyBorder="1" applyAlignment="1" applyProtection="1">
      <alignment horizontal="center" vertical="center"/>
    </xf>
  </cellXfs>
  <cellStyles count="4">
    <cellStyle name="Normál" xfId="0" builtinId="0"/>
    <cellStyle name="Normál 2" xfId="2"/>
    <cellStyle name="Pénznem" xfId="1" builtinId="4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1"/>
  <sheetViews>
    <sheetView view="pageBreakPreview" topLeftCell="A50" zoomScale="25" zoomScaleNormal="25" zoomScaleSheetLayoutView="25" workbookViewId="0">
      <selection activeCell="G13" sqref="G13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09" t="s">
        <v>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196"/>
    </row>
    <row r="9" spans="1:27" ht="102.6" thickBo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196"/>
    </row>
    <row r="10" spans="1:27" s="9" customFormat="1" ht="313.5" customHeight="1">
      <c r="A10" s="8" t="s">
        <v>9</v>
      </c>
      <c r="B10" s="211" t="s">
        <v>10</v>
      </c>
      <c r="C10" s="212"/>
      <c r="D10" s="211" t="s">
        <v>76</v>
      </c>
      <c r="E10" s="212"/>
      <c r="F10" s="211" t="s">
        <v>11</v>
      </c>
      <c r="G10" s="213"/>
      <c r="H10" s="212"/>
      <c r="I10" s="211" t="s">
        <v>12</v>
      </c>
      <c r="J10" s="213"/>
      <c r="K10" s="212"/>
      <c r="L10" s="211" t="s">
        <v>13</v>
      </c>
      <c r="M10" s="213"/>
      <c r="N10" s="212"/>
      <c r="O10" s="211" t="s">
        <v>14</v>
      </c>
      <c r="P10" s="213"/>
      <c r="Q10" s="213"/>
      <c r="R10" s="213"/>
      <c r="S10" s="212"/>
      <c r="T10" s="211"/>
      <c r="U10" s="212"/>
      <c r="V10" s="211" t="s">
        <v>73</v>
      </c>
      <c r="W10" s="213"/>
      <c r="X10" s="212"/>
      <c r="Y10" s="211" t="s">
        <v>89</v>
      </c>
      <c r="Z10" s="213"/>
      <c r="AA10" s="212"/>
    </row>
    <row r="11" spans="1:27" s="12" customFormat="1" ht="153">
      <c r="A11" s="10" t="s">
        <v>15</v>
      </c>
      <c r="B11" s="195" t="s">
        <v>16</v>
      </c>
      <c r="C11" s="197" t="s">
        <v>17</v>
      </c>
      <c r="D11" s="195" t="s">
        <v>16</v>
      </c>
      <c r="E11" s="197" t="s">
        <v>17</v>
      </c>
      <c r="F11" s="214" t="s">
        <v>18</v>
      </c>
      <c r="G11" s="215"/>
      <c r="H11" s="11" t="s">
        <v>17</v>
      </c>
      <c r="I11" s="214" t="s">
        <v>18</v>
      </c>
      <c r="J11" s="215"/>
      <c r="K11" s="11" t="s">
        <v>17</v>
      </c>
      <c r="L11" s="214" t="s">
        <v>18</v>
      </c>
      <c r="M11" s="215"/>
      <c r="N11" s="11" t="s">
        <v>17</v>
      </c>
      <c r="O11" s="214" t="s">
        <v>18</v>
      </c>
      <c r="P11" s="215"/>
      <c r="Q11" s="214" t="s">
        <v>19</v>
      </c>
      <c r="R11" s="216"/>
      <c r="S11" s="197" t="s">
        <v>17</v>
      </c>
      <c r="T11" s="195" t="s">
        <v>16</v>
      </c>
      <c r="U11" s="197" t="s">
        <v>17</v>
      </c>
      <c r="V11" s="214" t="s">
        <v>18</v>
      </c>
      <c r="W11" s="215"/>
      <c r="X11" s="11" t="s">
        <v>17</v>
      </c>
      <c r="Y11" s="214" t="s">
        <v>18</v>
      </c>
      <c r="Z11" s="215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171680265</v>
      </c>
      <c r="E13" s="20">
        <f>SUM(E14:E28)</f>
        <v>150466248</v>
      </c>
      <c r="F13" s="21">
        <f t="shared" ref="F13:AA13" si="0">SUM(F14:F28)</f>
        <v>0</v>
      </c>
      <c r="G13" s="21">
        <f t="shared" si="0"/>
        <v>28179851</v>
      </c>
      <c r="H13" s="21">
        <f t="shared" si="0"/>
        <v>150466248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143500414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137853143</v>
      </c>
      <c r="E14" s="27">
        <f>SUM(H14,K14,N14,S14,U14,X14)</f>
        <v>103079220</v>
      </c>
      <c r="F14" s="28"/>
      <c r="G14" s="29">
        <v>22215475</v>
      </c>
      <c r="H14" s="30">
        <v>103079220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115637668</v>
      </c>
      <c r="S14" s="29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17676600</v>
      </c>
      <c r="F15" s="28"/>
      <c r="G15" s="29"/>
      <c r="H15" s="33">
        <v>17676600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4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/>
      <c r="H16" s="30"/>
      <c r="I16" s="28"/>
      <c r="J16" s="29"/>
      <c r="K16" s="29"/>
      <c r="L16" s="28"/>
      <c r="M16" s="29"/>
      <c r="N16" s="29"/>
      <c r="O16" s="28"/>
      <c r="P16" s="29"/>
      <c r="Q16" s="29"/>
      <c r="R16" s="30"/>
      <c r="S16" s="29"/>
      <c r="T16" s="28"/>
      <c r="U16" s="29"/>
      <c r="V16" s="28"/>
      <c r="W16" s="29"/>
      <c r="X16" s="29"/>
      <c r="Y16" s="28"/>
      <c r="Z16" s="29"/>
      <c r="AA16" s="29"/>
    </row>
    <row r="17" spans="1:27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/>
      <c r="H17" s="30"/>
      <c r="I17" s="28"/>
      <c r="J17" s="29"/>
      <c r="K17" s="29"/>
      <c r="L17" s="28"/>
      <c r="M17" s="29"/>
      <c r="N17" s="29"/>
      <c r="O17" s="28"/>
      <c r="P17" s="29"/>
      <c r="Q17" s="29"/>
      <c r="R17" s="30"/>
      <c r="S17" s="29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/>
      <c r="H18" s="33"/>
      <c r="I18" s="35"/>
      <c r="J18" s="34"/>
      <c r="K18" s="33"/>
      <c r="L18" s="35"/>
      <c r="M18" s="34"/>
      <c r="N18" s="33"/>
      <c r="O18" s="35"/>
      <c r="P18" s="34"/>
      <c r="Q18" s="34"/>
      <c r="R18" s="33"/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80</v>
      </c>
      <c r="B19" s="24"/>
      <c r="C19" s="25"/>
      <c r="D19" s="26">
        <f t="shared" si="1"/>
        <v>9029701</v>
      </c>
      <c r="E19" s="32">
        <f t="shared" si="2"/>
        <v>6390000</v>
      </c>
      <c r="F19" s="35"/>
      <c r="G19" s="34">
        <v>1500188</v>
      </c>
      <c r="H19" s="33">
        <v>6390000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7529513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0</v>
      </c>
      <c r="E20" s="32">
        <f t="shared" si="2"/>
        <v>0</v>
      </c>
      <c r="F20" s="35"/>
      <c r="G20" s="34"/>
      <c r="H20" s="33"/>
      <c r="I20" s="35"/>
      <c r="J20" s="34"/>
      <c r="K20" s="33"/>
      <c r="L20" s="35"/>
      <c r="M20" s="34"/>
      <c r="N20" s="33"/>
      <c r="O20" s="35"/>
      <c r="P20" s="34"/>
      <c r="Q20" s="34"/>
      <c r="R20" s="33"/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0</v>
      </c>
      <c r="E21" s="32">
        <f t="shared" si="2"/>
        <v>0</v>
      </c>
      <c r="F21" s="35"/>
      <c r="G21" s="34"/>
      <c r="H21" s="33"/>
      <c r="I21" s="35"/>
      <c r="J21" s="34"/>
      <c r="K21" s="33"/>
      <c r="L21" s="35"/>
      <c r="M21" s="34"/>
      <c r="N21" s="33"/>
      <c r="O21" s="35"/>
      <c r="P21" s="34"/>
      <c r="Q21" s="34"/>
      <c r="R21" s="33"/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30</v>
      </c>
      <c r="B22" s="24"/>
      <c r="C22" s="25"/>
      <c r="D22" s="26">
        <f t="shared" si="1"/>
        <v>0</v>
      </c>
      <c r="E22" s="32">
        <f t="shared" si="2"/>
        <v>0</v>
      </c>
      <c r="F22" s="35"/>
      <c r="G22" s="34"/>
      <c r="H22" s="33"/>
      <c r="I22" s="35"/>
      <c r="J22" s="34"/>
      <c r="K22" s="33"/>
      <c r="L22" s="35"/>
      <c r="M22" s="34"/>
      <c r="N22" s="33"/>
      <c r="O22" s="35"/>
      <c r="P22" s="34"/>
      <c r="Q22" s="34"/>
      <c r="R22" s="33"/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31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/>
      <c r="H23" s="33"/>
      <c r="I23" s="35"/>
      <c r="J23" s="34"/>
      <c r="K23" s="33"/>
      <c r="L23" s="35"/>
      <c r="M23" s="34"/>
      <c r="N23" s="33"/>
      <c r="O23" s="35"/>
      <c r="P23" s="34"/>
      <c r="Q23" s="34"/>
      <c r="R23" s="33"/>
      <c r="S23" s="33"/>
      <c r="T23" s="35"/>
      <c r="U23" s="33"/>
      <c r="V23" s="38"/>
      <c r="W23" s="33"/>
      <c r="X23" s="33"/>
      <c r="Y23" s="38"/>
      <c r="Z23" s="33"/>
      <c r="AA23" s="33"/>
    </row>
    <row r="24" spans="1:27" ht="89.4">
      <c r="A24" s="23" t="s">
        <v>85</v>
      </c>
      <c r="B24" s="24"/>
      <c r="C24" s="25"/>
      <c r="D24" s="26">
        <f t="shared" si="1"/>
        <v>19790117</v>
      </c>
      <c r="E24" s="32">
        <f t="shared" si="2"/>
        <v>21243676</v>
      </c>
      <c r="F24" s="35"/>
      <c r="G24" s="34">
        <v>3976624</v>
      </c>
      <c r="H24" s="33">
        <v>21243676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15813493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32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/>
      <c r="H25" s="33"/>
      <c r="I25" s="35"/>
      <c r="J25" s="34"/>
      <c r="K25" s="33"/>
      <c r="L25" s="35"/>
      <c r="M25" s="34"/>
      <c r="N25" s="33"/>
      <c r="O25" s="35"/>
      <c r="P25" s="34"/>
      <c r="Q25" s="34"/>
      <c r="R25" s="33"/>
      <c r="S25" s="33"/>
      <c r="T25" s="35"/>
      <c r="U25" s="33"/>
      <c r="V25" s="38"/>
      <c r="W25" s="33"/>
      <c r="X25" s="33"/>
      <c r="Y25" s="38"/>
      <c r="Z25" s="33"/>
      <c r="AA25" s="33"/>
    </row>
    <row r="26" spans="1:27">
      <c r="A26" s="23" t="s">
        <v>81</v>
      </c>
      <c r="B26" s="24"/>
      <c r="C26" s="25"/>
      <c r="D26" s="26">
        <f t="shared" si="1"/>
        <v>2934664</v>
      </c>
      <c r="E26" s="32">
        <f t="shared" si="2"/>
        <v>2076752</v>
      </c>
      <c r="F26" s="35"/>
      <c r="G26" s="34">
        <v>487564</v>
      </c>
      <c r="H26" s="33">
        <v>2076752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2447100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33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3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34</v>
      </c>
      <c r="B29" s="46"/>
      <c r="C29" s="47"/>
      <c r="D29" s="46"/>
      <c r="E29" s="48"/>
      <c r="F29" s="49"/>
      <c r="G29" s="203" t="s">
        <v>83</v>
      </c>
      <c r="H29" s="204" t="s">
        <v>84</v>
      </c>
      <c r="I29" s="49"/>
      <c r="J29" s="50"/>
      <c r="K29" s="51"/>
      <c r="L29" s="49"/>
      <c r="M29" s="50"/>
      <c r="N29" s="51"/>
      <c r="O29" s="49"/>
      <c r="P29" s="50"/>
      <c r="Q29" s="50"/>
      <c r="R29" s="50"/>
      <c r="S29" s="51"/>
      <c r="T29" s="49"/>
      <c r="U29" s="51"/>
      <c r="V29" s="52"/>
      <c r="W29" s="51"/>
      <c r="X29" s="51"/>
      <c r="Y29" s="52"/>
      <c r="Z29" s="51"/>
      <c r="AA29" s="51"/>
    </row>
    <row r="30" spans="1:27">
      <c r="A30" s="23" t="s">
        <v>35</v>
      </c>
      <c r="B30" s="24"/>
      <c r="C30" s="25"/>
      <c r="D30" s="26">
        <f t="shared" ref="D30:D59" si="3">SUM(F30:G30,I30:J30,L30:M30,O30:R30,V30:W30)</f>
        <v>1627000</v>
      </c>
      <c r="E30" s="27">
        <f t="shared" ref="E30:E58" si="4">SUM(H30,K30,N30,S30,U30,X30)</f>
        <v>600000</v>
      </c>
      <c r="F30" s="54"/>
      <c r="G30" s="30">
        <v>127000</v>
      </c>
      <c r="H30" s="29">
        <v>600000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1500000</v>
      </c>
      <c r="S30" s="29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36</v>
      </c>
      <c r="B31" s="200"/>
      <c r="C31" s="201"/>
      <c r="D31" s="26">
        <f t="shared" si="3"/>
        <v>2032000</v>
      </c>
      <c r="E31" s="202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1651000</v>
      </c>
      <c r="S31" s="34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37</v>
      </c>
      <c r="B32" s="200"/>
      <c r="C32" s="201"/>
      <c r="D32" s="200">
        <f t="shared" si="3"/>
        <v>1270000</v>
      </c>
      <c r="E32" s="202">
        <f t="shared" si="4"/>
        <v>1000000</v>
      </c>
      <c r="F32" s="38"/>
      <c r="G32" s="33">
        <v>1270000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4"/>
      <c r="S32" s="33"/>
      <c r="T32" s="35"/>
      <c r="U32" s="33"/>
      <c r="V32" s="38"/>
      <c r="W32" s="33"/>
      <c r="X32" s="33"/>
      <c r="Y32" s="38"/>
      <c r="Z32" s="33"/>
      <c r="AA32" s="33"/>
    </row>
    <row r="33" spans="1:27">
      <c r="A33" s="23" t="s">
        <v>38</v>
      </c>
      <c r="B33" s="24"/>
      <c r="C33" s="25"/>
      <c r="D33" s="26">
        <f t="shared" si="3"/>
        <v>1587500</v>
      </c>
      <c r="E33" s="27">
        <f t="shared" si="4"/>
        <v>3000000</v>
      </c>
      <c r="F33" s="35"/>
      <c r="G33" s="33"/>
      <c r="H33" s="33">
        <v>3000000</v>
      </c>
      <c r="I33" s="35"/>
      <c r="J33" s="34"/>
      <c r="K33" s="33"/>
      <c r="L33" s="35"/>
      <c r="M33" s="34"/>
      <c r="N33" s="33"/>
      <c r="O33" s="35"/>
      <c r="P33" s="34"/>
      <c r="Q33" s="34"/>
      <c r="R33" s="34">
        <v>1587500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39</v>
      </c>
      <c r="B34" s="24"/>
      <c r="C34" s="25"/>
      <c r="D34" s="26">
        <f t="shared" si="3"/>
        <v>1723177</v>
      </c>
      <c r="E34" s="27">
        <f t="shared" si="4"/>
        <v>600000</v>
      </c>
      <c r="F34" s="35"/>
      <c r="G34" s="33">
        <v>400000</v>
      </c>
      <c r="H34" s="33">
        <v>600000</v>
      </c>
      <c r="I34" s="35"/>
      <c r="J34" s="34"/>
      <c r="K34" s="33"/>
      <c r="L34" s="35"/>
      <c r="M34" s="34"/>
      <c r="N34" s="33"/>
      <c r="O34" s="35"/>
      <c r="P34" s="34"/>
      <c r="Q34" s="34"/>
      <c r="R34" s="34">
        <v>1323177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>
      <c r="A35" s="190" t="s">
        <v>71</v>
      </c>
      <c r="B35" s="24"/>
      <c r="C35" s="25"/>
      <c r="D35" s="26">
        <f t="shared" si="3"/>
        <v>0</v>
      </c>
      <c r="E35" s="27">
        <f t="shared" si="4"/>
        <v>3200000</v>
      </c>
      <c r="F35" s="35"/>
      <c r="G35" s="33"/>
      <c r="H35" s="33">
        <v>3200000</v>
      </c>
      <c r="I35" s="35"/>
      <c r="J35" s="34"/>
      <c r="K35" s="33"/>
      <c r="L35" s="35"/>
      <c r="M35" s="34"/>
      <c r="N35" s="33"/>
      <c r="O35" s="35"/>
      <c r="P35" s="34"/>
      <c r="Q35" s="34"/>
      <c r="R35" s="34"/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90" t="s">
        <v>72</v>
      </c>
      <c r="B36" s="188"/>
      <c r="C36" s="189"/>
      <c r="D36" s="26">
        <f t="shared" si="3"/>
        <v>4673600</v>
      </c>
      <c r="E36" s="27">
        <f>SUM(H36,K36,N36,S36,U36,X36,AA36)</f>
        <v>0</v>
      </c>
      <c r="F36" s="35"/>
      <c r="G36" s="33"/>
      <c r="H36" s="33"/>
      <c r="I36" s="35"/>
      <c r="J36" s="34"/>
      <c r="K36" s="33"/>
      <c r="L36" s="35"/>
      <c r="M36" s="34"/>
      <c r="N36" s="33"/>
      <c r="O36" s="35"/>
      <c r="P36" s="34"/>
      <c r="Q36" s="34"/>
      <c r="R36" s="34">
        <v>4673600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40</v>
      </c>
      <c r="B37" s="24"/>
      <c r="C37" s="25"/>
      <c r="D37" s="26">
        <f t="shared" si="3"/>
        <v>7400000</v>
      </c>
      <c r="E37" s="27">
        <f t="shared" si="4"/>
        <v>0</v>
      </c>
      <c r="F37" s="35"/>
      <c r="G37" s="33">
        <v>7400000</v>
      </c>
      <c r="H37" s="33"/>
      <c r="I37" s="35"/>
      <c r="J37" s="34"/>
      <c r="K37" s="33"/>
      <c r="L37" s="35"/>
      <c r="M37" s="34"/>
      <c r="N37" s="33"/>
      <c r="O37" s="35"/>
      <c r="P37" s="34"/>
      <c r="Q37" s="34"/>
      <c r="R37" s="34"/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41</v>
      </c>
      <c r="B38" s="24"/>
      <c r="C38" s="25"/>
      <c r="D38" s="26">
        <f t="shared" si="3"/>
        <v>3631380</v>
      </c>
      <c r="E38" s="27">
        <f>SUM(H38,K38,N38,S38,U38,X38,AA38)</f>
        <v>550000</v>
      </c>
      <c r="F38" s="35"/>
      <c r="G38" s="33">
        <v>83000</v>
      </c>
      <c r="H38" s="33">
        <v>550000</v>
      </c>
      <c r="I38" s="35"/>
      <c r="J38" s="34"/>
      <c r="K38" s="33"/>
      <c r="L38" s="35"/>
      <c r="M38" s="34"/>
      <c r="N38" s="33"/>
      <c r="O38" s="35"/>
      <c r="P38" s="34"/>
      <c r="Q38" s="34"/>
      <c r="R38" s="34">
        <v>3548380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42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/>
      <c r="H39" s="33"/>
      <c r="I39" s="35"/>
      <c r="J39" s="34"/>
      <c r="K39" s="33"/>
      <c r="L39" s="35"/>
      <c r="M39" s="34"/>
      <c r="N39" s="33"/>
      <c r="O39" s="35"/>
      <c r="P39" s="34"/>
      <c r="Q39" s="34"/>
      <c r="R39" s="34"/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43</v>
      </c>
      <c r="B40" s="24"/>
      <c r="C40" s="25"/>
      <c r="D40" s="26">
        <f t="shared" si="3"/>
        <v>11207000</v>
      </c>
      <c r="E40" s="27">
        <f t="shared" si="4"/>
        <v>166000</v>
      </c>
      <c r="F40" s="35"/>
      <c r="G40" s="33">
        <v>11207000</v>
      </c>
      <c r="H40" s="33">
        <v>166000</v>
      </c>
      <c r="I40" s="35"/>
      <c r="J40" s="34"/>
      <c r="K40" s="33"/>
      <c r="L40" s="35"/>
      <c r="M40" s="34"/>
      <c r="N40" s="33"/>
      <c r="O40" s="35"/>
      <c r="P40" s="34"/>
      <c r="Q40" s="34"/>
      <c r="R40" s="34"/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88.8">
      <c r="A41" s="23" t="s">
        <v>44</v>
      </c>
      <c r="B41" s="24"/>
      <c r="C41" s="25"/>
      <c r="D41" s="26">
        <f t="shared" si="3"/>
        <v>7935000</v>
      </c>
      <c r="E41" s="27">
        <f t="shared" si="4"/>
        <v>0</v>
      </c>
      <c r="F41" s="35"/>
      <c r="G41" s="33">
        <v>7300000</v>
      </c>
      <c r="H41" s="33"/>
      <c r="I41" s="35"/>
      <c r="J41" s="34"/>
      <c r="K41" s="33"/>
      <c r="L41" s="35"/>
      <c r="M41" s="34"/>
      <c r="N41" s="33"/>
      <c r="O41" s="35"/>
      <c r="P41" s="34"/>
      <c r="Q41" s="34"/>
      <c r="R41" s="34">
        <v>635000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45</v>
      </c>
      <c r="B42" s="24"/>
      <c r="C42" s="25"/>
      <c r="D42" s="26">
        <f t="shared" si="3"/>
        <v>3500000</v>
      </c>
      <c r="E42" s="27">
        <f t="shared" si="4"/>
        <v>0</v>
      </c>
      <c r="F42" s="35"/>
      <c r="G42" s="33">
        <v>3500000</v>
      </c>
      <c r="H42" s="33"/>
      <c r="I42" s="35"/>
      <c r="J42" s="34"/>
      <c r="K42" s="33"/>
      <c r="L42" s="35"/>
      <c r="M42" s="34"/>
      <c r="N42" s="33"/>
      <c r="O42" s="35"/>
      <c r="P42" s="34"/>
      <c r="Q42" s="34"/>
      <c r="R42" s="34"/>
      <c r="S42" s="33"/>
      <c r="T42" s="35"/>
      <c r="U42" s="33"/>
      <c r="V42" s="38"/>
      <c r="W42" s="33"/>
      <c r="X42" s="33"/>
      <c r="Y42" s="38"/>
      <c r="Z42" s="33"/>
      <c r="AA42" s="33"/>
    </row>
    <row r="43" spans="1:27">
      <c r="A43" s="57" t="s">
        <v>82</v>
      </c>
      <c r="B43" s="24"/>
      <c r="C43" s="25"/>
      <c r="D43" s="26">
        <f t="shared" si="3"/>
        <v>1905000</v>
      </c>
      <c r="E43" s="27">
        <f t="shared" si="4"/>
        <v>1000000</v>
      </c>
      <c r="F43" s="35"/>
      <c r="G43" s="33">
        <v>1905000</v>
      </c>
      <c r="H43" s="33">
        <v>1000000</v>
      </c>
      <c r="I43" s="35"/>
      <c r="J43" s="34"/>
      <c r="K43" s="33"/>
      <c r="L43" s="35"/>
      <c r="M43" s="34"/>
      <c r="N43" s="33"/>
      <c r="O43" s="35"/>
      <c r="P43" s="34"/>
      <c r="Q43" s="34"/>
      <c r="R43" s="34"/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46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/>
      <c r="H44" s="33"/>
      <c r="I44" s="35"/>
      <c r="J44" s="34"/>
      <c r="K44" s="33"/>
      <c r="L44" s="35"/>
      <c r="M44" s="34"/>
      <c r="N44" s="33"/>
      <c r="O44" s="35"/>
      <c r="P44" s="34"/>
      <c r="Q44" s="34"/>
      <c r="R44" s="34"/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86</v>
      </c>
      <c r="B45" s="24"/>
      <c r="C45" s="25"/>
      <c r="D45" s="26">
        <f t="shared" si="3"/>
        <v>11210000</v>
      </c>
      <c r="E45" s="27">
        <f t="shared" si="4"/>
        <v>0</v>
      </c>
      <c r="F45" s="35"/>
      <c r="G45" s="33">
        <v>11210000</v>
      </c>
      <c r="H45" s="33"/>
      <c r="I45" s="35"/>
      <c r="J45" s="34"/>
      <c r="K45" s="33"/>
      <c r="L45" s="35"/>
      <c r="M45" s="34"/>
      <c r="N45" s="33"/>
      <c r="O45" s="35"/>
      <c r="P45" s="34"/>
      <c r="Q45" s="34"/>
      <c r="R45" s="34"/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87</v>
      </c>
      <c r="B46" s="188"/>
      <c r="C46" s="189"/>
      <c r="D46" s="26">
        <f t="shared" si="3"/>
        <v>10332000</v>
      </c>
      <c r="E46" s="27">
        <f t="shared" si="4"/>
        <v>0</v>
      </c>
      <c r="F46" s="35"/>
      <c r="G46" s="33">
        <v>10332000</v>
      </c>
      <c r="H46" s="33"/>
      <c r="I46" s="35"/>
      <c r="J46" s="34"/>
      <c r="K46" s="33"/>
      <c r="L46" s="35"/>
      <c r="M46" s="34"/>
      <c r="N46" s="33"/>
      <c r="O46" s="35"/>
      <c r="P46" s="34"/>
      <c r="Q46" s="34"/>
      <c r="R46" s="34"/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88</v>
      </c>
      <c r="B47" s="24"/>
      <c r="C47" s="25"/>
      <c r="D47" s="26">
        <f t="shared" si="3"/>
        <v>9348000</v>
      </c>
      <c r="E47" s="27">
        <f t="shared" si="4"/>
        <v>0</v>
      </c>
      <c r="F47" s="35"/>
      <c r="G47" s="33">
        <v>9348000</v>
      </c>
      <c r="H47" s="33"/>
      <c r="I47" s="35"/>
      <c r="J47" s="34"/>
      <c r="K47" s="33"/>
      <c r="L47" s="35"/>
      <c r="M47" s="34"/>
      <c r="N47" s="33"/>
      <c r="O47" s="35"/>
      <c r="P47" s="34"/>
      <c r="Q47" s="34"/>
      <c r="R47" s="34"/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47</v>
      </c>
      <c r="B48" s="24"/>
      <c r="C48" s="25"/>
      <c r="D48" s="26">
        <f t="shared" si="3"/>
        <v>10160000</v>
      </c>
      <c r="E48" s="27">
        <f t="shared" si="4"/>
        <v>100000</v>
      </c>
      <c r="F48" s="35"/>
      <c r="G48" s="34"/>
      <c r="H48" s="33">
        <v>100000</v>
      </c>
      <c r="I48" s="35"/>
      <c r="J48" s="34"/>
      <c r="K48" s="33"/>
      <c r="L48" s="35"/>
      <c r="M48" s="34"/>
      <c r="N48" s="33"/>
      <c r="O48" s="35"/>
      <c r="P48" s="34"/>
      <c r="Q48" s="34"/>
      <c r="R48" s="34">
        <v>10160000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48</v>
      </c>
      <c r="B49" s="24"/>
      <c r="C49" s="25"/>
      <c r="D49" s="26">
        <f t="shared" si="3"/>
        <v>17208500</v>
      </c>
      <c r="E49" s="27">
        <f t="shared" si="4"/>
        <v>3300000</v>
      </c>
      <c r="F49" s="35"/>
      <c r="G49" s="34"/>
      <c r="H49" s="34">
        <v>3300000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17208500</v>
      </c>
      <c r="S49" s="34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49</v>
      </c>
      <c r="B50" s="24"/>
      <c r="C50" s="25"/>
      <c r="D50" s="26">
        <f t="shared" si="3"/>
        <v>0</v>
      </c>
      <c r="E50" s="27">
        <f t="shared" si="4"/>
        <v>9100000</v>
      </c>
      <c r="F50" s="35"/>
      <c r="G50" s="34"/>
      <c r="H50" s="33">
        <v>9100000</v>
      </c>
      <c r="I50" s="35"/>
      <c r="J50" s="34"/>
      <c r="K50" s="34"/>
      <c r="L50" s="35"/>
      <c r="M50" s="34"/>
      <c r="N50" s="34"/>
      <c r="O50" s="35"/>
      <c r="P50" s="34"/>
      <c r="Q50" s="34"/>
      <c r="R50" s="33"/>
      <c r="S50" s="34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50</v>
      </c>
      <c r="B51" s="24"/>
      <c r="C51" s="25"/>
      <c r="D51" s="26">
        <f t="shared" si="3"/>
        <v>20832064</v>
      </c>
      <c r="E51" s="27">
        <f t="shared" si="4"/>
        <v>21500000</v>
      </c>
      <c r="F51" s="35"/>
      <c r="G51" s="33"/>
      <c r="H51" s="33">
        <v>21500000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20832064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51</v>
      </c>
      <c r="B52" s="24"/>
      <c r="C52" s="25"/>
      <c r="D52" s="26">
        <f t="shared" si="3"/>
        <v>0</v>
      </c>
      <c r="E52" s="27">
        <f t="shared" si="4"/>
        <v>48000000</v>
      </c>
      <c r="F52" s="38"/>
      <c r="G52" s="33"/>
      <c r="H52" s="33">
        <v>48000000</v>
      </c>
      <c r="I52" s="35"/>
      <c r="J52" s="34"/>
      <c r="K52" s="33"/>
      <c r="L52" s="35"/>
      <c r="M52" s="34"/>
      <c r="N52" s="33"/>
      <c r="O52" s="35"/>
      <c r="P52" s="34"/>
      <c r="Q52" s="34"/>
      <c r="R52" s="33"/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52</v>
      </c>
      <c r="B53" s="24"/>
      <c r="C53" s="25"/>
      <c r="D53" s="26">
        <f t="shared" si="3"/>
        <v>6205000</v>
      </c>
      <c r="E53" s="27">
        <f>SUM(H53,K53,N53,S53,U53,X53,AA53)</f>
        <v>5000000</v>
      </c>
      <c r="F53" s="38"/>
      <c r="G53" s="33"/>
      <c r="H53" s="33"/>
      <c r="I53" s="38"/>
      <c r="J53" s="33"/>
      <c r="K53" s="33"/>
      <c r="L53" s="38"/>
      <c r="M53" s="33"/>
      <c r="N53" s="33"/>
      <c r="O53" s="38"/>
      <c r="P53" s="33"/>
      <c r="Q53" s="33"/>
      <c r="R53" s="33">
        <v>6205000</v>
      </c>
      <c r="S53" s="33"/>
      <c r="T53" s="38"/>
      <c r="U53" s="33"/>
      <c r="V53" s="38"/>
      <c r="W53" s="33"/>
      <c r="X53" s="33">
        <v>5000000</v>
      </c>
      <c r="Y53" s="38"/>
      <c r="Z53" s="33"/>
      <c r="AA53" s="33"/>
    </row>
    <row r="54" spans="1:27">
      <c r="A54" s="58" t="s">
        <v>91</v>
      </c>
      <c r="B54" s="24"/>
      <c r="C54" s="25"/>
      <c r="D54" s="26">
        <f t="shared" si="3"/>
        <v>12700000</v>
      </c>
      <c r="E54" s="27">
        <f t="shared" si="4"/>
        <v>0</v>
      </c>
      <c r="F54" s="35"/>
      <c r="G54" s="34">
        <v>12700000</v>
      </c>
      <c r="H54" s="34"/>
      <c r="I54" s="35"/>
      <c r="J54" s="34"/>
      <c r="K54" s="34"/>
      <c r="L54" s="35"/>
      <c r="M54" s="34"/>
      <c r="N54" s="34"/>
      <c r="O54" s="35"/>
      <c r="P54" s="34"/>
      <c r="Q54" s="34"/>
      <c r="R54" s="33"/>
      <c r="S54" s="34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79</v>
      </c>
      <c r="B55" s="24"/>
      <c r="C55" s="25"/>
      <c r="D55" s="26">
        <f t="shared" si="3"/>
        <v>0</v>
      </c>
      <c r="E55" s="27">
        <f>SUM(H55,K55,N55,S55,U55,X55)</f>
        <v>25000000</v>
      </c>
      <c r="F55" s="35"/>
      <c r="G55" s="34"/>
      <c r="H55" s="33"/>
      <c r="I55" s="35"/>
      <c r="J55" s="34"/>
      <c r="K55" s="33"/>
      <c r="L55" s="35"/>
      <c r="M55" s="34"/>
      <c r="N55" s="33"/>
      <c r="O55" s="35"/>
      <c r="P55" s="34"/>
      <c r="Q55" s="34"/>
      <c r="R55" s="56"/>
      <c r="S55" s="33">
        <v>25000000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78</v>
      </c>
      <c r="B56" s="24"/>
      <c r="C56" s="25"/>
      <c r="D56" s="26">
        <f t="shared" si="3"/>
        <v>0</v>
      </c>
      <c r="E56" s="27">
        <f>SUM(H56,K56,N56,S56,U56,X56)</f>
        <v>75000000</v>
      </c>
      <c r="F56" s="35"/>
      <c r="G56" s="34"/>
      <c r="H56" s="33"/>
      <c r="I56" s="35"/>
      <c r="J56" s="34"/>
      <c r="K56" s="33"/>
      <c r="L56" s="35"/>
      <c r="M56" s="34"/>
      <c r="N56" s="33"/>
      <c r="O56" s="35"/>
      <c r="P56" s="34"/>
      <c r="Q56" s="34"/>
      <c r="R56" s="199"/>
      <c r="S56" s="33">
        <v>75000000</v>
      </c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92</v>
      </c>
      <c r="B57" s="24"/>
      <c r="C57" s="25"/>
      <c r="D57" s="26">
        <f t="shared" si="3"/>
        <v>0</v>
      </c>
      <c r="E57" s="27">
        <f>SUM(H57,K57,N57,S57,U57,X57)</f>
        <v>2000000</v>
      </c>
      <c r="F57" s="35"/>
      <c r="G57" s="34"/>
      <c r="H57" s="34">
        <v>2000000</v>
      </c>
      <c r="I57" s="35"/>
      <c r="J57" s="34"/>
      <c r="K57" s="34"/>
      <c r="L57" s="35"/>
      <c r="M57" s="34"/>
      <c r="N57" s="34"/>
      <c r="O57" s="35"/>
      <c r="P57" s="34"/>
      <c r="Q57" s="34"/>
      <c r="R57" s="34"/>
      <c r="S57" s="34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74</v>
      </c>
      <c r="B58" s="24"/>
      <c r="C58" s="25"/>
      <c r="D58" s="26">
        <f t="shared" si="3"/>
        <v>0</v>
      </c>
      <c r="E58" s="27">
        <f t="shared" si="4"/>
        <v>1800000</v>
      </c>
      <c r="F58" s="35"/>
      <c r="G58" s="34"/>
      <c r="H58" s="33"/>
      <c r="I58" s="35"/>
      <c r="J58" s="34"/>
      <c r="K58" s="33"/>
      <c r="L58" s="35"/>
      <c r="M58" s="34"/>
      <c r="N58" s="33"/>
      <c r="O58" s="35"/>
      <c r="P58" s="34"/>
      <c r="Q58" s="34"/>
      <c r="R58" s="34"/>
      <c r="S58" s="33"/>
      <c r="T58" s="35"/>
      <c r="U58" s="33"/>
      <c r="V58" s="38"/>
      <c r="W58" s="33"/>
      <c r="X58" s="33">
        <v>1800000</v>
      </c>
      <c r="Y58" s="38"/>
      <c r="Z58" s="33"/>
      <c r="AA58" s="33"/>
    </row>
    <row r="59" spans="1:27" ht="51.6" thickBot="1">
      <c r="A59" s="58" t="s">
        <v>75</v>
      </c>
      <c r="B59" s="24"/>
      <c r="C59" s="25"/>
      <c r="D59" s="26">
        <f t="shared" si="3"/>
        <v>121920000</v>
      </c>
      <c r="E59" s="27">
        <f>SUM(H59,K59,N59,S59,U59,X59)</f>
        <v>0</v>
      </c>
      <c r="F59" s="35"/>
      <c r="G59" s="34"/>
      <c r="H59" s="33"/>
      <c r="I59" s="35"/>
      <c r="J59" s="34"/>
      <c r="K59" s="33"/>
      <c r="L59" s="35"/>
      <c r="M59" s="34"/>
      <c r="N59" s="33"/>
      <c r="O59" s="35"/>
      <c r="P59" s="34"/>
      <c r="Q59" s="34"/>
      <c r="R59" s="33">
        <v>121920000</v>
      </c>
      <c r="S59" s="198"/>
      <c r="T59" s="35"/>
      <c r="U59" s="33"/>
      <c r="V59" s="38"/>
      <c r="W59" s="33"/>
      <c r="X59" s="33"/>
      <c r="Y59" s="38"/>
      <c r="Z59" s="33"/>
      <c r="AA59" s="33"/>
    </row>
    <row r="60" spans="1:27" ht="91.5" customHeight="1" thickBot="1">
      <c r="A60" s="59" t="s">
        <v>53</v>
      </c>
      <c r="B60" s="60">
        <f t="shared" ref="B60:X60" si="5">SUM(B14:B59)</f>
        <v>0</v>
      </c>
      <c r="C60" s="61">
        <f t="shared" si="5"/>
        <v>0</v>
      </c>
      <c r="D60" s="62">
        <f t="shared" si="5"/>
        <v>440087486</v>
      </c>
      <c r="E60" s="61">
        <f>SUM(E14:E59)</f>
        <v>352582248</v>
      </c>
      <c r="F60" s="63">
        <f t="shared" si="5"/>
        <v>0</v>
      </c>
      <c r="G60" s="64">
        <f t="shared" si="5"/>
        <v>105342851</v>
      </c>
      <c r="H60" s="65">
        <f t="shared" si="5"/>
        <v>245782248</v>
      </c>
      <c r="I60" s="63">
        <f t="shared" si="5"/>
        <v>0</v>
      </c>
      <c r="J60" s="64">
        <f t="shared" si="5"/>
        <v>0</v>
      </c>
      <c r="K60" s="65">
        <f t="shared" si="5"/>
        <v>0</v>
      </c>
      <c r="L60" s="63">
        <f t="shared" si="5"/>
        <v>0</v>
      </c>
      <c r="M60" s="64">
        <f t="shared" si="5"/>
        <v>0</v>
      </c>
      <c r="N60" s="65">
        <f t="shared" si="5"/>
        <v>0</v>
      </c>
      <c r="O60" s="63">
        <f t="shared" si="5"/>
        <v>0</v>
      </c>
      <c r="P60" s="64">
        <f t="shared" si="5"/>
        <v>0</v>
      </c>
      <c r="Q60" s="64">
        <f t="shared" si="5"/>
        <v>0</v>
      </c>
      <c r="R60" s="64">
        <f>SUM(R14:R59)</f>
        <v>334744635</v>
      </c>
      <c r="S60" s="65">
        <f>SUM(S14:S59)</f>
        <v>100000000</v>
      </c>
      <c r="T60" s="63">
        <f t="shared" si="5"/>
        <v>0</v>
      </c>
      <c r="U60" s="65">
        <f t="shared" si="5"/>
        <v>0</v>
      </c>
      <c r="V60" s="64">
        <f t="shared" si="5"/>
        <v>0</v>
      </c>
      <c r="W60" s="64">
        <f t="shared" si="5"/>
        <v>0</v>
      </c>
      <c r="X60" s="65">
        <f t="shared" si="5"/>
        <v>6800000</v>
      </c>
      <c r="Y60" s="64">
        <f t="shared" ref="Y60:AA60" si="6">SUM(Y14:Y59)</f>
        <v>0</v>
      </c>
      <c r="Z60" s="64">
        <f t="shared" si="6"/>
        <v>0</v>
      </c>
      <c r="AA60" s="66">
        <f t="shared" si="6"/>
        <v>0</v>
      </c>
    </row>
    <row r="61" spans="1:27">
      <c r="A61" s="67"/>
      <c r="B61" s="68"/>
      <c r="C61" s="69"/>
      <c r="D61" s="26"/>
      <c r="E61" s="27"/>
      <c r="F61" s="70"/>
      <c r="G61" s="71"/>
      <c r="H61" s="71"/>
      <c r="I61" s="70"/>
      <c r="J61" s="71"/>
      <c r="K61" s="71"/>
      <c r="L61" s="70"/>
      <c r="M61" s="71"/>
      <c r="N61" s="71"/>
      <c r="O61" s="70"/>
      <c r="P61" s="71"/>
      <c r="Q61" s="71"/>
      <c r="R61" s="71"/>
      <c r="S61" s="71"/>
      <c r="T61" s="70"/>
      <c r="U61" s="71"/>
      <c r="V61" s="70"/>
      <c r="W61" s="71"/>
      <c r="X61" s="71"/>
      <c r="Y61" s="70"/>
      <c r="Z61" s="71"/>
      <c r="AA61" s="71"/>
    </row>
    <row r="62" spans="1:27" ht="106.5" customHeight="1">
      <c r="A62" s="23" t="s">
        <v>54</v>
      </c>
      <c r="B62" s="72"/>
      <c r="C62" s="73"/>
      <c r="D62" s="26">
        <f>SUM(F62:G62,I62:J62,L62:M62,O62:R62,V62:W62)</f>
        <v>0</v>
      </c>
      <c r="E62" s="27">
        <f t="shared" ref="E62:E70" si="7">SUM(H62,K62,N62,S62,U62,X62)</f>
        <v>0</v>
      </c>
      <c r="F62" s="74"/>
      <c r="G62" s="75"/>
      <c r="H62" s="75"/>
      <c r="I62" s="74"/>
      <c r="J62" s="75"/>
      <c r="K62" s="75"/>
      <c r="L62" s="74"/>
      <c r="M62" s="75"/>
      <c r="N62" s="75"/>
      <c r="O62" s="74"/>
      <c r="P62" s="75"/>
      <c r="Q62" s="75"/>
      <c r="R62" s="75"/>
      <c r="S62" s="75"/>
      <c r="T62" s="74"/>
      <c r="U62" s="75"/>
      <c r="V62" s="74"/>
      <c r="W62" s="75"/>
      <c r="X62" s="75"/>
      <c r="Y62" s="74"/>
      <c r="Z62" s="75"/>
      <c r="AA62" s="75"/>
    </row>
    <row r="63" spans="1:27" ht="106.5" customHeight="1">
      <c r="A63" s="23" t="s">
        <v>93</v>
      </c>
      <c r="B63" s="72"/>
      <c r="C63" s="73"/>
      <c r="D63" s="26">
        <f>SUM(F63:G63,I63:J63,L63:M63,O63:R63,V63:W63)</f>
        <v>0</v>
      </c>
      <c r="E63" s="27">
        <f t="shared" si="7"/>
        <v>2000000</v>
      </c>
      <c r="F63" s="74"/>
      <c r="G63" s="75"/>
      <c r="H63" s="75">
        <v>2000000</v>
      </c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194" t="s">
        <v>55</v>
      </c>
      <c r="B64" s="205"/>
      <c r="C64" s="73"/>
      <c r="D64" s="26">
        <f t="shared" ref="D64:D70" si="8">SUM(F64:G64,I64:J64,L64:M64,O64:R64,V64:W64)</f>
        <v>0</v>
      </c>
      <c r="E64" s="27">
        <f t="shared" si="7"/>
        <v>0</v>
      </c>
      <c r="F64" s="74"/>
      <c r="G64" s="75"/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86.25" customHeight="1">
      <c r="A65" s="23"/>
      <c r="B65" s="72"/>
      <c r="C65" s="73"/>
      <c r="D65" s="26"/>
      <c r="E65" s="27">
        <f t="shared" si="7"/>
        <v>0</v>
      </c>
      <c r="F65" s="76"/>
      <c r="G65" s="77"/>
      <c r="H65" s="78"/>
      <c r="I65" s="76"/>
      <c r="J65" s="77"/>
      <c r="K65" s="78"/>
      <c r="L65" s="76"/>
      <c r="M65" s="77"/>
      <c r="N65" s="78"/>
      <c r="O65" s="76"/>
      <c r="P65" s="77"/>
      <c r="Q65" s="77"/>
      <c r="R65" s="77"/>
      <c r="S65" s="78"/>
      <c r="T65" s="76"/>
      <c r="U65" s="78"/>
      <c r="V65" s="79"/>
      <c r="W65" s="78"/>
      <c r="X65" s="78"/>
      <c r="Y65" s="79"/>
      <c r="Z65" s="78"/>
      <c r="AA65" s="78"/>
    </row>
    <row r="66" spans="1:38" ht="106.5" customHeight="1">
      <c r="A66" s="23"/>
      <c r="B66" s="72"/>
      <c r="C66" s="73"/>
      <c r="D66" s="26">
        <f t="shared" si="8"/>
        <v>0</v>
      </c>
      <c r="E66" s="27">
        <f t="shared" si="7"/>
        <v>0</v>
      </c>
      <c r="F66" s="74"/>
      <c r="G66" s="75"/>
      <c r="H66" s="75"/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106.5" customHeight="1">
      <c r="A67" s="23"/>
      <c r="B67" s="72"/>
      <c r="C67" s="73"/>
      <c r="D67" s="26">
        <f t="shared" si="8"/>
        <v>0</v>
      </c>
      <c r="E67" s="27">
        <f t="shared" si="7"/>
        <v>0</v>
      </c>
      <c r="F67" s="74"/>
      <c r="G67" s="75"/>
      <c r="H67" s="75"/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106.5" customHeight="1">
      <c r="A68" s="23"/>
      <c r="B68" s="72"/>
      <c r="C68" s="73"/>
      <c r="D68" s="26">
        <f t="shared" si="8"/>
        <v>0</v>
      </c>
      <c r="E68" s="27">
        <f>SUM(H68,K68,N68,S68,U68,X68)</f>
        <v>0</v>
      </c>
      <c r="F68" s="74"/>
      <c r="G68" s="75"/>
      <c r="H68" s="75"/>
      <c r="I68" s="74"/>
      <c r="J68" s="75"/>
      <c r="K68" s="75"/>
      <c r="L68" s="74"/>
      <c r="M68" s="75"/>
      <c r="N68" s="75"/>
      <c r="O68" s="74"/>
      <c r="P68" s="75"/>
      <c r="Q68" s="75"/>
      <c r="R68" s="75"/>
      <c r="S68" s="75"/>
      <c r="T68" s="74"/>
      <c r="U68" s="75"/>
      <c r="V68" s="74"/>
      <c r="W68" s="75"/>
      <c r="X68" s="75"/>
      <c r="Y68" s="74"/>
      <c r="Z68" s="75"/>
      <c r="AA68" s="75"/>
    </row>
    <row r="69" spans="1:38" ht="86.25" customHeight="1">
      <c r="A69" s="23"/>
      <c r="B69" s="72"/>
      <c r="C69" s="73"/>
      <c r="D69" s="26">
        <f>SUM(F69:G69,I69:J69,L69:M69,O69:R69,V69:W69)</f>
        <v>0</v>
      </c>
      <c r="E69" s="27">
        <f t="shared" si="7"/>
        <v>0</v>
      </c>
      <c r="F69" s="76"/>
      <c r="G69" s="77"/>
      <c r="H69" s="77"/>
      <c r="I69" s="76"/>
      <c r="J69" s="77"/>
      <c r="K69" s="78"/>
      <c r="L69" s="76"/>
      <c r="M69" s="77"/>
      <c r="N69" s="78"/>
      <c r="O69" s="76"/>
      <c r="P69" s="77"/>
      <c r="Q69" s="77"/>
      <c r="R69" s="77"/>
      <c r="S69" s="78"/>
      <c r="T69" s="76"/>
      <c r="U69" s="78"/>
      <c r="V69" s="79"/>
      <c r="W69" s="78"/>
      <c r="X69" s="78"/>
      <c r="Y69" s="79"/>
      <c r="Z69" s="78"/>
      <c r="AA69" s="78"/>
    </row>
    <row r="70" spans="1:38" ht="182.25" customHeight="1" thickBot="1">
      <c r="A70" s="80"/>
      <c r="B70" s="81"/>
      <c r="C70" s="82"/>
      <c r="D70" s="26">
        <f t="shared" si="8"/>
        <v>0</v>
      </c>
      <c r="E70" s="27">
        <f t="shared" si="7"/>
        <v>0</v>
      </c>
      <c r="F70" s="83"/>
      <c r="G70" s="84"/>
      <c r="H70" s="84"/>
      <c r="I70" s="83"/>
      <c r="J70" s="84"/>
      <c r="K70" s="85"/>
      <c r="L70" s="83"/>
      <c r="M70" s="84"/>
      <c r="N70" s="85"/>
      <c r="O70" s="83"/>
      <c r="P70" s="84"/>
      <c r="Q70" s="84"/>
      <c r="R70" s="84"/>
      <c r="S70" s="85"/>
      <c r="T70" s="83"/>
      <c r="U70" s="85"/>
      <c r="V70" s="86"/>
      <c r="W70" s="85"/>
      <c r="X70" s="85"/>
      <c r="Y70" s="86"/>
      <c r="Z70" s="85"/>
      <c r="AA70" s="85"/>
    </row>
    <row r="71" spans="1:38" ht="96.75" customHeight="1" thickBot="1">
      <c r="A71" s="87" t="s">
        <v>56</v>
      </c>
      <c r="B71" s="88">
        <f>SUM(B61:B70)</f>
        <v>0</v>
      </c>
      <c r="C71" s="89"/>
      <c r="D71" s="62">
        <f>SUM(D61:D70)</f>
        <v>0</v>
      </c>
      <c r="E71" s="61">
        <f>SUM(E61:E70)</f>
        <v>2000000</v>
      </c>
      <c r="F71" s="90">
        <f t="shared" ref="F71:W71" si="9">SUM(F61:F70)</f>
        <v>0</v>
      </c>
      <c r="G71" s="64">
        <f>SUM(G61:G70)</f>
        <v>0</v>
      </c>
      <c r="H71" s="64">
        <f>SUM(H61:H70)</f>
        <v>2000000</v>
      </c>
      <c r="I71" s="90">
        <f t="shared" si="9"/>
        <v>0</v>
      </c>
      <c r="J71" s="64">
        <f t="shared" si="9"/>
        <v>0</v>
      </c>
      <c r="K71" s="64">
        <f t="shared" si="9"/>
        <v>0</v>
      </c>
      <c r="L71" s="90">
        <f t="shared" si="9"/>
        <v>0</v>
      </c>
      <c r="M71" s="64">
        <f t="shared" si="9"/>
        <v>0</v>
      </c>
      <c r="N71" s="64">
        <f t="shared" si="9"/>
        <v>0</v>
      </c>
      <c r="O71" s="90">
        <f t="shared" si="9"/>
        <v>0</v>
      </c>
      <c r="P71" s="64">
        <f t="shared" si="9"/>
        <v>0</v>
      </c>
      <c r="Q71" s="64">
        <f t="shared" si="9"/>
        <v>0</v>
      </c>
      <c r="R71" s="64">
        <f t="shared" si="9"/>
        <v>0</v>
      </c>
      <c r="S71" s="64">
        <f t="shared" si="9"/>
        <v>0</v>
      </c>
      <c r="T71" s="90">
        <f t="shared" si="9"/>
        <v>0</v>
      </c>
      <c r="U71" s="64">
        <f t="shared" si="9"/>
        <v>0</v>
      </c>
      <c r="V71" s="90">
        <f t="shared" si="9"/>
        <v>0</v>
      </c>
      <c r="W71" s="64">
        <f t="shared" si="9"/>
        <v>0</v>
      </c>
      <c r="X71" s="64">
        <f>SUM(X61:X70)</f>
        <v>0</v>
      </c>
      <c r="Y71" s="90">
        <f t="shared" ref="Y71:Z71" si="10">SUM(Y61:Y70)</f>
        <v>0</v>
      </c>
      <c r="Z71" s="64">
        <f t="shared" si="10"/>
        <v>0</v>
      </c>
      <c r="AA71" s="64">
        <f>SUM(AA61:AA70)</f>
        <v>0</v>
      </c>
    </row>
    <row r="72" spans="1:38" ht="51.6" hidden="1" thickBot="1">
      <c r="A72" s="23"/>
      <c r="B72" s="91"/>
      <c r="C72" s="92"/>
      <c r="D72" s="26">
        <f t="shared" ref="D72:D84" si="11">SUM(F72,I72,L72,O72,T72,V72)</f>
        <v>0</v>
      </c>
      <c r="E72" s="27">
        <f t="shared" ref="E72:E84" si="12">SUM(H72,K72,N72,S72,U72,X72)</f>
        <v>0</v>
      </c>
      <c r="F72" s="93"/>
      <c r="G72" s="94"/>
      <c r="H72" s="95"/>
      <c r="I72" s="93"/>
      <c r="J72" s="94"/>
      <c r="K72" s="95"/>
      <c r="L72" s="93"/>
      <c r="M72" s="94"/>
      <c r="N72" s="95"/>
      <c r="O72" s="93"/>
      <c r="P72" s="94"/>
      <c r="Q72" s="94"/>
      <c r="R72" s="94"/>
      <c r="S72" s="95"/>
      <c r="T72" s="93"/>
      <c r="U72" s="95"/>
      <c r="V72" s="93"/>
      <c r="W72" s="94"/>
      <c r="X72" s="95"/>
      <c r="Y72" s="93"/>
      <c r="Z72" s="94"/>
      <c r="AA72" s="95"/>
    </row>
    <row r="73" spans="1:38" ht="51.6" hidden="1" thickBot="1">
      <c r="A73" s="23"/>
      <c r="B73" s="96"/>
      <c r="C73" s="97"/>
      <c r="D73" s="26">
        <f t="shared" si="11"/>
        <v>0</v>
      </c>
      <c r="E73" s="27">
        <f t="shared" si="12"/>
        <v>0</v>
      </c>
      <c r="F73" s="98"/>
      <c r="G73" s="99"/>
      <c r="H73" s="30"/>
      <c r="I73" s="98"/>
      <c r="J73" s="99"/>
      <c r="K73" s="30"/>
      <c r="L73" s="98"/>
      <c r="M73" s="99"/>
      <c r="N73" s="30"/>
      <c r="O73" s="98"/>
      <c r="P73" s="99"/>
      <c r="Q73" s="99"/>
      <c r="R73" s="99"/>
      <c r="S73" s="30"/>
      <c r="T73" s="98"/>
      <c r="U73" s="30"/>
      <c r="V73" s="98"/>
      <c r="W73" s="99"/>
      <c r="X73" s="30"/>
      <c r="Y73" s="98"/>
      <c r="Z73" s="99"/>
      <c r="AA73" s="30"/>
    </row>
    <row r="74" spans="1:38" ht="51.6" hidden="1" thickBot="1">
      <c r="A74" s="23"/>
      <c r="B74" s="96"/>
      <c r="C74" s="97"/>
      <c r="D74" s="26">
        <f t="shared" si="11"/>
        <v>0</v>
      </c>
      <c r="E74" s="27">
        <f t="shared" si="12"/>
        <v>0</v>
      </c>
      <c r="F74" s="100"/>
      <c r="G74" s="101"/>
      <c r="H74" s="33"/>
      <c r="I74" s="100"/>
      <c r="J74" s="101"/>
      <c r="K74" s="33"/>
      <c r="L74" s="100"/>
      <c r="M74" s="101"/>
      <c r="N74" s="33"/>
      <c r="O74" s="98"/>
      <c r="P74" s="101"/>
      <c r="Q74" s="101"/>
      <c r="R74" s="101"/>
      <c r="S74" s="33"/>
      <c r="T74" s="102"/>
      <c r="U74" s="33"/>
      <c r="V74" s="98"/>
      <c r="W74" s="101"/>
      <c r="X74" s="33"/>
      <c r="Y74" s="98"/>
      <c r="Z74" s="101"/>
      <c r="AA74" s="33"/>
    </row>
    <row r="75" spans="1:38" ht="51.6" hidden="1" thickBot="1">
      <c r="A75" s="23"/>
      <c r="B75" s="96"/>
      <c r="C75" s="97"/>
      <c r="D75" s="26">
        <f t="shared" si="11"/>
        <v>0</v>
      </c>
      <c r="E75" s="27">
        <f t="shared" si="12"/>
        <v>0</v>
      </c>
      <c r="F75" s="103"/>
      <c r="G75" s="104"/>
      <c r="H75" s="33"/>
      <c r="I75" s="103"/>
      <c r="J75" s="104"/>
      <c r="K75" s="33"/>
      <c r="L75" s="103"/>
      <c r="M75" s="104"/>
      <c r="N75" s="33"/>
      <c r="O75" s="105"/>
      <c r="P75" s="104"/>
      <c r="Q75" s="104"/>
      <c r="R75" s="104"/>
      <c r="S75" s="33"/>
      <c r="T75" s="105"/>
      <c r="U75" s="33"/>
      <c r="V75" s="105"/>
      <c r="W75" s="104"/>
      <c r="X75" s="33"/>
      <c r="Y75" s="105"/>
      <c r="Z75" s="104"/>
      <c r="AA75" s="33"/>
    </row>
    <row r="76" spans="1:38" s="107" customFormat="1" ht="51.6" hidden="1" thickBot="1">
      <c r="A76" s="23"/>
      <c r="B76" s="96"/>
      <c r="C76" s="97"/>
      <c r="D76" s="26">
        <f t="shared" si="11"/>
        <v>0</v>
      </c>
      <c r="E76" s="27">
        <f t="shared" si="12"/>
        <v>0</v>
      </c>
      <c r="F76" s="105"/>
      <c r="G76" s="106"/>
      <c r="H76" s="33"/>
      <c r="I76" s="105"/>
      <c r="J76" s="106"/>
      <c r="K76" s="33"/>
      <c r="L76" s="105"/>
      <c r="M76" s="106"/>
      <c r="N76" s="33"/>
      <c r="O76" s="105"/>
      <c r="P76" s="106"/>
      <c r="Q76" s="106"/>
      <c r="R76" s="106"/>
      <c r="S76" s="33"/>
      <c r="T76" s="105"/>
      <c r="U76" s="33"/>
      <c r="V76" s="105"/>
      <c r="W76" s="106"/>
      <c r="X76" s="33"/>
      <c r="Y76" s="105"/>
      <c r="Z76" s="106"/>
      <c r="AA76" s="33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ht="51.6" hidden="1" thickBot="1">
      <c r="A77" s="23"/>
      <c r="B77" s="96"/>
      <c r="C77" s="97"/>
      <c r="D77" s="26">
        <f t="shared" si="11"/>
        <v>0</v>
      </c>
      <c r="E77" s="27">
        <f t="shared" si="12"/>
        <v>0</v>
      </c>
      <c r="F77" s="105"/>
      <c r="G77" s="106"/>
      <c r="H77" s="33"/>
      <c r="I77" s="105"/>
      <c r="J77" s="106"/>
      <c r="K77" s="33"/>
      <c r="L77" s="105"/>
      <c r="M77" s="106"/>
      <c r="N77" s="33"/>
      <c r="O77" s="105"/>
      <c r="P77" s="106"/>
      <c r="Q77" s="106"/>
      <c r="R77" s="106"/>
      <c r="S77" s="33"/>
      <c r="T77" s="105"/>
      <c r="U77" s="33"/>
      <c r="V77" s="105"/>
      <c r="W77" s="106"/>
      <c r="X77" s="33"/>
      <c r="Y77" s="105"/>
      <c r="Z77" s="106"/>
      <c r="AA77" s="33"/>
    </row>
    <row r="78" spans="1:38" ht="51.6" hidden="1" thickBot="1">
      <c r="A78" s="23"/>
      <c r="B78" s="96"/>
      <c r="C78" s="97"/>
      <c r="D78" s="26">
        <f t="shared" si="11"/>
        <v>0</v>
      </c>
      <c r="E78" s="27">
        <f t="shared" si="12"/>
        <v>0</v>
      </c>
      <c r="F78" s="105"/>
      <c r="G78" s="106"/>
      <c r="H78" s="33"/>
      <c r="I78" s="105"/>
      <c r="J78" s="106"/>
      <c r="K78" s="33"/>
      <c r="L78" s="105"/>
      <c r="M78" s="106"/>
      <c r="N78" s="33"/>
      <c r="O78" s="105"/>
      <c r="P78" s="106"/>
      <c r="Q78" s="106"/>
      <c r="R78" s="106"/>
      <c r="S78" s="33"/>
      <c r="T78" s="105"/>
      <c r="U78" s="33"/>
      <c r="V78" s="105"/>
      <c r="W78" s="106"/>
      <c r="X78" s="33"/>
      <c r="Y78" s="105"/>
      <c r="Z78" s="106"/>
      <c r="AA78" s="33"/>
    </row>
    <row r="79" spans="1:38" ht="51.6" hidden="1" thickBot="1">
      <c r="A79" s="108"/>
      <c r="B79" s="96"/>
      <c r="C79" s="109"/>
      <c r="D79" s="26">
        <f t="shared" si="11"/>
        <v>0</v>
      </c>
      <c r="E79" s="27">
        <f t="shared" si="12"/>
        <v>0</v>
      </c>
      <c r="F79" s="110"/>
      <c r="G79" s="111"/>
      <c r="H79" s="112"/>
      <c r="I79" s="110"/>
      <c r="J79" s="111"/>
      <c r="K79" s="112"/>
      <c r="L79" s="110"/>
      <c r="M79" s="111"/>
      <c r="N79" s="112"/>
      <c r="O79" s="105"/>
      <c r="P79" s="111"/>
      <c r="Q79" s="111"/>
      <c r="R79" s="111"/>
      <c r="S79" s="112"/>
      <c r="T79" s="105"/>
      <c r="U79" s="112"/>
      <c r="V79" s="105"/>
      <c r="W79" s="111"/>
      <c r="X79" s="112"/>
      <c r="Y79" s="105"/>
      <c r="Z79" s="111"/>
      <c r="AA79" s="112"/>
    </row>
    <row r="80" spans="1:38" ht="51.6" hidden="1" thickBot="1">
      <c r="A80" s="113"/>
      <c r="B80" s="114"/>
      <c r="C80" s="115"/>
      <c r="D80" s="26">
        <f t="shared" si="11"/>
        <v>0</v>
      </c>
      <c r="E80" s="27">
        <f t="shared" si="12"/>
        <v>0</v>
      </c>
      <c r="F80" s="116"/>
      <c r="G80" s="117"/>
      <c r="H80" s="112"/>
      <c r="I80" s="116"/>
      <c r="J80" s="117"/>
      <c r="K80" s="112"/>
      <c r="L80" s="116"/>
      <c r="M80" s="117"/>
      <c r="N80" s="112"/>
      <c r="O80" s="105"/>
      <c r="P80" s="117"/>
      <c r="Q80" s="117"/>
      <c r="R80" s="117"/>
      <c r="S80" s="112"/>
      <c r="T80" s="105"/>
      <c r="U80" s="112"/>
      <c r="V80" s="105"/>
      <c r="W80" s="117"/>
      <c r="X80" s="112"/>
      <c r="Y80" s="105"/>
      <c r="Z80" s="117"/>
      <c r="AA80" s="112"/>
    </row>
    <row r="81" spans="1:27" ht="51.6" hidden="1" thickBot="1">
      <c r="A81" s="118"/>
      <c r="B81" s="96"/>
      <c r="C81" s="119"/>
      <c r="D81" s="26">
        <f t="shared" si="11"/>
        <v>0</v>
      </c>
      <c r="E81" s="27">
        <f t="shared" si="12"/>
        <v>0</v>
      </c>
      <c r="F81" s="103"/>
      <c r="G81" s="104"/>
      <c r="H81" s="112"/>
      <c r="I81" s="103"/>
      <c r="J81" s="104"/>
      <c r="K81" s="112"/>
      <c r="L81" s="103"/>
      <c r="M81" s="104"/>
      <c r="N81" s="112"/>
      <c r="O81" s="105"/>
      <c r="P81" s="104"/>
      <c r="Q81" s="104"/>
      <c r="R81" s="104"/>
      <c r="S81" s="112"/>
      <c r="T81" s="105"/>
      <c r="U81" s="112"/>
      <c r="V81" s="105"/>
      <c r="W81" s="104"/>
      <c r="X81" s="112"/>
      <c r="Y81" s="105"/>
      <c r="Z81" s="104"/>
      <c r="AA81" s="112"/>
    </row>
    <row r="82" spans="1:27" ht="51.6" hidden="1" thickBot="1">
      <c r="A82" s="118"/>
      <c r="B82" s="96"/>
      <c r="C82" s="119"/>
      <c r="D82" s="26">
        <f t="shared" si="11"/>
        <v>0</v>
      </c>
      <c r="E82" s="27">
        <f t="shared" si="12"/>
        <v>0</v>
      </c>
      <c r="F82" s="103"/>
      <c r="G82" s="104"/>
      <c r="H82" s="112"/>
      <c r="I82" s="103"/>
      <c r="J82" s="104"/>
      <c r="K82" s="112"/>
      <c r="L82" s="103"/>
      <c r="M82" s="104"/>
      <c r="N82" s="112"/>
      <c r="O82" s="105"/>
      <c r="P82" s="104"/>
      <c r="Q82" s="104"/>
      <c r="R82" s="104"/>
      <c r="S82" s="112"/>
      <c r="T82" s="105"/>
      <c r="U82" s="112"/>
      <c r="V82" s="105"/>
      <c r="W82" s="104"/>
      <c r="X82" s="112"/>
      <c r="Y82" s="105"/>
      <c r="Z82" s="104"/>
      <c r="AA82" s="112"/>
    </row>
    <row r="83" spans="1:27" ht="51.6" hidden="1" thickBot="1">
      <c r="A83" s="120"/>
      <c r="B83" s="96"/>
      <c r="C83" s="97"/>
      <c r="D83" s="26">
        <f t="shared" si="11"/>
        <v>0</v>
      </c>
      <c r="E83" s="27">
        <f t="shared" si="12"/>
        <v>0</v>
      </c>
      <c r="F83" s="105"/>
      <c r="G83" s="106"/>
      <c r="H83" s="33"/>
      <c r="I83" s="105"/>
      <c r="J83" s="106"/>
      <c r="K83" s="33"/>
      <c r="L83" s="105"/>
      <c r="M83" s="106"/>
      <c r="N83" s="33"/>
      <c r="O83" s="110"/>
      <c r="P83" s="106"/>
      <c r="Q83" s="106"/>
      <c r="R83" s="106"/>
      <c r="S83" s="33"/>
      <c r="T83" s="110"/>
      <c r="U83" s="33"/>
      <c r="V83" s="110"/>
      <c r="W83" s="106"/>
      <c r="X83" s="33"/>
      <c r="Y83" s="110"/>
      <c r="Z83" s="106"/>
      <c r="AA83" s="33"/>
    </row>
    <row r="84" spans="1:27" ht="243.75" hidden="1" customHeight="1">
      <c r="A84" s="121"/>
      <c r="B84" s="122"/>
      <c r="C84" s="123"/>
      <c r="D84" s="124">
        <f t="shared" si="11"/>
        <v>0</v>
      </c>
      <c r="E84" s="125">
        <f t="shared" si="12"/>
        <v>0</v>
      </c>
      <c r="F84" s="126"/>
      <c r="G84" s="127"/>
      <c r="H84" s="44"/>
      <c r="I84" s="126"/>
      <c r="J84" s="127"/>
      <c r="K84" s="44"/>
      <c r="L84" s="126"/>
      <c r="M84" s="127"/>
      <c r="N84" s="44"/>
      <c r="O84" s="126"/>
      <c r="P84" s="127"/>
      <c r="Q84" s="127"/>
      <c r="R84" s="127"/>
      <c r="S84" s="44"/>
      <c r="T84" s="126"/>
      <c r="U84" s="44"/>
      <c r="V84" s="126"/>
      <c r="W84" s="127"/>
      <c r="X84" s="44"/>
      <c r="Y84" s="126"/>
      <c r="Z84" s="127"/>
      <c r="AA84" s="44"/>
    </row>
    <row r="85" spans="1:27" ht="94.5" hidden="1" customHeight="1">
      <c r="A85" s="128" t="s">
        <v>57</v>
      </c>
      <c r="B85" s="129">
        <f>SUM(B72:B84)</f>
        <v>0</v>
      </c>
      <c r="C85" s="130"/>
      <c r="D85" s="129">
        <f>SUM(F85:V85)</f>
        <v>0</v>
      </c>
      <c r="E85" s="131">
        <f t="shared" ref="E85:W85" si="13">SUM(E72:E84)</f>
        <v>0</v>
      </c>
      <c r="F85" s="132">
        <f t="shared" si="13"/>
        <v>0</v>
      </c>
      <c r="G85" s="133">
        <f t="shared" si="13"/>
        <v>0</v>
      </c>
      <c r="H85" s="133">
        <f t="shared" si="13"/>
        <v>0</v>
      </c>
      <c r="I85" s="132">
        <f t="shared" si="13"/>
        <v>0</v>
      </c>
      <c r="J85" s="133">
        <f t="shared" si="13"/>
        <v>0</v>
      </c>
      <c r="K85" s="133">
        <f t="shared" si="13"/>
        <v>0</v>
      </c>
      <c r="L85" s="132">
        <f t="shared" si="13"/>
        <v>0</v>
      </c>
      <c r="M85" s="133">
        <f t="shared" si="13"/>
        <v>0</v>
      </c>
      <c r="N85" s="133">
        <f t="shared" si="13"/>
        <v>0</v>
      </c>
      <c r="O85" s="132">
        <f t="shared" si="13"/>
        <v>0</v>
      </c>
      <c r="P85" s="133">
        <f t="shared" si="13"/>
        <v>0</v>
      </c>
      <c r="Q85" s="133">
        <f t="shared" si="13"/>
        <v>0</v>
      </c>
      <c r="R85" s="133">
        <f t="shared" si="13"/>
        <v>0</v>
      </c>
      <c r="S85" s="133">
        <f t="shared" si="13"/>
        <v>0</v>
      </c>
      <c r="T85" s="132">
        <f t="shared" si="13"/>
        <v>0</v>
      </c>
      <c r="U85" s="133">
        <f t="shared" si="13"/>
        <v>0</v>
      </c>
      <c r="V85" s="132">
        <f t="shared" si="13"/>
        <v>0</v>
      </c>
      <c r="W85" s="133">
        <f t="shared" si="13"/>
        <v>0</v>
      </c>
      <c r="X85" s="133">
        <f>SUM(X72:X84)</f>
        <v>0</v>
      </c>
      <c r="Y85" s="132">
        <f t="shared" ref="Y85:Z85" si="14">SUM(Y72:Y84)</f>
        <v>0</v>
      </c>
      <c r="Z85" s="133">
        <f t="shared" si="14"/>
        <v>0</v>
      </c>
      <c r="AA85" s="133">
        <f>SUM(AA72:AA84)</f>
        <v>0</v>
      </c>
    </row>
    <row r="86" spans="1:27" ht="51.6" hidden="1" thickBot="1">
      <c r="A86" s="134"/>
      <c r="B86" s="135"/>
      <c r="C86" s="136"/>
      <c r="D86" s="26">
        <f t="shared" ref="D86:D98" si="15">SUM(F86,I86,L86,O86,T86,V86)</f>
        <v>0</v>
      </c>
      <c r="E86" s="27">
        <f t="shared" ref="E86:E98" si="16">SUM(H86,K86,N86,S86,U86,X86)</f>
        <v>0</v>
      </c>
      <c r="F86" s="137"/>
      <c r="G86" s="138"/>
      <c r="H86" s="138"/>
      <c r="I86" s="137"/>
      <c r="J86" s="138"/>
      <c r="K86" s="138"/>
      <c r="L86" s="137"/>
      <c r="M86" s="138"/>
      <c r="N86" s="138"/>
      <c r="O86" s="139"/>
      <c r="P86" s="138"/>
      <c r="Q86" s="138"/>
      <c r="R86" s="138"/>
      <c r="S86" s="138"/>
      <c r="T86" s="139"/>
      <c r="U86" s="138"/>
      <c r="V86" s="139"/>
      <c r="W86" s="138"/>
      <c r="X86" s="138"/>
      <c r="Y86" s="139"/>
      <c r="Z86" s="138"/>
      <c r="AA86" s="138"/>
    </row>
    <row r="87" spans="1:27" ht="105" hidden="1" customHeight="1">
      <c r="A87" s="140"/>
      <c r="B87" s="114"/>
      <c r="C87" s="115"/>
      <c r="D87" s="26">
        <f t="shared" si="15"/>
        <v>0</v>
      </c>
      <c r="E87" s="27">
        <f t="shared" si="16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41"/>
      <c r="P87" s="77"/>
      <c r="Q87" s="77"/>
      <c r="R87" s="77"/>
      <c r="S87" s="77"/>
      <c r="T87" s="141"/>
      <c r="U87" s="77"/>
      <c r="V87" s="141"/>
      <c r="W87" s="77"/>
      <c r="X87" s="77"/>
      <c r="Y87" s="141"/>
      <c r="Z87" s="77"/>
      <c r="AA87" s="77"/>
    </row>
    <row r="88" spans="1:27" ht="51.6" hidden="1" thickBot="1">
      <c r="A88" s="113"/>
      <c r="B88" s="114"/>
      <c r="C88" s="115"/>
      <c r="D88" s="26">
        <f t="shared" si="15"/>
        <v>0</v>
      </c>
      <c r="E88" s="27">
        <f t="shared" si="16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41"/>
      <c r="P88" s="77"/>
      <c r="Q88" s="77"/>
      <c r="R88" s="77"/>
      <c r="S88" s="77"/>
      <c r="T88" s="141"/>
      <c r="U88" s="77"/>
      <c r="V88" s="141"/>
      <c r="W88" s="77"/>
      <c r="X88" s="77"/>
      <c r="Y88" s="141"/>
      <c r="Z88" s="77"/>
      <c r="AA88" s="77"/>
    </row>
    <row r="89" spans="1:27" ht="45" hidden="1" customHeight="1">
      <c r="A89" s="140"/>
      <c r="B89" s="114"/>
      <c r="C89" s="115"/>
      <c r="D89" s="26">
        <f t="shared" si="15"/>
        <v>0</v>
      </c>
      <c r="E89" s="27">
        <f t="shared" si="16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41"/>
      <c r="P89" s="77"/>
      <c r="Q89" s="77"/>
      <c r="R89" s="77"/>
      <c r="S89" s="77"/>
      <c r="T89" s="141"/>
      <c r="U89" s="77"/>
      <c r="V89" s="141"/>
      <c r="W89" s="77"/>
      <c r="X89" s="77"/>
      <c r="Y89" s="141"/>
      <c r="Z89" s="77"/>
      <c r="AA89" s="77"/>
    </row>
    <row r="90" spans="1:27" ht="51.6" hidden="1" thickBot="1">
      <c r="A90" s="113"/>
      <c r="B90" s="114"/>
      <c r="C90" s="115"/>
      <c r="D90" s="26">
        <f t="shared" si="15"/>
        <v>0</v>
      </c>
      <c r="E90" s="27">
        <f t="shared" si="16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41"/>
      <c r="P90" s="77"/>
      <c r="Q90" s="77"/>
      <c r="R90" s="77"/>
      <c r="S90" s="77"/>
      <c r="T90" s="141"/>
      <c r="U90" s="77"/>
      <c r="V90" s="141"/>
      <c r="W90" s="77"/>
      <c r="X90" s="77"/>
      <c r="Y90" s="141"/>
      <c r="Z90" s="77"/>
      <c r="AA90" s="77"/>
    </row>
    <row r="91" spans="1:27" ht="51.6" hidden="1" thickBot="1">
      <c r="A91" s="113"/>
      <c r="B91" s="114"/>
      <c r="C91" s="115"/>
      <c r="D91" s="26">
        <f t="shared" si="15"/>
        <v>0</v>
      </c>
      <c r="E91" s="27">
        <f t="shared" si="16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41"/>
      <c r="P91" s="77"/>
      <c r="Q91" s="77"/>
      <c r="R91" s="77"/>
      <c r="S91" s="77"/>
      <c r="T91" s="141"/>
      <c r="U91" s="77"/>
      <c r="V91" s="141"/>
      <c r="W91" s="77"/>
      <c r="X91" s="77"/>
      <c r="Y91" s="141"/>
      <c r="Z91" s="77"/>
      <c r="AA91" s="77"/>
    </row>
    <row r="92" spans="1:27" ht="51.6" hidden="1" thickBot="1">
      <c r="A92" s="113"/>
      <c r="B92" s="114"/>
      <c r="C92" s="115"/>
      <c r="D92" s="26">
        <f t="shared" si="15"/>
        <v>0</v>
      </c>
      <c r="E92" s="27">
        <f t="shared" si="16"/>
        <v>0</v>
      </c>
      <c r="F92" s="76"/>
      <c r="G92" s="77"/>
      <c r="H92" s="77"/>
      <c r="I92" s="76"/>
      <c r="J92" s="77"/>
      <c r="K92" s="77"/>
      <c r="L92" s="76"/>
      <c r="M92" s="77"/>
      <c r="N92" s="77"/>
      <c r="O92" s="141"/>
      <c r="P92" s="77"/>
      <c r="Q92" s="77"/>
      <c r="R92" s="77"/>
      <c r="S92" s="77"/>
      <c r="T92" s="141"/>
      <c r="U92" s="77"/>
      <c r="V92" s="141"/>
      <c r="W92" s="77"/>
      <c r="X92" s="77"/>
      <c r="Y92" s="141"/>
      <c r="Z92" s="77"/>
      <c r="AA92" s="77"/>
    </row>
    <row r="93" spans="1:27" ht="51.6" hidden="1" thickBot="1">
      <c r="A93" s="113"/>
      <c r="B93" s="114"/>
      <c r="C93" s="115"/>
      <c r="D93" s="26">
        <f t="shared" si="15"/>
        <v>0</v>
      </c>
      <c r="E93" s="27">
        <f t="shared" si="16"/>
        <v>0</v>
      </c>
      <c r="F93" s="76"/>
      <c r="G93" s="77"/>
      <c r="H93" s="77"/>
      <c r="I93" s="76"/>
      <c r="J93" s="77"/>
      <c r="K93" s="77"/>
      <c r="L93" s="76"/>
      <c r="M93" s="77"/>
      <c r="N93" s="77"/>
      <c r="O93" s="141"/>
      <c r="P93" s="77"/>
      <c r="Q93" s="77"/>
      <c r="R93" s="77"/>
      <c r="S93" s="77"/>
      <c r="T93" s="141"/>
      <c r="U93" s="77"/>
      <c r="V93" s="141"/>
      <c r="W93" s="77"/>
      <c r="X93" s="77"/>
      <c r="Y93" s="141"/>
      <c r="Z93" s="77"/>
      <c r="AA93" s="77"/>
    </row>
    <row r="94" spans="1:27" ht="51.6" hidden="1" thickBot="1">
      <c r="A94" s="140"/>
      <c r="B94" s="114"/>
      <c r="C94" s="115"/>
      <c r="D94" s="26">
        <f t="shared" si="15"/>
        <v>0</v>
      </c>
      <c r="E94" s="27">
        <f t="shared" si="16"/>
        <v>0</v>
      </c>
      <c r="F94" s="76"/>
      <c r="G94" s="77"/>
      <c r="H94" s="77"/>
      <c r="I94" s="76"/>
      <c r="J94" s="77"/>
      <c r="K94" s="77"/>
      <c r="L94" s="76"/>
      <c r="M94" s="77"/>
      <c r="N94" s="77"/>
      <c r="O94" s="141"/>
      <c r="P94" s="77"/>
      <c r="Q94" s="77"/>
      <c r="R94" s="77"/>
      <c r="S94" s="77"/>
      <c r="T94" s="141"/>
      <c r="U94" s="77"/>
      <c r="V94" s="141"/>
      <c r="W94" s="77"/>
      <c r="X94" s="77"/>
      <c r="Y94" s="141"/>
      <c r="Z94" s="77"/>
      <c r="AA94" s="77"/>
    </row>
    <row r="95" spans="1:27" ht="51.6" hidden="1" thickBot="1">
      <c r="A95" s="142"/>
      <c r="B95" s="143"/>
      <c r="C95" s="144"/>
      <c r="D95" s="26">
        <f t="shared" si="15"/>
        <v>0</v>
      </c>
      <c r="E95" s="27">
        <f t="shared" si="16"/>
        <v>0</v>
      </c>
      <c r="F95" s="145"/>
      <c r="G95" s="146"/>
      <c r="H95" s="147"/>
      <c r="I95" s="145"/>
      <c r="J95" s="146"/>
      <c r="K95" s="147"/>
      <c r="L95" s="145"/>
      <c r="M95" s="146"/>
      <c r="N95" s="147"/>
      <c r="O95" s="148"/>
      <c r="P95" s="146"/>
      <c r="Q95" s="146"/>
      <c r="R95" s="146"/>
      <c r="S95" s="147"/>
      <c r="T95" s="148"/>
      <c r="U95" s="147"/>
      <c r="V95" s="148"/>
      <c r="W95" s="146"/>
      <c r="X95" s="147"/>
      <c r="Y95" s="148"/>
      <c r="Z95" s="146"/>
      <c r="AA95" s="147"/>
    </row>
    <row r="96" spans="1:27" ht="102" hidden="1" customHeight="1">
      <c r="A96" s="149"/>
      <c r="B96" s="143"/>
      <c r="C96" s="144"/>
      <c r="D96" s="26">
        <f t="shared" si="15"/>
        <v>0</v>
      </c>
      <c r="E96" s="27">
        <f t="shared" si="16"/>
        <v>0</v>
      </c>
      <c r="F96" s="145"/>
      <c r="G96" s="146"/>
      <c r="H96" s="77"/>
      <c r="I96" s="145"/>
      <c r="J96" s="146"/>
      <c r="K96" s="77"/>
      <c r="L96" s="145"/>
      <c r="M96" s="146"/>
      <c r="N96" s="77"/>
      <c r="O96" s="141"/>
      <c r="P96" s="146"/>
      <c r="Q96" s="146"/>
      <c r="R96" s="146"/>
      <c r="S96" s="77"/>
      <c r="T96" s="141"/>
      <c r="U96" s="77"/>
      <c r="V96" s="141"/>
      <c r="W96" s="146"/>
      <c r="X96" s="77"/>
      <c r="Y96" s="141"/>
      <c r="Z96" s="146"/>
      <c r="AA96" s="77"/>
    </row>
    <row r="97" spans="1:27" ht="51.75" hidden="1" customHeight="1">
      <c r="A97" s="149"/>
      <c r="B97" s="143"/>
      <c r="C97" s="144"/>
      <c r="D97" s="26">
        <f t="shared" si="15"/>
        <v>0</v>
      </c>
      <c r="E97" s="27">
        <f t="shared" si="16"/>
        <v>0</v>
      </c>
      <c r="F97" s="145"/>
      <c r="G97" s="146"/>
      <c r="H97" s="77"/>
      <c r="I97" s="145"/>
      <c r="J97" s="146"/>
      <c r="K97" s="77"/>
      <c r="L97" s="145"/>
      <c r="M97" s="146"/>
      <c r="N97" s="77"/>
      <c r="O97" s="150"/>
      <c r="P97" s="146"/>
      <c r="Q97" s="146"/>
      <c r="R97" s="146"/>
      <c r="S97" s="77"/>
      <c r="T97" s="150"/>
      <c r="U97" s="77"/>
      <c r="V97" s="150"/>
      <c r="W97" s="146"/>
      <c r="X97" s="77"/>
      <c r="Y97" s="150"/>
      <c r="Z97" s="146"/>
      <c r="AA97" s="77"/>
    </row>
    <row r="98" spans="1:27" ht="51.6" hidden="1" thickBot="1">
      <c r="A98" s="151"/>
      <c r="B98" s="152"/>
      <c r="C98" s="153"/>
      <c r="D98" s="26">
        <f t="shared" si="15"/>
        <v>0</v>
      </c>
      <c r="E98" s="27">
        <f t="shared" si="16"/>
        <v>0</v>
      </c>
      <c r="F98" s="83"/>
      <c r="G98" s="84"/>
      <c r="H98" s="147"/>
      <c r="I98" s="83"/>
      <c r="J98" s="84"/>
      <c r="K98" s="147"/>
      <c r="L98" s="83"/>
      <c r="M98" s="84"/>
      <c r="N98" s="147"/>
      <c r="O98" s="148"/>
      <c r="P98" s="84"/>
      <c r="Q98" s="84"/>
      <c r="R98" s="84"/>
      <c r="S98" s="147"/>
      <c r="T98" s="148"/>
      <c r="U98" s="147"/>
      <c r="V98" s="148"/>
      <c r="W98" s="84"/>
      <c r="X98" s="147"/>
      <c r="Y98" s="148"/>
      <c r="Z98" s="84"/>
      <c r="AA98" s="147"/>
    </row>
    <row r="99" spans="1:27" ht="111.75" hidden="1" customHeight="1">
      <c r="A99" s="154" t="s">
        <v>58</v>
      </c>
      <c r="B99" s="129">
        <f>SUM(B86:B98)</f>
        <v>0</v>
      </c>
      <c r="C99" s="131"/>
      <c r="D99" s="129">
        <f>SUM(F99:V99)</f>
        <v>0</v>
      </c>
      <c r="E99" s="131">
        <f t="shared" ref="E99:W99" si="17">SUM(E86:E98)</f>
        <v>0</v>
      </c>
      <c r="F99" s="132">
        <f t="shared" si="17"/>
        <v>0</v>
      </c>
      <c r="G99" s="133">
        <f t="shared" si="17"/>
        <v>0</v>
      </c>
      <c r="H99" s="133">
        <f t="shared" si="17"/>
        <v>0</v>
      </c>
      <c r="I99" s="132">
        <f t="shared" si="17"/>
        <v>0</v>
      </c>
      <c r="J99" s="133">
        <f t="shared" si="17"/>
        <v>0</v>
      </c>
      <c r="K99" s="133">
        <f t="shared" si="17"/>
        <v>0</v>
      </c>
      <c r="L99" s="132">
        <f t="shared" si="17"/>
        <v>0</v>
      </c>
      <c r="M99" s="133">
        <f t="shared" si="17"/>
        <v>0</v>
      </c>
      <c r="N99" s="133">
        <f t="shared" si="17"/>
        <v>0</v>
      </c>
      <c r="O99" s="132">
        <f t="shared" si="17"/>
        <v>0</v>
      </c>
      <c r="P99" s="133">
        <f t="shared" si="17"/>
        <v>0</v>
      </c>
      <c r="Q99" s="133">
        <f t="shared" si="17"/>
        <v>0</v>
      </c>
      <c r="R99" s="133">
        <f t="shared" si="17"/>
        <v>0</v>
      </c>
      <c r="S99" s="133">
        <f t="shared" si="17"/>
        <v>0</v>
      </c>
      <c r="T99" s="132">
        <f t="shared" si="17"/>
        <v>0</v>
      </c>
      <c r="U99" s="133">
        <f t="shared" si="17"/>
        <v>0</v>
      </c>
      <c r="V99" s="132">
        <f t="shared" si="17"/>
        <v>0</v>
      </c>
      <c r="W99" s="133">
        <f t="shared" si="17"/>
        <v>0</v>
      </c>
      <c r="X99" s="133">
        <f>SUM(X86:X98)</f>
        <v>0</v>
      </c>
      <c r="Y99" s="132">
        <f t="shared" ref="Y99:Z99" si="18">SUM(Y86:Y98)</f>
        <v>0</v>
      </c>
      <c r="Z99" s="133">
        <f t="shared" si="18"/>
        <v>0</v>
      </c>
      <c r="AA99" s="133">
        <f>SUM(AA86:AA98)</f>
        <v>0</v>
      </c>
    </row>
    <row r="100" spans="1:27" s="161" customFormat="1" ht="117" customHeight="1" thickBot="1">
      <c r="A100" s="155" t="s">
        <v>59</v>
      </c>
      <c r="B100" s="156">
        <f>SUM(B99+B85+B71+B60)</f>
        <v>0</v>
      </c>
      <c r="C100" s="157"/>
      <c r="D100" s="158">
        <f>SUM(D99,D85,D71,D60)</f>
        <v>440087486</v>
      </c>
      <c r="E100" s="159">
        <f>SUM(E99,E85,E71,E60)</f>
        <v>354582248</v>
      </c>
      <c r="F100" s="158">
        <f t="shared" ref="F100:AA100" si="19">SUM(F99,F85,F71,F60)</f>
        <v>0</v>
      </c>
      <c r="G100" s="160">
        <f t="shared" si="19"/>
        <v>105342851</v>
      </c>
      <c r="H100" s="159">
        <f t="shared" si="19"/>
        <v>247782248</v>
      </c>
      <c r="I100" s="158">
        <f t="shared" si="19"/>
        <v>0</v>
      </c>
      <c r="J100" s="160">
        <f t="shared" si="19"/>
        <v>0</v>
      </c>
      <c r="K100" s="159">
        <f t="shared" si="19"/>
        <v>0</v>
      </c>
      <c r="L100" s="158">
        <f t="shared" si="19"/>
        <v>0</v>
      </c>
      <c r="M100" s="160">
        <f t="shared" si="19"/>
        <v>0</v>
      </c>
      <c r="N100" s="159">
        <f t="shared" si="19"/>
        <v>0</v>
      </c>
      <c r="O100" s="158">
        <f t="shared" si="19"/>
        <v>0</v>
      </c>
      <c r="P100" s="160">
        <f t="shared" si="19"/>
        <v>0</v>
      </c>
      <c r="Q100" s="160">
        <f t="shared" si="19"/>
        <v>0</v>
      </c>
      <c r="R100" s="160">
        <f t="shared" si="19"/>
        <v>334744635</v>
      </c>
      <c r="S100" s="159">
        <f t="shared" si="19"/>
        <v>100000000</v>
      </c>
      <c r="T100" s="158">
        <f t="shared" si="19"/>
        <v>0</v>
      </c>
      <c r="U100" s="159">
        <f t="shared" si="19"/>
        <v>0</v>
      </c>
      <c r="V100" s="158">
        <f t="shared" si="19"/>
        <v>0</v>
      </c>
      <c r="W100" s="160">
        <f t="shared" si="19"/>
        <v>0</v>
      </c>
      <c r="X100" s="160">
        <f t="shared" si="19"/>
        <v>6800000</v>
      </c>
      <c r="Y100" s="158">
        <f t="shared" si="19"/>
        <v>0</v>
      </c>
      <c r="Z100" s="160">
        <f t="shared" si="19"/>
        <v>0</v>
      </c>
      <c r="AA100" s="160">
        <f t="shared" si="19"/>
        <v>0</v>
      </c>
    </row>
    <row r="101" spans="1:27" s="162" customFormat="1" ht="315" customHeight="1">
      <c r="A101" s="229" t="s">
        <v>60</v>
      </c>
      <c r="B101" s="211" t="s">
        <v>61</v>
      </c>
      <c r="C101" s="212"/>
      <c r="D101" s="211" t="s">
        <v>68</v>
      </c>
      <c r="E101" s="212"/>
      <c r="F101" s="211" t="s">
        <v>11</v>
      </c>
      <c r="G101" s="213"/>
      <c r="H101" s="212"/>
      <c r="I101" s="211" t="s">
        <v>12</v>
      </c>
      <c r="J101" s="213"/>
      <c r="K101" s="212"/>
      <c r="L101" s="211" t="s">
        <v>13</v>
      </c>
      <c r="M101" s="213"/>
      <c r="N101" s="212"/>
      <c r="O101" s="211" t="s">
        <v>14</v>
      </c>
      <c r="P101" s="213"/>
      <c r="Q101" s="213"/>
      <c r="R101" s="213"/>
      <c r="S101" s="212"/>
      <c r="T101" s="211"/>
      <c r="U101" s="212"/>
      <c r="V101" s="211" t="s">
        <v>73</v>
      </c>
      <c r="W101" s="213"/>
      <c r="X101" s="212"/>
      <c r="Y101" s="211" t="s">
        <v>89</v>
      </c>
      <c r="Z101" s="213"/>
      <c r="AA101" s="212"/>
    </row>
    <row r="102" spans="1:27" s="12" customFormat="1" ht="162" customHeight="1" thickBot="1">
      <c r="A102" s="230"/>
      <c r="B102" s="14" t="s">
        <v>62</v>
      </c>
      <c r="C102" s="15" t="s">
        <v>17</v>
      </c>
      <c r="D102" s="14" t="s">
        <v>62</v>
      </c>
      <c r="E102" s="15" t="s">
        <v>17</v>
      </c>
      <c r="F102" s="14" t="s">
        <v>62</v>
      </c>
      <c r="G102" s="16"/>
      <c r="H102" s="15" t="s">
        <v>17</v>
      </c>
      <c r="I102" s="14" t="s">
        <v>62</v>
      </c>
      <c r="J102" s="16"/>
      <c r="K102" s="15" t="s">
        <v>17</v>
      </c>
      <c r="L102" s="14" t="s">
        <v>62</v>
      </c>
      <c r="M102" s="16"/>
      <c r="N102" s="15" t="s">
        <v>17</v>
      </c>
      <c r="O102" s="14" t="s">
        <v>62</v>
      </c>
      <c r="P102" s="16"/>
      <c r="Q102" s="16"/>
      <c r="R102" s="16"/>
      <c r="S102" s="15" t="s">
        <v>17</v>
      </c>
      <c r="T102" s="14" t="s">
        <v>62</v>
      </c>
      <c r="U102" s="15" t="s">
        <v>17</v>
      </c>
      <c r="V102" s="14" t="s">
        <v>62</v>
      </c>
      <c r="W102" s="16" t="s">
        <v>63</v>
      </c>
      <c r="X102" s="15" t="s">
        <v>17</v>
      </c>
      <c r="Y102" s="14" t="s">
        <v>62</v>
      </c>
      <c r="Z102" s="16" t="s">
        <v>63</v>
      </c>
      <c r="AA102" s="15" t="s">
        <v>17</v>
      </c>
    </row>
    <row r="103" spans="1:27" ht="189.75" customHeight="1">
      <c r="A103" s="163" t="s">
        <v>64</v>
      </c>
      <c r="B103" s="164"/>
      <c r="C103" s="165"/>
      <c r="D103" s="26">
        <f t="shared" ref="D103:D109" si="20">SUM(F103:G103,I103:J103,L103:M103,O103:R103,V103:W103)</f>
        <v>0</v>
      </c>
      <c r="E103" s="27">
        <f t="shared" ref="E103:E108" si="21">SUM(H103,K103,N103,S103,U103,X103)</f>
        <v>0</v>
      </c>
      <c r="F103" s="103"/>
      <c r="G103" s="104"/>
      <c r="H103" s="29"/>
      <c r="I103" s="28"/>
      <c r="J103" s="29"/>
      <c r="K103" s="29"/>
      <c r="L103" s="28"/>
      <c r="M103" s="29"/>
      <c r="N103" s="29"/>
      <c r="O103" s="28"/>
      <c r="P103" s="29"/>
      <c r="Q103" s="29"/>
      <c r="R103" s="29"/>
      <c r="S103" s="29"/>
      <c r="T103" s="28"/>
      <c r="U103" s="29"/>
      <c r="V103" s="28"/>
      <c r="W103" s="29"/>
      <c r="X103" s="29"/>
      <c r="Y103" s="28"/>
      <c r="Z103" s="29"/>
      <c r="AA103" s="29"/>
    </row>
    <row r="104" spans="1:27" ht="114.75" customHeight="1">
      <c r="A104" s="166" t="s">
        <v>63</v>
      </c>
      <c r="B104" s="164"/>
      <c r="C104" s="165"/>
      <c r="D104" s="26">
        <f t="shared" si="20"/>
        <v>0</v>
      </c>
      <c r="E104" s="27">
        <f t="shared" si="21"/>
        <v>0</v>
      </c>
      <c r="F104" s="105"/>
      <c r="G104" s="106"/>
      <c r="H104" s="34"/>
      <c r="I104" s="35"/>
      <c r="J104" s="34"/>
      <c r="K104" s="34"/>
      <c r="L104" s="35"/>
      <c r="M104" s="34"/>
      <c r="N104" s="34"/>
      <c r="O104" s="35"/>
      <c r="P104" s="34"/>
      <c r="Q104" s="34"/>
      <c r="R104" s="34"/>
      <c r="S104" s="34"/>
      <c r="T104" s="35"/>
      <c r="U104" s="34"/>
      <c r="V104" s="35"/>
      <c r="W104" s="34"/>
      <c r="X104" s="34"/>
      <c r="Y104" s="35"/>
      <c r="Z104" s="34"/>
      <c r="AA104" s="34"/>
    </row>
    <row r="105" spans="1:27" ht="114.75" customHeight="1">
      <c r="A105" s="167"/>
      <c r="B105" s="164"/>
      <c r="C105" s="165"/>
      <c r="D105" s="26">
        <f t="shared" si="20"/>
        <v>0</v>
      </c>
      <c r="E105" s="27">
        <f t="shared" si="21"/>
        <v>0</v>
      </c>
      <c r="F105" s="35"/>
      <c r="G105" s="34"/>
      <c r="H105" s="33"/>
      <c r="I105" s="105"/>
      <c r="J105" s="106"/>
      <c r="K105" s="33"/>
      <c r="L105" s="35"/>
      <c r="M105" s="34"/>
      <c r="N105" s="33"/>
      <c r="O105" s="35"/>
      <c r="P105" s="34"/>
      <c r="Q105" s="34"/>
      <c r="R105" s="34"/>
      <c r="S105" s="33"/>
      <c r="T105" s="35"/>
      <c r="U105" s="33"/>
      <c r="V105" s="38"/>
      <c r="W105" s="33"/>
      <c r="X105" s="33"/>
      <c r="Y105" s="38"/>
      <c r="Z105" s="33"/>
      <c r="AA105" s="33"/>
    </row>
    <row r="106" spans="1:27" ht="114.75" customHeight="1">
      <c r="A106" s="166" t="s">
        <v>65</v>
      </c>
      <c r="B106" s="164"/>
      <c r="C106" s="165"/>
      <c r="D106" s="26">
        <f t="shared" si="20"/>
        <v>440087486</v>
      </c>
      <c r="E106" s="27">
        <f t="shared" si="21"/>
        <v>347782248</v>
      </c>
      <c r="F106" s="28">
        <v>105342851</v>
      </c>
      <c r="G106" s="29"/>
      <c r="H106" s="33">
        <v>247782248</v>
      </c>
      <c r="I106" s="28"/>
      <c r="J106" s="29"/>
      <c r="K106" s="33"/>
      <c r="L106" s="28"/>
      <c r="M106" s="29"/>
      <c r="N106" s="33"/>
      <c r="O106" s="28">
        <v>334744635</v>
      </c>
      <c r="P106" s="29"/>
      <c r="Q106" s="29"/>
      <c r="R106" s="29"/>
      <c r="S106" s="33">
        <v>100000000</v>
      </c>
      <c r="T106" s="28"/>
      <c r="U106" s="33"/>
      <c r="V106" s="38"/>
      <c r="W106" s="33"/>
      <c r="X106" s="33"/>
      <c r="Y106" s="38"/>
      <c r="Z106" s="33"/>
      <c r="AA106" s="33"/>
    </row>
    <row r="107" spans="1:27" ht="114.75" customHeight="1">
      <c r="A107" s="191" t="s">
        <v>90</v>
      </c>
      <c r="B107" s="164"/>
      <c r="C107" s="165"/>
      <c r="D107" s="26">
        <f t="shared" si="20"/>
        <v>0</v>
      </c>
      <c r="E107" s="27">
        <f t="shared" si="21"/>
        <v>6800000</v>
      </c>
      <c r="F107" s="35"/>
      <c r="G107" s="34"/>
      <c r="H107" s="106"/>
      <c r="I107" s="35"/>
      <c r="J107" s="34"/>
      <c r="K107" s="106"/>
      <c r="L107" s="35"/>
      <c r="M107" s="34"/>
      <c r="N107" s="106"/>
      <c r="O107" s="35"/>
      <c r="P107" s="34"/>
      <c r="Q107" s="34"/>
      <c r="R107" s="34"/>
      <c r="S107" s="106"/>
      <c r="T107" s="35"/>
      <c r="U107" s="106"/>
      <c r="V107" s="105"/>
      <c r="W107" s="106"/>
      <c r="X107" s="106">
        <v>6800000</v>
      </c>
      <c r="Y107" s="105"/>
      <c r="Z107" s="106"/>
      <c r="AA107" s="106"/>
    </row>
    <row r="108" spans="1:27" ht="114.75" customHeight="1">
      <c r="A108" s="194"/>
      <c r="B108" s="193"/>
      <c r="C108" s="165"/>
      <c r="D108" s="26">
        <f t="shared" si="20"/>
        <v>0</v>
      </c>
      <c r="E108" s="27">
        <f t="shared" si="21"/>
        <v>0</v>
      </c>
      <c r="F108" s="168"/>
      <c r="G108" s="169"/>
      <c r="H108" s="112"/>
      <c r="I108" s="168"/>
      <c r="J108" s="169"/>
      <c r="K108" s="112"/>
      <c r="L108" s="168"/>
      <c r="M108" s="169"/>
      <c r="N108" s="112"/>
      <c r="O108" s="168"/>
      <c r="P108" s="169"/>
      <c r="Q108" s="169"/>
      <c r="R108" s="169"/>
      <c r="S108" s="112"/>
      <c r="T108" s="168"/>
      <c r="U108" s="112"/>
      <c r="V108" s="170"/>
      <c r="W108" s="112"/>
      <c r="X108" s="112"/>
      <c r="Y108" s="170"/>
      <c r="Z108" s="112"/>
      <c r="AA108" s="112"/>
    </row>
    <row r="109" spans="1:27" ht="114.75" customHeight="1" thickBot="1">
      <c r="A109" s="192"/>
      <c r="B109" s="171"/>
      <c r="C109" s="172"/>
      <c r="D109" s="26">
        <f t="shared" si="20"/>
        <v>0</v>
      </c>
      <c r="E109" s="27">
        <f>SUM(H109,K109,N109,S109,U109,X109,AA109)</f>
        <v>0</v>
      </c>
      <c r="F109" s="168"/>
      <c r="G109" s="169"/>
      <c r="H109" s="169"/>
      <c r="I109" s="168"/>
      <c r="J109" s="169"/>
      <c r="K109" s="169"/>
      <c r="L109" s="168"/>
      <c r="M109" s="169"/>
      <c r="N109" s="169"/>
      <c r="O109" s="168"/>
      <c r="P109" s="169"/>
      <c r="Q109" s="169"/>
      <c r="R109" s="169"/>
      <c r="S109" s="169"/>
      <c r="T109" s="168"/>
      <c r="U109" s="169"/>
      <c r="V109" s="168"/>
      <c r="W109" s="169"/>
      <c r="X109" s="169"/>
      <c r="Y109" s="168"/>
      <c r="Z109" s="169"/>
      <c r="AA109" s="169"/>
    </row>
    <row r="110" spans="1:27" s="161" customFormat="1" ht="132" customHeight="1" thickBot="1">
      <c r="A110" s="173" t="s">
        <v>66</v>
      </c>
      <c r="B110" s="174">
        <f>SUM(B103:B109)</f>
        <v>0</v>
      </c>
      <c r="C110" s="175">
        <f>SUM(C103:C109)</f>
        <v>0</v>
      </c>
      <c r="D110" s="176">
        <f>SUM(D103:D109)</f>
        <v>440087486</v>
      </c>
      <c r="E110" s="176">
        <f>SUM(E103:E109)</f>
        <v>354582248</v>
      </c>
      <c r="F110" s="174">
        <f t="shared" ref="F110:Z110" si="22">SUM(F103:F109)</f>
        <v>105342851</v>
      </c>
      <c r="G110" s="177">
        <f t="shared" si="22"/>
        <v>0</v>
      </c>
      <c r="H110" s="177">
        <f t="shared" si="22"/>
        <v>247782248</v>
      </c>
      <c r="I110" s="174">
        <f t="shared" si="22"/>
        <v>0</v>
      </c>
      <c r="J110" s="177">
        <f t="shared" si="22"/>
        <v>0</v>
      </c>
      <c r="K110" s="177">
        <f t="shared" si="22"/>
        <v>0</v>
      </c>
      <c r="L110" s="174">
        <f t="shared" si="22"/>
        <v>0</v>
      </c>
      <c r="M110" s="177">
        <f t="shared" si="22"/>
        <v>0</v>
      </c>
      <c r="N110" s="177">
        <f t="shared" si="22"/>
        <v>0</v>
      </c>
      <c r="O110" s="174">
        <f t="shared" si="22"/>
        <v>334744635</v>
      </c>
      <c r="P110" s="177">
        <f t="shared" si="22"/>
        <v>0</v>
      </c>
      <c r="Q110" s="177">
        <f t="shared" si="22"/>
        <v>0</v>
      </c>
      <c r="R110" s="177">
        <f t="shared" si="22"/>
        <v>0</v>
      </c>
      <c r="S110" s="177">
        <f t="shared" si="22"/>
        <v>100000000</v>
      </c>
      <c r="T110" s="174">
        <f t="shared" si="22"/>
        <v>0</v>
      </c>
      <c r="U110" s="177">
        <f t="shared" si="22"/>
        <v>0</v>
      </c>
      <c r="V110" s="174">
        <f t="shared" si="22"/>
        <v>0</v>
      </c>
      <c r="W110" s="177">
        <f t="shared" si="22"/>
        <v>0</v>
      </c>
      <c r="X110" s="177">
        <f t="shared" si="22"/>
        <v>6800000</v>
      </c>
      <c r="Y110" s="174">
        <f t="shared" si="22"/>
        <v>0</v>
      </c>
      <c r="Z110" s="177">
        <f t="shared" si="22"/>
        <v>0</v>
      </c>
      <c r="AA110" s="177">
        <f>SUM(AA103:AA109)</f>
        <v>0</v>
      </c>
    </row>
    <row r="111" spans="1:27" ht="60.6" customHeight="1">
      <c r="A111" s="217" t="s">
        <v>67</v>
      </c>
      <c r="B111" s="220">
        <f>B100-B110</f>
        <v>0</v>
      </c>
      <c r="C111" s="223">
        <f>C100-C110</f>
        <v>0</v>
      </c>
      <c r="D111" s="220">
        <f>D100-D110</f>
        <v>0</v>
      </c>
      <c r="E111" s="223">
        <f t="shared" ref="E111:AA111" si="23">E100-E110</f>
        <v>0</v>
      </c>
      <c r="F111" s="226">
        <f>F100-F110</f>
        <v>-105342851</v>
      </c>
      <c r="G111" s="231">
        <f t="shared" si="23"/>
        <v>105342851</v>
      </c>
      <c r="H111" s="231">
        <f t="shared" si="23"/>
        <v>0</v>
      </c>
      <c r="I111" s="226">
        <f t="shared" si="23"/>
        <v>0</v>
      </c>
      <c r="J111" s="231">
        <f t="shared" si="23"/>
        <v>0</v>
      </c>
      <c r="K111" s="231">
        <f t="shared" si="23"/>
        <v>0</v>
      </c>
      <c r="L111" s="226">
        <f t="shared" si="23"/>
        <v>0</v>
      </c>
      <c r="M111" s="231">
        <f t="shared" si="23"/>
        <v>0</v>
      </c>
      <c r="N111" s="231">
        <f t="shared" si="23"/>
        <v>0</v>
      </c>
      <c r="O111" s="226">
        <f t="shared" si="23"/>
        <v>-334744635</v>
      </c>
      <c r="P111" s="231">
        <f t="shared" si="23"/>
        <v>0</v>
      </c>
      <c r="Q111" s="231">
        <f t="shared" si="23"/>
        <v>0</v>
      </c>
      <c r="R111" s="231">
        <f t="shared" si="23"/>
        <v>334744635</v>
      </c>
      <c r="S111" s="231">
        <f t="shared" si="23"/>
        <v>0</v>
      </c>
      <c r="T111" s="226">
        <f t="shared" si="23"/>
        <v>0</v>
      </c>
      <c r="U111" s="236">
        <f t="shared" si="23"/>
        <v>0</v>
      </c>
      <c r="V111" s="226">
        <f t="shared" si="23"/>
        <v>0</v>
      </c>
      <c r="W111" s="231">
        <f t="shared" si="23"/>
        <v>0</v>
      </c>
      <c r="X111" s="231">
        <f t="shared" si="23"/>
        <v>0</v>
      </c>
      <c r="Y111" s="226">
        <f t="shared" si="23"/>
        <v>0</v>
      </c>
      <c r="Z111" s="231">
        <f t="shared" si="23"/>
        <v>0</v>
      </c>
      <c r="AA111" s="231">
        <f t="shared" si="23"/>
        <v>0</v>
      </c>
    </row>
    <row r="112" spans="1:27" ht="48" customHeight="1">
      <c r="A112" s="218"/>
      <c r="B112" s="221"/>
      <c r="C112" s="224"/>
      <c r="D112" s="221"/>
      <c r="E112" s="224"/>
      <c r="F112" s="227"/>
      <c r="G112" s="232"/>
      <c r="H112" s="232"/>
      <c r="I112" s="227"/>
      <c r="J112" s="232"/>
      <c r="K112" s="232"/>
      <c r="L112" s="227"/>
      <c r="M112" s="232"/>
      <c r="N112" s="232"/>
      <c r="O112" s="227"/>
      <c r="P112" s="232"/>
      <c r="Q112" s="232"/>
      <c r="R112" s="232"/>
      <c r="S112" s="232"/>
      <c r="T112" s="234"/>
      <c r="U112" s="237"/>
      <c r="V112" s="227"/>
      <c r="W112" s="232"/>
      <c r="X112" s="232"/>
      <c r="Y112" s="227"/>
      <c r="Z112" s="232"/>
      <c r="AA112" s="232"/>
    </row>
    <row r="113" spans="1:27" ht="144" customHeight="1" thickBot="1">
      <c r="A113" s="219"/>
      <c r="B113" s="222"/>
      <c r="C113" s="225"/>
      <c r="D113" s="222"/>
      <c r="E113" s="225"/>
      <c r="F113" s="228"/>
      <c r="G113" s="233"/>
      <c r="H113" s="233"/>
      <c r="I113" s="228"/>
      <c r="J113" s="233"/>
      <c r="K113" s="233"/>
      <c r="L113" s="228"/>
      <c r="M113" s="233"/>
      <c r="N113" s="233"/>
      <c r="O113" s="228"/>
      <c r="P113" s="233"/>
      <c r="Q113" s="233"/>
      <c r="R113" s="233"/>
      <c r="S113" s="233"/>
      <c r="T113" s="235"/>
      <c r="U113" s="238"/>
      <c r="V113" s="228"/>
      <c r="W113" s="233"/>
      <c r="X113" s="233"/>
      <c r="Y113" s="228"/>
      <c r="Z113" s="233"/>
      <c r="AA113" s="233"/>
    </row>
    <row r="114" spans="1:27">
      <c r="A114" s="178"/>
      <c r="B114" s="179"/>
      <c r="C114" s="180"/>
      <c r="D114" s="179"/>
      <c r="E114" s="180"/>
    </row>
    <row r="116" spans="1:27">
      <c r="D116" s="181"/>
      <c r="E116" s="182"/>
    </row>
    <row r="117" spans="1:27">
      <c r="G117" s="5" t="s">
        <v>77</v>
      </c>
    </row>
    <row r="118" spans="1:27">
      <c r="A118" s="183"/>
      <c r="D118" s="184"/>
      <c r="E118" s="185"/>
    </row>
    <row r="119" spans="1:27">
      <c r="D119" s="186"/>
      <c r="E119" s="187"/>
    </row>
    <row r="120" spans="1:27">
      <c r="A120" s="183"/>
      <c r="D120" s="186"/>
      <c r="E120" s="186"/>
    </row>
    <row r="121" spans="1:27">
      <c r="G121" s="5" t="s">
        <v>69</v>
      </c>
    </row>
    <row r="122" spans="1:27">
      <c r="G122" s="5" t="s">
        <v>70</v>
      </c>
    </row>
    <row r="134" ht="15" customHeight="1"/>
    <row r="151" spans="2:24" s="7" customFormat="1" ht="15" customHeight="1">
      <c r="B151" s="2"/>
      <c r="C151" s="3"/>
      <c r="D151" s="2"/>
      <c r="E151" s="3"/>
      <c r="F151" s="5"/>
      <c r="G151" s="5"/>
      <c r="H151" s="6"/>
      <c r="I151" s="5"/>
      <c r="J151" s="5"/>
      <c r="K151" s="6"/>
      <c r="L151" s="5"/>
      <c r="M151" s="5"/>
      <c r="N151" s="6"/>
      <c r="O151" s="5"/>
      <c r="P151" s="5"/>
      <c r="Q151" s="5"/>
      <c r="R151" s="5"/>
      <c r="S151" s="6"/>
      <c r="T151" s="5"/>
      <c r="U151" s="6"/>
      <c r="V151" s="5"/>
      <c r="W151" s="5"/>
      <c r="X151" s="6"/>
    </row>
  </sheetData>
  <mergeCells count="54">
    <mergeCell ref="Y111:Y113"/>
    <mergeCell ref="Z111:Z113"/>
    <mergeCell ref="AA111:AA113"/>
    <mergeCell ref="S111:S113"/>
    <mergeCell ref="T111:T113"/>
    <mergeCell ref="U111:U113"/>
    <mergeCell ref="V111:V113"/>
    <mergeCell ref="W111:W113"/>
    <mergeCell ref="X111:X113"/>
    <mergeCell ref="R111:R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O101:S101"/>
    <mergeCell ref="T101:U101"/>
    <mergeCell ref="V101:X101"/>
    <mergeCell ref="Y101:AA101"/>
    <mergeCell ref="A111:A113"/>
    <mergeCell ref="B111:B113"/>
    <mergeCell ref="C111:C113"/>
    <mergeCell ref="D111:D113"/>
    <mergeCell ref="E111:E113"/>
    <mergeCell ref="F111:F113"/>
    <mergeCell ref="A101:A102"/>
    <mergeCell ref="B101:C101"/>
    <mergeCell ref="D101:E101"/>
    <mergeCell ref="F101:H101"/>
    <mergeCell ref="I101:K101"/>
    <mergeCell ref="L101:N101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" right="0.7" top="0.75" bottom="0.75" header="0.3" footer="0.3"/>
  <pageSetup paperSize="9" scale="10" orientation="landscape" r:id="rId1"/>
  <colBreaks count="1" manualBreakCount="1">
    <brk id="1" max="1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1"/>
  <sheetViews>
    <sheetView tabSelected="1" view="pageBreakPreview" topLeftCell="A41" zoomScale="25" zoomScaleNormal="25" zoomScaleSheetLayoutView="25" workbookViewId="0">
      <selection activeCell="G118" sqref="G118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09" t="s">
        <v>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6"/>
    </row>
    <row r="9" spans="1:27" ht="102.6" thickBo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06"/>
    </row>
    <row r="10" spans="1:27" s="9" customFormat="1" ht="313.5" customHeight="1">
      <c r="A10" s="8" t="s">
        <v>9</v>
      </c>
      <c r="B10" s="211" t="s">
        <v>10</v>
      </c>
      <c r="C10" s="212"/>
      <c r="D10" s="211" t="s">
        <v>76</v>
      </c>
      <c r="E10" s="212"/>
      <c r="F10" s="211" t="s">
        <v>11</v>
      </c>
      <c r="G10" s="213"/>
      <c r="H10" s="212"/>
      <c r="I10" s="211" t="s">
        <v>12</v>
      </c>
      <c r="J10" s="213"/>
      <c r="K10" s="212"/>
      <c r="L10" s="211" t="s">
        <v>13</v>
      </c>
      <c r="M10" s="213"/>
      <c r="N10" s="212"/>
      <c r="O10" s="211" t="s">
        <v>14</v>
      </c>
      <c r="P10" s="213"/>
      <c r="Q10" s="213"/>
      <c r="R10" s="213"/>
      <c r="S10" s="212"/>
      <c r="T10" s="211"/>
      <c r="U10" s="212"/>
      <c r="V10" s="211" t="s">
        <v>73</v>
      </c>
      <c r="W10" s="213"/>
      <c r="X10" s="212"/>
      <c r="Y10" s="211" t="s">
        <v>89</v>
      </c>
      <c r="Z10" s="213"/>
      <c r="AA10" s="212"/>
    </row>
    <row r="11" spans="1:27" s="12" customFormat="1" ht="153">
      <c r="A11" s="10" t="s">
        <v>15</v>
      </c>
      <c r="B11" s="207" t="s">
        <v>16</v>
      </c>
      <c r="C11" s="208" t="s">
        <v>17</v>
      </c>
      <c r="D11" s="207" t="s">
        <v>16</v>
      </c>
      <c r="E11" s="208" t="s">
        <v>17</v>
      </c>
      <c r="F11" s="214" t="s">
        <v>18</v>
      </c>
      <c r="G11" s="215"/>
      <c r="H11" s="11" t="s">
        <v>17</v>
      </c>
      <c r="I11" s="214" t="s">
        <v>18</v>
      </c>
      <c r="J11" s="215"/>
      <c r="K11" s="11" t="s">
        <v>17</v>
      </c>
      <c r="L11" s="214" t="s">
        <v>18</v>
      </c>
      <c r="M11" s="215"/>
      <c r="N11" s="11" t="s">
        <v>17</v>
      </c>
      <c r="O11" s="214" t="s">
        <v>18</v>
      </c>
      <c r="P11" s="215"/>
      <c r="Q11" s="214" t="s">
        <v>19</v>
      </c>
      <c r="R11" s="216"/>
      <c r="S11" s="208" t="s">
        <v>17</v>
      </c>
      <c r="T11" s="207" t="s">
        <v>16</v>
      </c>
      <c r="U11" s="208" t="s">
        <v>17</v>
      </c>
      <c r="V11" s="214" t="s">
        <v>18</v>
      </c>
      <c r="W11" s="215"/>
      <c r="X11" s="11" t="s">
        <v>17</v>
      </c>
      <c r="Y11" s="214" t="s">
        <v>18</v>
      </c>
      <c r="Z11" s="215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171680265</v>
      </c>
      <c r="E13" s="20">
        <f>SUM(E14:E28)</f>
        <v>150466248</v>
      </c>
      <c r="F13" s="21">
        <f t="shared" ref="F13:AA13" si="0">SUM(F14:F28)</f>
        <v>0</v>
      </c>
      <c r="G13" s="21">
        <f t="shared" si="0"/>
        <v>28179851</v>
      </c>
      <c r="H13" s="21">
        <f t="shared" si="0"/>
        <v>150466248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143500414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137853143</v>
      </c>
      <c r="E14" s="27">
        <f>SUM(H14,K14,N14,S14,U14,X14)</f>
        <v>103079220</v>
      </c>
      <c r="F14" s="28"/>
      <c r="G14" s="29">
        <v>22215475</v>
      </c>
      <c r="H14" s="30">
        <v>103079220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115637668</v>
      </c>
      <c r="S14" s="29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17676600</v>
      </c>
      <c r="F15" s="28"/>
      <c r="G15" s="29"/>
      <c r="H15" s="33">
        <v>17676600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4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/>
      <c r="H16" s="30"/>
      <c r="I16" s="28"/>
      <c r="J16" s="29"/>
      <c r="K16" s="29"/>
      <c r="L16" s="28"/>
      <c r="M16" s="29"/>
      <c r="N16" s="29"/>
      <c r="O16" s="28"/>
      <c r="P16" s="29"/>
      <c r="Q16" s="29"/>
      <c r="R16" s="30"/>
      <c r="S16" s="29"/>
      <c r="T16" s="28"/>
      <c r="U16" s="29"/>
      <c r="V16" s="28"/>
      <c r="W16" s="29"/>
      <c r="X16" s="29"/>
      <c r="Y16" s="28"/>
      <c r="Z16" s="29"/>
      <c r="AA16" s="29"/>
    </row>
    <row r="17" spans="1:27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/>
      <c r="H17" s="30"/>
      <c r="I17" s="28"/>
      <c r="J17" s="29"/>
      <c r="K17" s="29"/>
      <c r="L17" s="28"/>
      <c r="M17" s="29"/>
      <c r="N17" s="29"/>
      <c r="O17" s="28"/>
      <c r="P17" s="29"/>
      <c r="Q17" s="29"/>
      <c r="R17" s="30"/>
      <c r="S17" s="29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/>
      <c r="H18" s="33"/>
      <c r="I18" s="35"/>
      <c r="J18" s="34"/>
      <c r="K18" s="33"/>
      <c r="L18" s="35"/>
      <c r="M18" s="34"/>
      <c r="N18" s="33"/>
      <c r="O18" s="35"/>
      <c r="P18" s="34"/>
      <c r="Q18" s="34"/>
      <c r="R18" s="33"/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80</v>
      </c>
      <c r="B19" s="24"/>
      <c r="C19" s="25"/>
      <c r="D19" s="26">
        <f t="shared" si="1"/>
        <v>9029701</v>
      </c>
      <c r="E19" s="32">
        <f t="shared" si="2"/>
        <v>6390000</v>
      </c>
      <c r="F19" s="35"/>
      <c r="G19" s="34">
        <v>1500188</v>
      </c>
      <c r="H19" s="33">
        <v>6390000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7529513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0</v>
      </c>
      <c r="E20" s="32">
        <f t="shared" si="2"/>
        <v>0</v>
      </c>
      <c r="F20" s="35"/>
      <c r="G20" s="34"/>
      <c r="H20" s="33"/>
      <c r="I20" s="35"/>
      <c r="J20" s="34"/>
      <c r="K20" s="33"/>
      <c r="L20" s="35"/>
      <c r="M20" s="34"/>
      <c r="N20" s="33"/>
      <c r="O20" s="35"/>
      <c r="P20" s="34"/>
      <c r="Q20" s="34"/>
      <c r="R20" s="33"/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0</v>
      </c>
      <c r="E21" s="32">
        <f t="shared" si="2"/>
        <v>0</v>
      </c>
      <c r="F21" s="35"/>
      <c r="G21" s="34"/>
      <c r="H21" s="33"/>
      <c r="I21" s="35"/>
      <c r="J21" s="34"/>
      <c r="K21" s="33"/>
      <c r="L21" s="35"/>
      <c r="M21" s="34"/>
      <c r="N21" s="33"/>
      <c r="O21" s="35"/>
      <c r="P21" s="34"/>
      <c r="Q21" s="34"/>
      <c r="R21" s="33"/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30</v>
      </c>
      <c r="B22" s="24"/>
      <c r="C22" s="25"/>
      <c r="D22" s="26">
        <f t="shared" si="1"/>
        <v>0</v>
      </c>
      <c r="E22" s="32">
        <f t="shared" si="2"/>
        <v>0</v>
      </c>
      <c r="F22" s="35"/>
      <c r="G22" s="34"/>
      <c r="H22" s="33"/>
      <c r="I22" s="35"/>
      <c r="J22" s="34"/>
      <c r="K22" s="33"/>
      <c r="L22" s="35"/>
      <c r="M22" s="34"/>
      <c r="N22" s="33"/>
      <c r="O22" s="35"/>
      <c r="P22" s="34"/>
      <c r="Q22" s="34"/>
      <c r="R22" s="33"/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31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/>
      <c r="H23" s="33"/>
      <c r="I23" s="35"/>
      <c r="J23" s="34"/>
      <c r="K23" s="33"/>
      <c r="L23" s="35"/>
      <c r="M23" s="34"/>
      <c r="N23" s="33"/>
      <c r="O23" s="35"/>
      <c r="P23" s="34"/>
      <c r="Q23" s="34"/>
      <c r="R23" s="33"/>
      <c r="S23" s="33"/>
      <c r="T23" s="35"/>
      <c r="U23" s="33"/>
      <c r="V23" s="38"/>
      <c r="W23" s="33"/>
      <c r="X23" s="33"/>
      <c r="Y23" s="38"/>
      <c r="Z23" s="33"/>
      <c r="AA23" s="33"/>
    </row>
    <row r="24" spans="1:27" ht="89.4">
      <c r="A24" s="23" t="s">
        <v>85</v>
      </c>
      <c r="B24" s="24"/>
      <c r="C24" s="25"/>
      <c r="D24" s="26">
        <f t="shared" si="1"/>
        <v>19790117</v>
      </c>
      <c r="E24" s="32">
        <f t="shared" si="2"/>
        <v>21243676</v>
      </c>
      <c r="F24" s="35"/>
      <c r="G24" s="34">
        <v>3976624</v>
      </c>
      <c r="H24" s="33">
        <v>21243676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15813493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32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/>
      <c r="H25" s="33"/>
      <c r="I25" s="35"/>
      <c r="J25" s="34"/>
      <c r="K25" s="33"/>
      <c r="L25" s="35"/>
      <c r="M25" s="34"/>
      <c r="N25" s="33"/>
      <c r="O25" s="35"/>
      <c r="P25" s="34"/>
      <c r="Q25" s="34"/>
      <c r="R25" s="33"/>
      <c r="S25" s="33"/>
      <c r="T25" s="35"/>
      <c r="U25" s="33"/>
      <c r="V25" s="38"/>
      <c r="W25" s="33"/>
      <c r="X25" s="33"/>
      <c r="Y25" s="38"/>
      <c r="Z25" s="33"/>
      <c r="AA25" s="33"/>
    </row>
    <row r="26" spans="1:27">
      <c r="A26" s="23" t="s">
        <v>81</v>
      </c>
      <c r="B26" s="24"/>
      <c r="C26" s="25"/>
      <c r="D26" s="26">
        <f t="shared" si="1"/>
        <v>2934664</v>
      </c>
      <c r="E26" s="32">
        <f t="shared" si="2"/>
        <v>2076752</v>
      </c>
      <c r="F26" s="35"/>
      <c r="G26" s="34">
        <v>487564</v>
      </c>
      <c r="H26" s="33">
        <v>2076752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2447100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33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3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34</v>
      </c>
      <c r="B29" s="46"/>
      <c r="C29" s="47"/>
      <c r="D29" s="46"/>
      <c r="E29" s="48"/>
      <c r="F29" s="49"/>
      <c r="G29" s="203" t="s">
        <v>83</v>
      </c>
      <c r="H29" s="204" t="s">
        <v>84</v>
      </c>
      <c r="I29" s="49"/>
      <c r="J29" s="50"/>
      <c r="K29" s="51"/>
      <c r="L29" s="49"/>
      <c r="M29" s="50"/>
      <c r="N29" s="51"/>
      <c r="O29" s="49"/>
      <c r="P29" s="50"/>
      <c r="Q29" s="50"/>
      <c r="R29" s="50"/>
      <c r="S29" s="51"/>
      <c r="T29" s="49"/>
      <c r="U29" s="51"/>
      <c r="V29" s="52"/>
      <c r="W29" s="51"/>
      <c r="X29" s="51"/>
      <c r="Y29" s="52"/>
      <c r="Z29" s="51"/>
      <c r="AA29" s="51"/>
    </row>
    <row r="30" spans="1:27">
      <c r="A30" s="23" t="s">
        <v>35</v>
      </c>
      <c r="B30" s="24"/>
      <c r="C30" s="25"/>
      <c r="D30" s="26">
        <f t="shared" ref="D30:D59" si="3">SUM(F30:G30,I30:J30,L30:M30,O30:R30,V30:W30)</f>
        <v>1627000</v>
      </c>
      <c r="E30" s="27">
        <f t="shared" ref="E30:E58" si="4">SUM(H30,K30,N30,S30,U30,X30)</f>
        <v>600000</v>
      </c>
      <c r="F30" s="54"/>
      <c r="G30" s="30">
        <v>127000</v>
      </c>
      <c r="H30" s="29">
        <v>600000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1500000</v>
      </c>
      <c r="S30" s="29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36</v>
      </c>
      <c r="B31" s="200"/>
      <c r="C31" s="201"/>
      <c r="D31" s="26">
        <f t="shared" si="3"/>
        <v>2032000</v>
      </c>
      <c r="E31" s="202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1651000</v>
      </c>
      <c r="S31" s="34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37</v>
      </c>
      <c r="B32" s="200"/>
      <c r="C32" s="201"/>
      <c r="D32" s="200">
        <f t="shared" si="3"/>
        <v>1270000</v>
      </c>
      <c r="E32" s="202">
        <f t="shared" si="4"/>
        <v>1000000</v>
      </c>
      <c r="F32" s="38"/>
      <c r="G32" s="33">
        <v>1270000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4"/>
      <c r="S32" s="33"/>
      <c r="T32" s="35"/>
      <c r="U32" s="33"/>
      <c r="V32" s="38"/>
      <c r="W32" s="33"/>
      <c r="X32" s="33"/>
      <c r="Y32" s="38"/>
      <c r="Z32" s="33"/>
      <c r="AA32" s="33"/>
    </row>
    <row r="33" spans="1:27">
      <c r="A33" s="23" t="s">
        <v>38</v>
      </c>
      <c r="B33" s="24"/>
      <c r="C33" s="25"/>
      <c r="D33" s="26">
        <f t="shared" si="3"/>
        <v>1587500</v>
      </c>
      <c r="E33" s="27">
        <f t="shared" si="4"/>
        <v>3000000</v>
      </c>
      <c r="F33" s="35"/>
      <c r="G33" s="33"/>
      <c r="H33" s="33">
        <v>3000000</v>
      </c>
      <c r="I33" s="35"/>
      <c r="J33" s="34"/>
      <c r="K33" s="33"/>
      <c r="L33" s="35"/>
      <c r="M33" s="34"/>
      <c r="N33" s="33"/>
      <c r="O33" s="35"/>
      <c r="P33" s="34"/>
      <c r="Q33" s="34"/>
      <c r="R33" s="34">
        <v>1587500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39</v>
      </c>
      <c r="B34" s="24"/>
      <c r="C34" s="25"/>
      <c r="D34" s="26">
        <f t="shared" si="3"/>
        <v>1723177</v>
      </c>
      <c r="E34" s="27">
        <f t="shared" si="4"/>
        <v>600000</v>
      </c>
      <c r="F34" s="35"/>
      <c r="G34" s="33">
        <v>400000</v>
      </c>
      <c r="H34" s="33">
        <v>600000</v>
      </c>
      <c r="I34" s="35"/>
      <c r="J34" s="34"/>
      <c r="K34" s="33"/>
      <c r="L34" s="35"/>
      <c r="M34" s="34"/>
      <c r="N34" s="33"/>
      <c r="O34" s="35"/>
      <c r="P34" s="34"/>
      <c r="Q34" s="34"/>
      <c r="R34" s="34">
        <v>1323177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>
      <c r="A35" s="190" t="s">
        <v>71</v>
      </c>
      <c r="B35" s="24"/>
      <c r="C35" s="25"/>
      <c r="D35" s="26">
        <f t="shared" si="3"/>
        <v>0</v>
      </c>
      <c r="E35" s="27">
        <f t="shared" si="4"/>
        <v>3200000</v>
      </c>
      <c r="F35" s="35"/>
      <c r="G35" s="33"/>
      <c r="H35" s="33">
        <v>3200000</v>
      </c>
      <c r="I35" s="35"/>
      <c r="J35" s="34"/>
      <c r="K35" s="33"/>
      <c r="L35" s="35"/>
      <c r="M35" s="34"/>
      <c r="N35" s="33"/>
      <c r="O35" s="35"/>
      <c r="P35" s="34"/>
      <c r="Q35" s="34"/>
      <c r="R35" s="34"/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90" t="s">
        <v>72</v>
      </c>
      <c r="B36" s="188"/>
      <c r="C36" s="189"/>
      <c r="D36" s="26">
        <f t="shared" si="3"/>
        <v>4673600</v>
      </c>
      <c r="E36" s="27">
        <f>SUM(H36,K36,N36,S36,U36,X36,AA36)</f>
        <v>0</v>
      </c>
      <c r="F36" s="35"/>
      <c r="G36" s="33"/>
      <c r="H36" s="33"/>
      <c r="I36" s="35"/>
      <c r="J36" s="34"/>
      <c r="K36" s="33"/>
      <c r="L36" s="35"/>
      <c r="M36" s="34"/>
      <c r="N36" s="33"/>
      <c r="O36" s="35"/>
      <c r="P36" s="34"/>
      <c r="Q36" s="34"/>
      <c r="R36" s="34">
        <v>4673600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40</v>
      </c>
      <c r="B37" s="24"/>
      <c r="C37" s="25"/>
      <c r="D37" s="26">
        <f t="shared" si="3"/>
        <v>7400000</v>
      </c>
      <c r="E37" s="27">
        <f t="shared" si="4"/>
        <v>0</v>
      </c>
      <c r="F37" s="35"/>
      <c r="G37" s="33">
        <v>7400000</v>
      </c>
      <c r="H37" s="33"/>
      <c r="I37" s="35"/>
      <c r="J37" s="34"/>
      <c r="K37" s="33"/>
      <c r="L37" s="35"/>
      <c r="M37" s="34"/>
      <c r="N37" s="33"/>
      <c r="O37" s="35"/>
      <c r="P37" s="34"/>
      <c r="Q37" s="34"/>
      <c r="R37" s="34"/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41</v>
      </c>
      <c r="B38" s="24"/>
      <c r="C38" s="25"/>
      <c r="D38" s="26">
        <f t="shared" si="3"/>
        <v>3631380</v>
      </c>
      <c r="E38" s="27">
        <f>SUM(H38,K38,N38,S38,U38,X38,AA38)</f>
        <v>550000</v>
      </c>
      <c r="F38" s="35"/>
      <c r="G38" s="33">
        <v>83000</v>
      </c>
      <c r="H38" s="33">
        <v>550000</v>
      </c>
      <c r="I38" s="35"/>
      <c r="J38" s="34"/>
      <c r="K38" s="33"/>
      <c r="L38" s="35"/>
      <c r="M38" s="34"/>
      <c r="N38" s="33"/>
      <c r="O38" s="35"/>
      <c r="P38" s="34"/>
      <c r="Q38" s="34"/>
      <c r="R38" s="34">
        <v>3548380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42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/>
      <c r="H39" s="33"/>
      <c r="I39" s="35"/>
      <c r="J39" s="34"/>
      <c r="K39" s="33"/>
      <c r="L39" s="35"/>
      <c r="M39" s="34"/>
      <c r="N39" s="33"/>
      <c r="O39" s="35"/>
      <c r="P39" s="34"/>
      <c r="Q39" s="34"/>
      <c r="R39" s="34"/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43</v>
      </c>
      <c r="B40" s="24"/>
      <c r="C40" s="25"/>
      <c r="D40" s="26">
        <f t="shared" si="3"/>
        <v>11207000</v>
      </c>
      <c r="E40" s="27">
        <f t="shared" si="4"/>
        <v>166000</v>
      </c>
      <c r="F40" s="35"/>
      <c r="G40" s="33">
        <v>11207000</v>
      </c>
      <c r="H40" s="33">
        <v>166000</v>
      </c>
      <c r="I40" s="35"/>
      <c r="J40" s="34"/>
      <c r="K40" s="33"/>
      <c r="L40" s="35"/>
      <c r="M40" s="34"/>
      <c r="N40" s="33"/>
      <c r="O40" s="35"/>
      <c r="P40" s="34"/>
      <c r="Q40" s="34"/>
      <c r="R40" s="34"/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88.8">
      <c r="A41" s="23" t="s">
        <v>44</v>
      </c>
      <c r="B41" s="24"/>
      <c r="C41" s="25"/>
      <c r="D41" s="26">
        <f t="shared" si="3"/>
        <v>7935000</v>
      </c>
      <c r="E41" s="27">
        <f t="shared" si="4"/>
        <v>0</v>
      </c>
      <c r="F41" s="35"/>
      <c r="G41" s="33">
        <v>7300000</v>
      </c>
      <c r="H41" s="33"/>
      <c r="I41" s="35"/>
      <c r="J41" s="34"/>
      <c r="K41" s="33"/>
      <c r="L41" s="35"/>
      <c r="M41" s="34"/>
      <c r="N41" s="33"/>
      <c r="O41" s="35"/>
      <c r="P41" s="34"/>
      <c r="Q41" s="34"/>
      <c r="R41" s="34">
        <v>635000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45</v>
      </c>
      <c r="B42" s="24"/>
      <c r="C42" s="25"/>
      <c r="D42" s="26">
        <f t="shared" si="3"/>
        <v>3500000</v>
      </c>
      <c r="E42" s="27">
        <f t="shared" si="4"/>
        <v>0</v>
      </c>
      <c r="F42" s="35"/>
      <c r="G42" s="33">
        <v>3500000</v>
      </c>
      <c r="H42" s="33"/>
      <c r="I42" s="35"/>
      <c r="J42" s="34"/>
      <c r="K42" s="33"/>
      <c r="L42" s="35"/>
      <c r="M42" s="34"/>
      <c r="N42" s="33"/>
      <c r="O42" s="35"/>
      <c r="P42" s="34"/>
      <c r="Q42" s="34"/>
      <c r="R42" s="34"/>
      <c r="S42" s="33"/>
      <c r="T42" s="35"/>
      <c r="U42" s="33"/>
      <c r="V42" s="38"/>
      <c r="W42" s="33"/>
      <c r="X42" s="33"/>
      <c r="Y42" s="38"/>
      <c r="Z42" s="33"/>
      <c r="AA42" s="33"/>
    </row>
    <row r="43" spans="1:27">
      <c r="A43" s="57" t="s">
        <v>82</v>
      </c>
      <c r="B43" s="24"/>
      <c r="C43" s="25"/>
      <c r="D43" s="26">
        <f t="shared" si="3"/>
        <v>1905000</v>
      </c>
      <c r="E43" s="27">
        <f t="shared" si="4"/>
        <v>1000000</v>
      </c>
      <c r="F43" s="35"/>
      <c r="G43" s="33">
        <v>1905000</v>
      </c>
      <c r="H43" s="33">
        <v>1000000</v>
      </c>
      <c r="I43" s="35"/>
      <c r="J43" s="34"/>
      <c r="K43" s="33"/>
      <c r="L43" s="35"/>
      <c r="M43" s="34"/>
      <c r="N43" s="33"/>
      <c r="O43" s="35"/>
      <c r="P43" s="34"/>
      <c r="Q43" s="34"/>
      <c r="R43" s="34"/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46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/>
      <c r="H44" s="33"/>
      <c r="I44" s="35"/>
      <c r="J44" s="34"/>
      <c r="K44" s="33"/>
      <c r="L44" s="35"/>
      <c r="M44" s="34"/>
      <c r="N44" s="33"/>
      <c r="O44" s="35"/>
      <c r="P44" s="34"/>
      <c r="Q44" s="34"/>
      <c r="R44" s="34"/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86</v>
      </c>
      <c r="B45" s="24"/>
      <c r="C45" s="25"/>
      <c r="D45" s="26">
        <f t="shared" si="3"/>
        <v>11210000</v>
      </c>
      <c r="E45" s="27">
        <f t="shared" si="4"/>
        <v>0</v>
      </c>
      <c r="F45" s="35"/>
      <c r="G45" s="33">
        <v>11210000</v>
      </c>
      <c r="H45" s="33"/>
      <c r="I45" s="35"/>
      <c r="J45" s="34"/>
      <c r="K45" s="33"/>
      <c r="L45" s="35"/>
      <c r="M45" s="34"/>
      <c r="N45" s="33"/>
      <c r="O45" s="35"/>
      <c r="P45" s="34"/>
      <c r="Q45" s="34"/>
      <c r="R45" s="34"/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87</v>
      </c>
      <c r="B46" s="188"/>
      <c r="C46" s="189"/>
      <c r="D46" s="26">
        <f t="shared" si="3"/>
        <v>10332000</v>
      </c>
      <c r="E46" s="27">
        <f t="shared" si="4"/>
        <v>0</v>
      </c>
      <c r="F46" s="35"/>
      <c r="G46" s="33">
        <v>10332000</v>
      </c>
      <c r="H46" s="33"/>
      <c r="I46" s="35"/>
      <c r="J46" s="34"/>
      <c r="K46" s="33"/>
      <c r="L46" s="35"/>
      <c r="M46" s="34"/>
      <c r="N46" s="33"/>
      <c r="O46" s="35"/>
      <c r="P46" s="34"/>
      <c r="Q46" s="34"/>
      <c r="R46" s="34"/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88</v>
      </c>
      <c r="B47" s="24"/>
      <c r="C47" s="25"/>
      <c r="D47" s="26">
        <f t="shared" si="3"/>
        <v>9348000</v>
      </c>
      <c r="E47" s="27">
        <f t="shared" si="4"/>
        <v>0</v>
      </c>
      <c r="F47" s="35"/>
      <c r="G47" s="33">
        <v>9348000</v>
      </c>
      <c r="H47" s="33"/>
      <c r="I47" s="35"/>
      <c r="J47" s="34"/>
      <c r="K47" s="33"/>
      <c r="L47" s="35"/>
      <c r="M47" s="34"/>
      <c r="N47" s="33"/>
      <c r="O47" s="35"/>
      <c r="P47" s="34"/>
      <c r="Q47" s="34"/>
      <c r="R47" s="34"/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47</v>
      </c>
      <c r="B48" s="24"/>
      <c r="C48" s="25"/>
      <c r="D48" s="26">
        <f t="shared" si="3"/>
        <v>10160000</v>
      </c>
      <c r="E48" s="27">
        <f t="shared" si="4"/>
        <v>100000</v>
      </c>
      <c r="F48" s="35"/>
      <c r="G48" s="34"/>
      <c r="H48" s="33">
        <v>100000</v>
      </c>
      <c r="I48" s="35"/>
      <c r="J48" s="34"/>
      <c r="K48" s="33"/>
      <c r="L48" s="35"/>
      <c r="M48" s="34"/>
      <c r="N48" s="33"/>
      <c r="O48" s="35"/>
      <c r="P48" s="34"/>
      <c r="Q48" s="34"/>
      <c r="R48" s="34">
        <v>10160000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48</v>
      </c>
      <c r="B49" s="24"/>
      <c r="C49" s="25"/>
      <c r="D49" s="26">
        <f t="shared" si="3"/>
        <v>17208500</v>
      </c>
      <c r="E49" s="27">
        <f t="shared" si="4"/>
        <v>3300000</v>
      </c>
      <c r="F49" s="35"/>
      <c r="G49" s="34"/>
      <c r="H49" s="34">
        <v>3300000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17208500</v>
      </c>
      <c r="S49" s="34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49</v>
      </c>
      <c r="B50" s="24"/>
      <c r="C50" s="25"/>
      <c r="D50" s="26">
        <f t="shared" si="3"/>
        <v>0</v>
      </c>
      <c r="E50" s="27">
        <f t="shared" si="4"/>
        <v>9100000</v>
      </c>
      <c r="F50" s="35"/>
      <c r="G50" s="34"/>
      <c r="H50" s="33">
        <v>9100000</v>
      </c>
      <c r="I50" s="35"/>
      <c r="J50" s="34"/>
      <c r="K50" s="34"/>
      <c r="L50" s="35"/>
      <c r="M50" s="34"/>
      <c r="N50" s="34"/>
      <c r="O50" s="35"/>
      <c r="P50" s="34"/>
      <c r="Q50" s="34"/>
      <c r="R50" s="33"/>
      <c r="S50" s="34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50</v>
      </c>
      <c r="B51" s="24"/>
      <c r="C51" s="25"/>
      <c r="D51" s="26">
        <f t="shared" si="3"/>
        <v>20832064</v>
      </c>
      <c r="E51" s="27">
        <f t="shared" si="4"/>
        <v>21500000</v>
      </c>
      <c r="F51" s="35"/>
      <c r="G51" s="33"/>
      <c r="H51" s="33">
        <v>21500000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20832064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51</v>
      </c>
      <c r="B52" s="24"/>
      <c r="C52" s="25"/>
      <c r="D52" s="26">
        <f t="shared" si="3"/>
        <v>0</v>
      </c>
      <c r="E52" s="27">
        <f t="shared" si="4"/>
        <v>1027301</v>
      </c>
      <c r="F52" s="38"/>
      <c r="G52" s="33"/>
      <c r="H52" s="33">
        <v>1027301</v>
      </c>
      <c r="I52" s="35"/>
      <c r="J52" s="34"/>
      <c r="K52" s="33"/>
      <c r="L52" s="35"/>
      <c r="M52" s="34"/>
      <c r="N52" s="33"/>
      <c r="O52" s="35"/>
      <c r="P52" s="34"/>
      <c r="Q52" s="34"/>
      <c r="R52" s="33"/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52</v>
      </c>
      <c r="B53" s="24"/>
      <c r="C53" s="25"/>
      <c r="D53" s="26">
        <f t="shared" si="3"/>
        <v>6205000</v>
      </c>
      <c r="E53" s="27">
        <f>SUM(H53,K53,N53,S53,U53,X53,AA53)</f>
        <v>5000000</v>
      </c>
      <c r="F53" s="38"/>
      <c r="G53" s="33"/>
      <c r="H53" s="33"/>
      <c r="I53" s="38"/>
      <c r="J53" s="33"/>
      <c r="K53" s="33"/>
      <c r="L53" s="38"/>
      <c r="M53" s="33"/>
      <c r="N53" s="33"/>
      <c r="O53" s="38"/>
      <c r="P53" s="33"/>
      <c r="Q53" s="33"/>
      <c r="R53" s="33">
        <v>6205000</v>
      </c>
      <c r="S53" s="33"/>
      <c r="T53" s="38"/>
      <c r="U53" s="33"/>
      <c r="V53" s="38"/>
      <c r="W53" s="33"/>
      <c r="X53" s="33">
        <v>5000000</v>
      </c>
      <c r="Y53" s="38"/>
      <c r="Z53" s="33"/>
      <c r="AA53" s="33"/>
    </row>
    <row r="54" spans="1:27">
      <c r="A54" s="58" t="s">
        <v>91</v>
      </c>
      <c r="B54" s="24"/>
      <c r="C54" s="25"/>
      <c r="D54" s="26">
        <f t="shared" si="3"/>
        <v>12700000</v>
      </c>
      <c r="E54" s="27">
        <f t="shared" si="4"/>
        <v>0</v>
      </c>
      <c r="F54" s="35"/>
      <c r="G54" s="34">
        <v>12700000</v>
      </c>
      <c r="H54" s="34"/>
      <c r="I54" s="35"/>
      <c r="J54" s="34"/>
      <c r="K54" s="34"/>
      <c r="L54" s="35"/>
      <c r="M54" s="34"/>
      <c r="N54" s="34"/>
      <c r="O54" s="35"/>
      <c r="P54" s="34"/>
      <c r="Q54" s="34"/>
      <c r="R54" s="33"/>
      <c r="S54" s="34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79</v>
      </c>
      <c r="B55" s="24"/>
      <c r="C55" s="25"/>
      <c r="D55" s="26">
        <f t="shared" si="3"/>
        <v>0</v>
      </c>
      <c r="E55" s="27">
        <f>SUM(H55,K55,N55,S55,U55,X55)</f>
        <v>25000000</v>
      </c>
      <c r="F55" s="35"/>
      <c r="G55" s="34"/>
      <c r="H55" s="33"/>
      <c r="I55" s="35"/>
      <c r="J55" s="34"/>
      <c r="K55" s="33"/>
      <c r="L55" s="35"/>
      <c r="M55" s="34"/>
      <c r="N55" s="33"/>
      <c r="O55" s="35"/>
      <c r="P55" s="34"/>
      <c r="Q55" s="34"/>
      <c r="R55" s="56"/>
      <c r="S55" s="33">
        <v>25000000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78</v>
      </c>
      <c r="B56" s="24"/>
      <c r="C56" s="25"/>
      <c r="D56" s="26">
        <f t="shared" si="3"/>
        <v>0</v>
      </c>
      <c r="E56" s="27">
        <f>SUM(H56,K56,N56,S56,U56,X56)</f>
        <v>75000000</v>
      </c>
      <c r="F56" s="35"/>
      <c r="G56" s="34"/>
      <c r="H56" s="33"/>
      <c r="I56" s="35"/>
      <c r="J56" s="34"/>
      <c r="K56" s="33"/>
      <c r="L56" s="35"/>
      <c r="M56" s="34"/>
      <c r="N56" s="33"/>
      <c r="O56" s="35"/>
      <c r="P56" s="34"/>
      <c r="Q56" s="34"/>
      <c r="R56" s="199"/>
      <c r="S56" s="33">
        <v>75000000</v>
      </c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92</v>
      </c>
      <c r="B57" s="24"/>
      <c r="C57" s="25"/>
      <c r="D57" s="26">
        <f t="shared" si="3"/>
        <v>0</v>
      </c>
      <c r="E57" s="27">
        <f>SUM(H57,K57,N57,S57,U57,X57)</f>
        <v>2000000</v>
      </c>
      <c r="F57" s="35"/>
      <c r="G57" s="34"/>
      <c r="H57" s="34">
        <v>2000000</v>
      </c>
      <c r="I57" s="35"/>
      <c r="J57" s="34"/>
      <c r="K57" s="34"/>
      <c r="L57" s="35"/>
      <c r="M57" s="34"/>
      <c r="N57" s="34"/>
      <c r="O57" s="35"/>
      <c r="P57" s="34"/>
      <c r="Q57" s="34"/>
      <c r="R57" s="34"/>
      <c r="S57" s="34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74</v>
      </c>
      <c r="B58" s="24"/>
      <c r="C58" s="25"/>
      <c r="D58" s="26">
        <f t="shared" si="3"/>
        <v>0</v>
      </c>
      <c r="E58" s="27">
        <f t="shared" si="4"/>
        <v>1800000</v>
      </c>
      <c r="F58" s="35"/>
      <c r="G58" s="34"/>
      <c r="H58" s="33"/>
      <c r="I58" s="35"/>
      <c r="J58" s="34"/>
      <c r="K58" s="33"/>
      <c r="L58" s="35"/>
      <c r="M58" s="34"/>
      <c r="N58" s="33"/>
      <c r="O58" s="35"/>
      <c r="P58" s="34"/>
      <c r="Q58" s="34"/>
      <c r="R58" s="34"/>
      <c r="S58" s="33"/>
      <c r="T58" s="35"/>
      <c r="U58" s="33"/>
      <c r="V58" s="38"/>
      <c r="W58" s="33"/>
      <c r="X58" s="33">
        <v>1800000</v>
      </c>
      <c r="Y58" s="38"/>
      <c r="Z58" s="33"/>
      <c r="AA58" s="33"/>
    </row>
    <row r="59" spans="1:27" ht="51.6" thickBot="1">
      <c r="A59" s="58" t="s">
        <v>75</v>
      </c>
      <c r="B59" s="24"/>
      <c r="C59" s="25"/>
      <c r="D59" s="26">
        <f t="shared" si="3"/>
        <v>121920000</v>
      </c>
      <c r="E59" s="27">
        <f>SUM(H59,K59,N59,S59,U59,X59)</f>
        <v>0</v>
      </c>
      <c r="F59" s="35"/>
      <c r="G59" s="34"/>
      <c r="H59" s="33"/>
      <c r="I59" s="35"/>
      <c r="J59" s="34"/>
      <c r="K59" s="33"/>
      <c r="L59" s="35"/>
      <c r="M59" s="34"/>
      <c r="N59" s="33"/>
      <c r="O59" s="35"/>
      <c r="P59" s="34"/>
      <c r="Q59" s="34"/>
      <c r="R59" s="33">
        <v>121920000</v>
      </c>
      <c r="S59" s="198"/>
      <c r="T59" s="35"/>
      <c r="U59" s="33"/>
      <c r="V59" s="38"/>
      <c r="W59" s="33"/>
      <c r="X59" s="33"/>
      <c r="Y59" s="38"/>
      <c r="Z59" s="33"/>
      <c r="AA59" s="33"/>
    </row>
    <row r="60" spans="1:27" ht="91.5" customHeight="1" thickBot="1">
      <c r="A60" s="59" t="s">
        <v>53</v>
      </c>
      <c r="B60" s="60">
        <f t="shared" ref="B60:AA60" si="5">SUM(B14:B59)</f>
        <v>0</v>
      </c>
      <c r="C60" s="61">
        <f t="shared" si="5"/>
        <v>0</v>
      </c>
      <c r="D60" s="62">
        <f t="shared" si="5"/>
        <v>440087486</v>
      </c>
      <c r="E60" s="61">
        <f>SUM(E14:E59)</f>
        <v>305609549</v>
      </c>
      <c r="F60" s="63">
        <f t="shared" si="5"/>
        <v>0</v>
      </c>
      <c r="G60" s="64">
        <f t="shared" si="5"/>
        <v>105342851</v>
      </c>
      <c r="H60" s="65">
        <f t="shared" si="5"/>
        <v>198809549</v>
      </c>
      <c r="I60" s="63">
        <f t="shared" si="5"/>
        <v>0</v>
      </c>
      <c r="J60" s="64">
        <f t="shared" si="5"/>
        <v>0</v>
      </c>
      <c r="K60" s="65">
        <f t="shared" si="5"/>
        <v>0</v>
      </c>
      <c r="L60" s="63">
        <f t="shared" si="5"/>
        <v>0</v>
      </c>
      <c r="M60" s="64">
        <f t="shared" si="5"/>
        <v>0</v>
      </c>
      <c r="N60" s="65">
        <f t="shared" si="5"/>
        <v>0</v>
      </c>
      <c r="O60" s="63">
        <f t="shared" si="5"/>
        <v>0</v>
      </c>
      <c r="P60" s="64">
        <f t="shared" si="5"/>
        <v>0</v>
      </c>
      <c r="Q60" s="64">
        <f t="shared" si="5"/>
        <v>0</v>
      </c>
      <c r="R60" s="64">
        <f>SUM(R14:R59)</f>
        <v>334744635</v>
      </c>
      <c r="S60" s="65">
        <f>SUM(S14:S59)</f>
        <v>100000000</v>
      </c>
      <c r="T60" s="63">
        <f t="shared" si="5"/>
        <v>0</v>
      </c>
      <c r="U60" s="65">
        <f t="shared" si="5"/>
        <v>0</v>
      </c>
      <c r="V60" s="64">
        <f t="shared" si="5"/>
        <v>0</v>
      </c>
      <c r="W60" s="64">
        <f t="shared" si="5"/>
        <v>0</v>
      </c>
      <c r="X60" s="65">
        <f t="shared" si="5"/>
        <v>6800000</v>
      </c>
      <c r="Y60" s="64">
        <f t="shared" si="5"/>
        <v>0</v>
      </c>
      <c r="Z60" s="64">
        <f t="shared" si="5"/>
        <v>0</v>
      </c>
      <c r="AA60" s="66">
        <f t="shared" si="5"/>
        <v>0</v>
      </c>
    </row>
    <row r="61" spans="1:27">
      <c r="A61" s="67"/>
      <c r="B61" s="68"/>
      <c r="C61" s="69"/>
      <c r="D61" s="26"/>
      <c r="E61" s="27"/>
      <c r="F61" s="70"/>
      <c r="G61" s="71"/>
      <c r="H61" s="71"/>
      <c r="I61" s="70"/>
      <c r="J61" s="71"/>
      <c r="K61" s="71"/>
      <c r="L61" s="70"/>
      <c r="M61" s="71"/>
      <c r="N61" s="71"/>
      <c r="O61" s="70"/>
      <c r="P61" s="71"/>
      <c r="Q61" s="71"/>
      <c r="R61" s="71"/>
      <c r="S61" s="71"/>
      <c r="T61" s="70"/>
      <c r="U61" s="71"/>
      <c r="V61" s="70"/>
      <c r="W61" s="71"/>
      <c r="X61" s="71"/>
      <c r="Y61" s="70"/>
      <c r="Z61" s="71"/>
      <c r="AA61" s="71"/>
    </row>
    <row r="62" spans="1:27" ht="106.5" customHeight="1">
      <c r="A62" s="23" t="s">
        <v>54</v>
      </c>
      <c r="B62" s="72"/>
      <c r="C62" s="73"/>
      <c r="D62" s="26">
        <f>SUM(F62:G62,I62:J62,L62:M62,O62:R62,V62:W62)</f>
        <v>0</v>
      </c>
      <c r="E62" s="27">
        <f t="shared" ref="E62:E70" si="6">SUM(H62,K62,N62,S62,U62,X62)</f>
        <v>0</v>
      </c>
      <c r="F62" s="74"/>
      <c r="G62" s="75"/>
      <c r="H62" s="75"/>
      <c r="I62" s="74"/>
      <c r="J62" s="75"/>
      <c r="K62" s="75"/>
      <c r="L62" s="74"/>
      <c r="M62" s="75"/>
      <c r="N62" s="75"/>
      <c r="O62" s="74"/>
      <c r="P62" s="75"/>
      <c r="Q62" s="75"/>
      <c r="R62" s="75"/>
      <c r="S62" s="75"/>
      <c r="T62" s="74"/>
      <c r="U62" s="75"/>
      <c r="V62" s="74"/>
      <c r="W62" s="75"/>
      <c r="X62" s="75"/>
      <c r="Y62" s="74"/>
      <c r="Z62" s="75"/>
      <c r="AA62" s="75"/>
    </row>
    <row r="63" spans="1:27" ht="106.5" customHeight="1">
      <c r="A63" s="23" t="s">
        <v>93</v>
      </c>
      <c r="B63" s="72"/>
      <c r="C63" s="73"/>
      <c r="D63" s="26">
        <f>SUM(F63:G63,I63:J63,L63:M63,O63:R63,V63:W63)</f>
        <v>0</v>
      </c>
      <c r="E63" s="27">
        <f t="shared" si="6"/>
        <v>2000000</v>
      </c>
      <c r="F63" s="74"/>
      <c r="G63" s="75"/>
      <c r="H63" s="75">
        <v>2000000</v>
      </c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194" t="s">
        <v>55</v>
      </c>
      <c r="B64" s="205"/>
      <c r="C64" s="73"/>
      <c r="D64" s="26">
        <f t="shared" ref="D64:D70" si="7">SUM(F64:G64,I64:J64,L64:M64,O64:R64,V64:W64)</f>
        <v>0</v>
      </c>
      <c r="E64" s="27">
        <f t="shared" si="6"/>
        <v>0</v>
      </c>
      <c r="F64" s="74"/>
      <c r="G64" s="75"/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86.25" customHeight="1">
      <c r="A65" s="23"/>
      <c r="B65" s="72"/>
      <c r="C65" s="73"/>
      <c r="D65" s="26"/>
      <c r="E65" s="27">
        <f t="shared" si="6"/>
        <v>0</v>
      </c>
      <c r="F65" s="76"/>
      <c r="G65" s="77"/>
      <c r="H65" s="78"/>
      <c r="I65" s="76"/>
      <c r="J65" s="77"/>
      <c r="K65" s="78"/>
      <c r="L65" s="76"/>
      <c r="M65" s="77"/>
      <c r="N65" s="78"/>
      <c r="O65" s="76"/>
      <c r="P65" s="77"/>
      <c r="Q65" s="77"/>
      <c r="R65" s="77"/>
      <c r="S65" s="78"/>
      <c r="T65" s="76"/>
      <c r="U65" s="78"/>
      <c r="V65" s="79"/>
      <c r="W65" s="78"/>
      <c r="X65" s="78"/>
      <c r="Y65" s="79"/>
      <c r="Z65" s="78"/>
      <c r="AA65" s="78"/>
    </row>
    <row r="66" spans="1:38" ht="106.5" customHeight="1">
      <c r="A66" s="23"/>
      <c r="B66" s="72"/>
      <c r="C66" s="73"/>
      <c r="D66" s="26">
        <f t="shared" si="7"/>
        <v>0</v>
      </c>
      <c r="E66" s="27">
        <f t="shared" si="6"/>
        <v>0</v>
      </c>
      <c r="F66" s="74"/>
      <c r="G66" s="75"/>
      <c r="H66" s="75"/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106.5" customHeight="1">
      <c r="A67" s="23"/>
      <c r="B67" s="72"/>
      <c r="C67" s="73"/>
      <c r="D67" s="26">
        <f t="shared" si="7"/>
        <v>0</v>
      </c>
      <c r="E67" s="27">
        <f t="shared" si="6"/>
        <v>0</v>
      </c>
      <c r="F67" s="74"/>
      <c r="G67" s="75"/>
      <c r="H67" s="75"/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106.5" customHeight="1">
      <c r="A68" s="23"/>
      <c r="B68" s="72"/>
      <c r="C68" s="73"/>
      <c r="D68" s="26">
        <f t="shared" si="7"/>
        <v>0</v>
      </c>
      <c r="E68" s="27">
        <f>SUM(H68,K68,N68,S68,U68,X68)</f>
        <v>0</v>
      </c>
      <c r="F68" s="74"/>
      <c r="G68" s="75"/>
      <c r="H68" s="75"/>
      <c r="I68" s="74"/>
      <c r="J68" s="75"/>
      <c r="K68" s="75"/>
      <c r="L68" s="74"/>
      <c r="M68" s="75"/>
      <c r="N68" s="75"/>
      <c r="O68" s="74"/>
      <c r="P68" s="75"/>
      <c r="Q68" s="75"/>
      <c r="R68" s="75"/>
      <c r="S68" s="75"/>
      <c r="T68" s="74"/>
      <c r="U68" s="75"/>
      <c r="V68" s="74"/>
      <c r="W68" s="75"/>
      <c r="X68" s="75"/>
      <c r="Y68" s="74"/>
      <c r="Z68" s="75"/>
      <c r="AA68" s="75"/>
    </row>
    <row r="69" spans="1:38" ht="86.25" customHeight="1">
      <c r="A69" s="23"/>
      <c r="B69" s="72"/>
      <c r="C69" s="73"/>
      <c r="D69" s="26">
        <f>SUM(F69:G69,I69:J69,L69:M69,O69:R69,V69:W69)</f>
        <v>0</v>
      </c>
      <c r="E69" s="27">
        <f t="shared" si="6"/>
        <v>0</v>
      </c>
      <c r="F69" s="76"/>
      <c r="G69" s="77"/>
      <c r="H69" s="77"/>
      <c r="I69" s="76"/>
      <c r="J69" s="77"/>
      <c r="K69" s="78"/>
      <c r="L69" s="76"/>
      <c r="M69" s="77"/>
      <c r="N69" s="78"/>
      <c r="O69" s="76"/>
      <c r="P69" s="77"/>
      <c r="Q69" s="77"/>
      <c r="R69" s="77"/>
      <c r="S69" s="78"/>
      <c r="T69" s="76"/>
      <c r="U69" s="78"/>
      <c r="V69" s="79"/>
      <c r="W69" s="78"/>
      <c r="X69" s="78"/>
      <c r="Y69" s="79"/>
      <c r="Z69" s="78"/>
      <c r="AA69" s="78"/>
    </row>
    <row r="70" spans="1:38" ht="182.25" customHeight="1" thickBot="1">
      <c r="A70" s="80"/>
      <c r="B70" s="81"/>
      <c r="C70" s="82"/>
      <c r="D70" s="26">
        <f t="shared" si="7"/>
        <v>0</v>
      </c>
      <c r="E70" s="27">
        <f t="shared" si="6"/>
        <v>0</v>
      </c>
      <c r="F70" s="83"/>
      <c r="G70" s="84"/>
      <c r="H70" s="84"/>
      <c r="I70" s="83"/>
      <c r="J70" s="84"/>
      <c r="K70" s="85"/>
      <c r="L70" s="83"/>
      <c r="M70" s="84"/>
      <c r="N70" s="85"/>
      <c r="O70" s="83"/>
      <c r="P70" s="84"/>
      <c r="Q70" s="84"/>
      <c r="R70" s="84"/>
      <c r="S70" s="85"/>
      <c r="T70" s="83"/>
      <c r="U70" s="85"/>
      <c r="V70" s="86"/>
      <c r="W70" s="85"/>
      <c r="X70" s="85"/>
      <c r="Y70" s="86"/>
      <c r="Z70" s="85"/>
      <c r="AA70" s="85"/>
    </row>
    <row r="71" spans="1:38" ht="96.75" customHeight="1" thickBot="1">
      <c r="A71" s="87" t="s">
        <v>56</v>
      </c>
      <c r="B71" s="88">
        <f>SUM(B61:B70)</f>
        <v>0</v>
      </c>
      <c r="C71" s="89"/>
      <c r="D71" s="62">
        <f>SUM(D61:D70)</f>
        <v>0</v>
      </c>
      <c r="E71" s="61">
        <f>SUM(E61:E70)</f>
        <v>2000000</v>
      </c>
      <c r="F71" s="90">
        <f t="shared" ref="F71:W71" si="8">SUM(F61:F70)</f>
        <v>0</v>
      </c>
      <c r="G71" s="64">
        <f>SUM(G61:G70)</f>
        <v>0</v>
      </c>
      <c r="H71" s="64">
        <f>SUM(H61:H70)</f>
        <v>2000000</v>
      </c>
      <c r="I71" s="90">
        <f t="shared" si="8"/>
        <v>0</v>
      </c>
      <c r="J71" s="64">
        <f t="shared" si="8"/>
        <v>0</v>
      </c>
      <c r="K71" s="64">
        <f t="shared" si="8"/>
        <v>0</v>
      </c>
      <c r="L71" s="90">
        <f t="shared" si="8"/>
        <v>0</v>
      </c>
      <c r="M71" s="64">
        <f t="shared" si="8"/>
        <v>0</v>
      </c>
      <c r="N71" s="64">
        <f t="shared" si="8"/>
        <v>0</v>
      </c>
      <c r="O71" s="90">
        <f t="shared" si="8"/>
        <v>0</v>
      </c>
      <c r="P71" s="64">
        <f t="shared" si="8"/>
        <v>0</v>
      </c>
      <c r="Q71" s="64">
        <f t="shared" si="8"/>
        <v>0</v>
      </c>
      <c r="R71" s="64">
        <f t="shared" si="8"/>
        <v>0</v>
      </c>
      <c r="S71" s="64">
        <f t="shared" si="8"/>
        <v>0</v>
      </c>
      <c r="T71" s="90">
        <f t="shared" si="8"/>
        <v>0</v>
      </c>
      <c r="U71" s="64">
        <f t="shared" si="8"/>
        <v>0</v>
      </c>
      <c r="V71" s="90">
        <f t="shared" si="8"/>
        <v>0</v>
      </c>
      <c r="W71" s="64">
        <f t="shared" si="8"/>
        <v>0</v>
      </c>
      <c r="X71" s="64">
        <f>SUM(X61:X70)</f>
        <v>0</v>
      </c>
      <c r="Y71" s="90">
        <f t="shared" ref="Y71:Z71" si="9">SUM(Y61:Y70)</f>
        <v>0</v>
      </c>
      <c r="Z71" s="64">
        <f t="shared" si="9"/>
        <v>0</v>
      </c>
      <c r="AA71" s="64">
        <f>SUM(AA61:AA70)</f>
        <v>0</v>
      </c>
    </row>
    <row r="72" spans="1:38" ht="51.6" hidden="1" thickBot="1">
      <c r="A72" s="23"/>
      <c r="B72" s="91"/>
      <c r="C72" s="92"/>
      <c r="D72" s="26">
        <f t="shared" ref="D72:D84" si="10">SUM(F72,I72,L72,O72,T72,V72)</f>
        <v>0</v>
      </c>
      <c r="E72" s="27">
        <f t="shared" ref="E72:E84" si="11">SUM(H72,K72,N72,S72,U72,X72)</f>
        <v>0</v>
      </c>
      <c r="F72" s="93"/>
      <c r="G72" s="94"/>
      <c r="H72" s="95"/>
      <c r="I72" s="93"/>
      <c r="J72" s="94"/>
      <c r="K72" s="95"/>
      <c r="L72" s="93"/>
      <c r="M72" s="94"/>
      <c r="N72" s="95"/>
      <c r="O72" s="93"/>
      <c r="P72" s="94"/>
      <c r="Q72" s="94"/>
      <c r="R72" s="94"/>
      <c r="S72" s="95"/>
      <c r="T72" s="93"/>
      <c r="U72" s="95"/>
      <c r="V72" s="93"/>
      <c r="W72" s="94"/>
      <c r="X72" s="95"/>
      <c r="Y72" s="93"/>
      <c r="Z72" s="94"/>
      <c r="AA72" s="95"/>
    </row>
    <row r="73" spans="1:38" ht="51.6" hidden="1" thickBot="1">
      <c r="A73" s="23"/>
      <c r="B73" s="96"/>
      <c r="C73" s="97"/>
      <c r="D73" s="26">
        <f t="shared" si="10"/>
        <v>0</v>
      </c>
      <c r="E73" s="27">
        <f t="shared" si="11"/>
        <v>0</v>
      </c>
      <c r="F73" s="98"/>
      <c r="G73" s="99"/>
      <c r="H73" s="30"/>
      <c r="I73" s="98"/>
      <c r="J73" s="99"/>
      <c r="K73" s="30"/>
      <c r="L73" s="98"/>
      <c r="M73" s="99"/>
      <c r="N73" s="30"/>
      <c r="O73" s="98"/>
      <c r="P73" s="99"/>
      <c r="Q73" s="99"/>
      <c r="R73" s="99"/>
      <c r="S73" s="30"/>
      <c r="T73" s="98"/>
      <c r="U73" s="30"/>
      <c r="V73" s="98"/>
      <c r="W73" s="99"/>
      <c r="X73" s="30"/>
      <c r="Y73" s="98"/>
      <c r="Z73" s="99"/>
      <c r="AA73" s="30"/>
    </row>
    <row r="74" spans="1:38" ht="51.6" hidden="1" thickBot="1">
      <c r="A74" s="23"/>
      <c r="B74" s="96"/>
      <c r="C74" s="97"/>
      <c r="D74" s="26">
        <f t="shared" si="10"/>
        <v>0</v>
      </c>
      <c r="E74" s="27">
        <f t="shared" si="11"/>
        <v>0</v>
      </c>
      <c r="F74" s="100"/>
      <c r="G74" s="101"/>
      <c r="H74" s="33"/>
      <c r="I74" s="100"/>
      <c r="J74" s="101"/>
      <c r="K74" s="33"/>
      <c r="L74" s="100"/>
      <c r="M74" s="101"/>
      <c r="N74" s="33"/>
      <c r="O74" s="98"/>
      <c r="P74" s="101"/>
      <c r="Q74" s="101"/>
      <c r="R74" s="101"/>
      <c r="S74" s="33"/>
      <c r="T74" s="102"/>
      <c r="U74" s="33"/>
      <c r="V74" s="98"/>
      <c r="W74" s="101"/>
      <c r="X74" s="33"/>
      <c r="Y74" s="98"/>
      <c r="Z74" s="101"/>
      <c r="AA74" s="33"/>
    </row>
    <row r="75" spans="1:38" ht="51.6" hidden="1" thickBot="1">
      <c r="A75" s="23"/>
      <c r="B75" s="96"/>
      <c r="C75" s="97"/>
      <c r="D75" s="26">
        <f t="shared" si="10"/>
        <v>0</v>
      </c>
      <c r="E75" s="27">
        <f t="shared" si="11"/>
        <v>0</v>
      </c>
      <c r="F75" s="103"/>
      <c r="G75" s="104"/>
      <c r="H75" s="33"/>
      <c r="I75" s="103"/>
      <c r="J75" s="104"/>
      <c r="K75" s="33"/>
      <c r="L75" s="103"/>
      <c r="M75" s="104"/>
      <c r="N75" s="33"/>
      <c r="O75" s="105"/>
      <c r="P75" s="104"/>
      <c r="Q75" s="104"/>
      <c r="R75" s="104"/>
      <c r="S75" s="33"/>
      <c r="T75" s="105"/>
      <c r="U75" s="33"/>
      <c r="V75" s="105"/>
      <c r="W75" s="104"/>
      <c r="X75" s="33"/>
      <c r="Y75" s="105"/>
      <c r="Z75" s="104"/>
      <c r="AA75" s="33"/>
    </row>
    <row r="76" spans="1:38" s="107" customFormat="1" ht="51.6" hidden="1" thickBot="1">
      <c r="A76" s="23"/>
      <c r="B76" s="96"/>
      <c r="C76" s="97"/>
      <c r="D76" s="26">
        <f t="shared" si="10"/>
        <v>0</v>
      </c>
      <c r="E76" s="27">
        <f t="shared" si="11"/>
        <v>0</v>
      </c>
      <c r="F76" s="105"/>
      <c r="G76" s="106"/>
      <c r="H76" s="33"/>
      <c r="I76" s="105"/>
      <c r="J76" s="106"/>
      <c r="K76" s="33"/>
      <c r="L76" s="105"/>
      <c r="M76" s="106"/>
      <c r="N76" s="33"/>
      <c r="O76" s="105"/>
      <c r="P76" s="106"/>
      <c r="Q76" s="106"/>
      <c r="R76" s="106"/>
      <c r="S76" s="33"/>
      <c r="T76" s="105"/>
      <c r="U76" s="33"/>
      <c r="V76" s="105"/>
      <c r="W76" s="106"/>
      <c r="X76" s="33"/>
      <c r="Y76" s="105"/>
      <c r="Z76" s="106"/>
      <c r="AA76" s="33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ht="51.6" hidden="1" thickBot="1">
      <c r="A77" s="23"/>
      <c r="B77" s="96"/>
      <c r="C77" s="97"/>
      <c r="D77" s="26">
        <f t="shared" si="10"/>
        <v>0</v>
      </c>
      <c r="E77" s="27">
        <f t="shared" si="11"/>
        <v>0</v>
      </c>
      <c r="F77" s="105"/>
      <c r="G77" s="106"/>
      <c r="H77" s="33"/>
      <c r="I77" s="105"/>
      <c r="J77" s="106"/>
      <c r="K77" s="33"/>
      <c r="L77" s="105"/>
      <c r="M77" s="106"/>
      <c r="N77" s="33"/>
      <c r="O77" s="105"/>
      <c r="P77" s="106"/>
      <c r="Q77" s="106"/>
      <c r="R77" s="106"/>
      <c r="S77" s="33"/>
      <c r="T77" s="105"/>
      <c r="U77" s="33"/>
      <c r="V77" s="105"/>
      <c r="W77" s="106"/>
      <c r="X77" s="33"/>
      <c r="Y77" s="105"/>
      <c r="Z77" s="106"/>
      <c r="AA77" s="33"/>
    </row>
    <row r="78" spans="1:38" ht="51.6" hidden="1" thickBot="1">
      <c r="A78" s="23"/>
      <c r="B78" s="96"/>
      <c r="C78" s="97"/>
      <c r="D78" s="26">
        <f t="shared" si="10"/>
        <v>0</v>
      </c>
      <c r="E78" s="27">
        <f t="shared" si="11"/>
        <v>0</v>
      </c>
      <c r="F78" s="105"/>
      <c r="G78" s="106"/>
      <c r="H78" s="33"/>
      <c r="I78" s="105"/>
      <c r="J78" s="106"/>
      <c r="K78" s="33"/>
      <c r="L78" s="105"/>
      <c r="M78" s="106"/>
      <c r="N78" s="33"/>
      <c r="O78" s="105"/>
      <c r="P78" s="106"/>
      <c r="Q78" s="106"/>
      <c r="R78" s="106"/>
      <c r="S78" s="33"/>
      <c r="T78" s="105"/>
      <c r="U78" s="33"/>
      <c r="V78" s="105"/>
      <c r="W78" s="106"/>
      <c r="X78" s="33"/>
      <c r="Y78" s="105"/>
      <c r="Z78" s="106"/>
      <c r="AA78" s="33"/>
    </row>
    <row r="79" spans="1:38" ht="51.6" hidden="1" thickBot="1">
      <c r="A79" s="108"/>
      <c r="B79" s="96"/>
      <c r="C79" s="109"/>
      <c r="D79" s="26">
        <f t="shared" si="10"/>
        <v>0</v>
      </c>
      <c r="E79" s="27">
        <f t="shared" si="11"/>
        <v>0</v>
      </c>
      <c r="F79" s="110"/>
      <c r="G79" s="111"/>
      <c r="H79" s="112"/>
      <c r="I79" s="110"/>
      <c r="J79" s="111"/>
      <c r="K79" s="112"/>
      <c r="L79" s="110"/>
      <c r="M79" s="111"/>
      <c r="N79" s="112"/>
      <c r="O79" s="105"/>
      <c r="P79" s="111"/>
      <c r="Q79" s="111"/>
      <c r="R79" s="111"/>
      <c r="S79" s="112"/>
      <c r="T79" s="105"/>
      <c r="U79" s="112"/>
      <c r="V79" s="105"/>
      <c r="W79" s="111"/>
      <c r="X79" s="112"/>
      <c r="Y79" s="105"/>
      <c r="Z79" s="111"/>
      <c r="AA79" s="112"/>
    </row>
    <row r="80" spans="1:38" ht="51.6" hidden="1" thickBot="1">
      <c r="A80" s="113"/>
      <c r="B80" s="114"/>
      <c r="C80" s="115"/>
      <c r="D80" s="26">
        <f t="shared" si="10"/>
        <v>0</v>
      </c>
      <c r="E80" s="27">
        <f t="shared" si="11"/>
        <v>0</v>
      </c>
      <c r="F80" s="116"/>
      <c r="G80" s="117"/>
      <c r="H80" s="112"/>
      <c r="I80" s="116"/>
      <c r="J80" s="117"/>
      <c r="K80" s="112"/>
      <c r="L80" s="116"/>
      <c r="M80" s="117"/>
      <c r="N80" s="112"/>
      <c r="O80" s="105"/>
      <c r="P80" s="117"/>
      <c r="Q80" s="117"/>
      <c r="R80" s="117"/>
      <c r="S80" s="112"/>
      <c r="T80" s="105"/>
      <c r="U80" s="112"/>
      <c r="V80" s="105"/>
      <c r="W80" s="117"/>
      <c r="X80" s="112"/>
      <c r="Y80" s="105"/>
      <c r="Z80" s="117"/>
      <c r="AA80" s="112"/>
    </row>
    <row r="81" spans="1:27" ht="51.6" hidden="1" thickBot="1">
      <c r="A81" s="118"/>
      <c r="B81" s="96"/>
      <c r="C81" s="119"/>
      <c r="D81" s="26">
        <f t="shared" si="10"/>
        <v>0</v>
      </c>
      <c r="E81" s="27">
        <f t="shared" si="11"/>
        <v>0</v>
      </c>
      <c r="F81" s="103"/>
      <c r="G81" s="104"/>
      <c r="H81" s="112"/>
      <c r="I81" s="103"/>
      <c r="J81" s="104"/>
      <c r="K81" s="112"/>
      <c r="L81" s="103"/>
      <c r="M81" s="104"/>
      <c r="N81" s="112"/>
      <c r="O81" s="105"/>
      <c r="P81" s="104"/>
      <c r="Q81" s="104"/>
      <c r="R81" s="104"/>
      <c r="S81" s="112"/>
      <c r="T81" s="105"/>
      <c r="U81" s="112"/>
      <c r="V81" s="105"/>
      <c r="W81" s="104"/>
      <c r="X81" s="112"/>
      <c r="Y81" s="105"/>
      <c r="Z81" s="104"/>
      <c r="AA81" s="112"/>
    </row>
    <row r="82" spans="1:27" ht="51.6" hidden="1" thickBot="1">
      <c r="A82" s="118"/>
      <c r="B82" s="96"/>
      <c r="C82" s="119"/>
      <c r="D82" s="26">
        <f t="shared" si="10"/>
        <v>0</v>
      </c>
      <c r="E82" s="27">
        <f t="shared" si="11"/>
        <v>0</v>
      </c>
      <c r="F82" s="103"/>
      <c r="G82" s="104"/>
      <c r="H82" s="112"/>
      <c r="I82" s="103"/>
      <c r="J82" s="104"/>
      <c r="K82" s="112"/>
      <c r="L82" s="103"/>
      <c r="M82" s="104"/>
      <c r="N82" s="112"/>
      <c r="O82" s="105"/>
      <c r="P82" s="104"/>
      <c r="Q82" s="104"/>
      <c r="R82" s="104"/>
      <c r="S82" s="112"/>
      <c r="T82" s="105"/>
      <c r="U82" s="112"/>
      <c r="V82" s="105"/>
      <c r="W82" s="104"/>
      <c r="X82" s="112"/>
      <c r="Y82" s="105"/>
      <c r="Z82" s="104"/>
      <c r="AA82" s="112"/>
    </row>
    <row r="83" spans="1:27" ht="51.6" hidden="1" thickBot="1">
      <c r="A83" s="120"/>
      <c r="B83" s="96"/>
      <c r="C83" s="97"/>
      <c r="D83" s="26">
        <f t="shared" si="10"/>
        <v>0</v>
      </c>
      <c r="E83" s="27">
        <f t="shared" si="11"/>
        <v>0</v>
      </c>
      <c r="F83" s="105"/>
      <c r="G83" s="106"/>
      <c r="H83" s="33"/>
      <c r="I83" s="105"/>
      <c r="J83" s="106"/>
      <c r="K83" s="33"/>
      <c r="L83" s="105"/>
      <c r="M83" s="106"/>
      <c r="N83" s="33"/>
      <c r="O83" s="110"/>
      <c r="P83" s="106"/>
      <c r="Q83" s="106"/>
      <c r="R83" s="106"/>
      <c r="S83" s="33"/>
      <c r="T83" s="110"/>
      <c r="U83" s="33"/>
      <c r="V83" s="110"/>
      <c r="W83" s="106"/>
      <c r="X83" s="33"/>
      <c r="Y83" s="110"/>
      <c r="Z83" s="106"/>
      <c r="AA83" s="33"/>
    </row>
    <row r="84" spans="1:27" ht="243.75" hidden="1" customHeight="1">
      <c r="A84" s="121"/>
      <c r="B84" s="122"/>
      <c r="C84" s="123"/>
      <c r="D84" s="124">
        <f t="shared" si="10"/>
        <v>0</v>
      </c>
      <c r="E84" s="125">
        <f t="shared" si="11"/>
        <v>0</v>
      </c>
      <c r="F84" s="126"/>
      <c r="G84" s="127"/>
      <c r="H84" s="44"/>
      <c r="I84" s="126"/>
      <c r="J84" s="127"/>
      <c r="K84" s="44"/>
      <c r="L84" s="126"/>
      <c r="M84" s="127"/>
      <c r="N84" s="44"/>
      <c r="O84" s="126"/>
      <c r="P84" s="127"/>
      <c r="Q84" s="127"/>
      <c r="R84" s="127"/>
      <c r="S84" s="44"/>
      <c r="T84" s="126"/>
      <c r="U84" s="44"/>
      <c r="V84" s="126"/>
      <c r="W84" s="127"/>
      <c r="X84" s="44"/>
      <c r="Y84" s="126"/>
      <c r="Z84" s="127"/>
      <c r="AA84" s="44"/>
    </row>
    <row r="85" spans="1:27" ht="94.5" hidden="1" customHeight="1">
      <c r="A85" s="128" t="s">
        <v>57</v>
      </c>
      <c r="B85" s="129">
        <f>SUM(B72:B84)</f>
        <v>0</v>
      </c>
      <c r="C85" s="130"/>
      <c r="D85" s="129">
        <f>SUM(F85:V85)</f>
        <v>0</v>
      </c>
      <c r="E85" s="131">
        <f t="shared" ref="E85:W85" si="12">SUM(E72:E84)</f>
        <v>0</v>
      </c>
      <c r="F85" s="132">
        <f t="shared" si="12"/>
        <v>0</v>
      </c>
      <c r="G85" s="133">
        <f t="shared" si="12"/>
        <v>0</v>
      </c>
      <c r="H85" s="133">
        <f t="shared" si="12"/>
        <v>0</v>
      </c>
      <c r="I85" s="132">
        <f t="shared" si="12"/>
        <v>0</v>
      </c>
      <c r="J85" s="133">
        <f t="shared" si="12"/>
        <v>0</v>
      </c>
      <c r="K85" s="133">
        <f t="shared" si="12"/>
        <v>0</v>
      </c>
      <c r="L85" s="132">
        <f t="shared" si="12"/>
        <v>0</v>
      </c>
      <c r="M85" s="133">
        <f t="shared" si="12"/>
        <v>0</v>
      </c>
      <c r="N85" s="133">
        <f t="shared" si="12"/>
        <v>0</v>
      </c>
      <c r="O85" s="132">
        <f t="shared" si="12"/>
        <v>0</v>
      </c>
      <c r="P85" s="133">
        <f t="shared" si="12"/>
        <v>0</v>
      </c>
      <c r="Q85" s="133">
        <f t="shared" si="12"/>
        <v>0</v>
      </c>
      <c r="R85" s="133">
        <f t="shared" si="12"/>
        <v>0</v>
      </c>
      <c r="S85" s="133">
        <f t="shared" si="12"/>
        <v>0</v>
      </c>
      <c r="T85" s="132">
        <f t="shared" si="12"/>
        <v>0</v>
      </c>
      <c r="U85" s="133">
        <f t="shared" si="12"/>
        <v>0</v>
      </c>
      <c r="V85" s="132">
        <f t="shared" si="12"/>
        <v>0</v>
      </c>
      <c r="W85" s="133">
        <f t="shared" si="12"/>
        <v>0</v>
      </c>
      <c r="X85" s="133">
        <f>SUM(X72:X84)</f>
        <v>0</v>
      </c>
      <c r="Y85" s="132">
        <f t="shared" ref="Y85:Z85" si="13">SUM(Y72:Y84)</f>
        <v>0</v>
      </c>
      <c r="Z85" s="133">
        <f t="shared" si="13"/>
        <v>0</v>
      </c>
      <c r="AA85" s="133">
        <f>SUM(AA72:AA84)</f>
        <v>0</v>
      </c>
    </row>
    <row r="86" spans="1:27" ht="51.6" hidden="1" thickBot="1">
      <c r="A86" s="134"/>
      <c r="B86" s="135"/>
      <c r="C86" s="136"/>
      <c r="D86" s="26">
        <f t="shared" ref="D86:D98" si="14">SUM(F86,I86,L86,O86,T86,V86)</f>
        <v>0</v>
      </c>
      <c r="E86" s="27">
        <f t="shared" ref="E86:E98" si="15">SUM(H86,K86,N86,S86,U86,X86)</f>
        <v>0</v>
      </c>
      <c r="F86" s="137"/>
      <c r="G86" s="138"/>
      <c r="H86" s="138"/>
      <c r="I86" s="137"/>
      <c r="J86" s="138"/>
      <c r="K86" s="138"/>
      <c r="L86" s="137"/>
      <c r="M86" s="138"/>
      <c r="N86" s="138"/>
      <c r="O86" s="139"/>
      <c r="P86" s="138"/>
      <c r="Q86" s="138"/>
      <c r="R86" s="138"/>
      <c r="S86" s="138"/>
      <c r="T86" s="139"/>
      <c r="U86" s="138"/>
      <c r="V86" s="139"/>
      <c r="W86" s="138"/>
      <c r="X86" s="138"/>
      <c r="Y86" s="139"/>
      <c r="Z86" s="138"/>
      <c r="AA86" s="138"/>
    </row>
    <row r="87" spans="1:27" ht="105" hidden="1" customHeight="1">
      <c r="A87" s="140"/>
      <c r="B87" s="114"/>
      <c r="C87" s="115"/>
      <c r="D87" s="26">
        <f t="shared" si="14"/>
        <v>0</v>
      </c>
      <c r="E87" s="27">
        <f t="shared" si="15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41"/>
      <c r="P87" s="77"/>
      <c r="Q87" s="77"/>
      <c r="R87" s="77"/>
      <c r="S87" s="77"/>
      <c r="T87" s="141"/>
      <c r="U87" s="77"/>
      <c r="V87" s="141"/>
      <c r="W87" s="77"/>
      <c r="X87" s="77"/>
      <c r="Y87" s="141"/>
      <c r="Z87" s="77"/>
      <c r="AA87" s="77"/>
    </row>
    <row r="88" spans="1:27" ht="51.6" hidden="1" thickBot="1">
      <c r="A88" s="113"/>
      <c r="B88" s="114"/>
      <c r="C88" s="115"/>
      <c r="D88" s="26">
        <f t="shared" si="14"/>
        <v>0</v>
      </c>
      <c r="E88" s="27">
        <f t="shared" si="15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41"/>
      <c r="P88" s="77"/>
      <c r="Q88" s="77"/>
      <c r="R88" s="77"/>
      <c r="S88" s="77"/>
      <c r="T88" s="141"/>
      <c r="U88" s="77"/>
      <c r="V88" s="141"/>
      <c r="W88" s="77"/>
      <c r="X88" s="77"/>
      <c r="Y88" s="141"/>
      <c r="Z88" s="77"/>
      <c r="AA88" s="77"/>
    </row>
    <row r="89" spans="1:27" ht="45" hidden="1" customHeight="1">
      <c r="A89" s="140"/>
      <c r="B89" s="114"/>
      <c r="C89" s="115"/>
      <c r="D89" s="26">
        <f t="shared" si="14"/>
        <v>0</v>
      </c>
      <c r="E89" s="27">
        <f t="shared" si="15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41"/>
      <c r="P89" s="77"/>
      <c r="Q89" s="77"/>
      <c r="R89" s="77"/>
      <c r="S89" s="77"/>
      <c r="T89" s="141"/>
      <c r="U89" s="77"/>
      <c r="V89" s="141"/>
      <c r="W89" s="77"/>
      <c r="X89" s="77"/>
      <c r="Y89" s="141"/>
      <c r="Z89" s="77"/>
      <c r="AA89" s="77"/>
    </row>
    <row r="90" spans="1:27" ht="51.6" hidden="1" thickBot="1">
      <c r="A90" s="113"/>
      <c r="B90" s="114"/>
      <c r="C90" s="115"/>
      <c r="D90" s="26">
        <f t="shared" si="14"/>
        <v>0</v>
      </c>
      <c r="E90" s="27">
        <f t="shared" si="15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41"/>
      <c r="P90" s="77"/>
      <c r="Q90" s="77"/>
      <c r="R90" s="77"/>
      <c r="S90" s="77"/>
      <c r="T90" s="141"/>
      <c r="U90" s="77"/>
      <c r="V90" s="141"/>
      <c r="W90" s="77"/>
      <c r="X90" s="77"/>
      <c r="Y90" s="141"/>
      <c r="Z90" s="77"/>
      <c r="AA90" s="77"/>
    </row>
    <row r="91" spans="1:27" ht="51.6" hidden="1" thickBot="1">
      <c r="A91" s="113"/>
      <c r="B91" s="114"/>
      <c r="C91" s="115"/>
      <c r="D91" s="26">
        <f t="shared" si="14"/>
        <v>0</v>
      </c>
      <c r="E91" s="27">
        <f t="shared" si="15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41"/>
      <c r="P91" s="77"/>
      <c r="Q91" s="77"/>
      <c r="R91" s="77"/>
      <c r="S91" s="77"/>
      <c r="T91" s="141"/>
      <c r="U91" s="77"/>
      <c r="V91" s="141"/>
      <c r="W91" s="77"/>
      <c r="X91" s="77"/>
      <c r="Y91" s="141"/>
      <c r="Z91" s="77"/>
      <c r="AA91" s="77"/>
    </row>
    <row r="92" spans="1:27" ht="51.6" hidden="1" thickBot="1">
      <c r="A92" s="113"/>
      <c r="B92" s="114"/>
      <c r="C92" s="115"/>
      <c r="D92" s="26">
        <f t="shared" si="14"/>
        <v>0</v>
      </c>
      <c r="E92" s="27">
        <f t="shared" si="15"/>
        <v>0</v>
      </c>
      <c r="F92" s="76"/>
      <c r="G92" s="77"/>
      <c r="H92" s="77"/>
      <c r="I92" s="76"/>
      <c r="J92" s="77"/>
      <c r="K92" s="77"/>
      <c r="L92" s="76"/>
      <c r="M92" s="77"/>
      <c r="N92" s="77"/>
      <c r="O92" s="141"/>
      <c r="P92" s="77"/>
      <c r="Q92" s="77"/>
      <c r="R92" s="77"/>
      <c r="S92" s="77"/>
      <c r="T92" s="141"/>
      <c r="U92" s="77"/>
      <c r="V92" s="141"/>
      <c r="W92" s="77"/>
      <c r="X92" s="77"/>
      <c r="Y92" s="141"/>
      <c r="Z92" s="77"/>
      <c r="AA92" s="77"/>
    </row>
    <row r="93" spans="1:27" ht="51.6" hidden="1" thickBot="1">
      <c r="A93" s="113"/>
      <c r="B93" s="114"/>
      <c r="C93" s="115"/>
      <c r="D93" s="26">
        <f t="shared" si="14"/>
        <v>0</v>
      </c>
      <c r="E93" s="27">
        <f t="shared" si="15"/>
        <v>0</v>
      </c>
      <c r="F93" s="76"/>
      <c r="G93" s="77"/>
      <c r="H93" s="77"/>
      <c r="I93" s="76"/>
      <c r="J93" s="77"/>
      <c r="K93" s="77"/>
      <c r="L93" s="76"/>
      <c r="M93" s="77"/>
      <c r="N93" s="77"/>
      <c r="O93" s="141"/>
      <c r="P93" s="77"/>
      <c r="Q93" s="77"/>
      <c r="R93" s="77"/>
      <c r="S93" s="77"/>
      <c r="T93" s="141"/>
      <c r="U93" s="77"/>
      <c r="V93" s="141"/>
      <c r="W93" s="77"/>
      <c r="X93" s="77"/>
      <c r="Y93" s="141"/>
      <c r="Z93" s="77"/>
      <c r="AA93" s="77"/>
    </row>
    <row r="94" spans="1:27" ht="51.6" hidden="1" thickBot="1">
      <c r="A94" s="140"/>
      <c r="B94" s="114"/>
      <c r="C94" s="115"/>
      <c r="D94" s="26">
        <f t="shared" si="14"/>
        <v>0</v>
      </c>
      <c r="E94" s="27">
        <f t="shared" si="15"/>
        <v>0</v>
      </c>
      <c r="F94" s="76"/>
      <c r="G94" s="77"/>
      <c r="H94" s="77"/>
      <c r="I94" s="76"/>
      <c r="J94" s="77"/>
      <c r="K94" s="77"/>
      <c r="L94" s="76"/>
      <c r="M94" s="77"/>
      <c r="N94" s="77"/>
      <c r="O94" s="141"/>
      <c r="P94" s="77"/>
      <c r="Q94" s="77"/>
      <c r="R94" s="77"/>
      <c r="S94" s="77"/>
      <c r="T94" s="141"/>
      <c r="U94" s="77"/>
      <c r="V94" s="141"/>
      <c r="W94" s="77"/>
      <c r="X94" s="77"/>
      <c r="Y94" s="141"/>
      <c r="Z94" s="77"/>
      <c r="AA94" s="77"/>
    </row>
    <row r="95" spans="1:27" ht="51.6" hidden="1" thickBot="1">
      <c r="A95" s="142"/>
      <c r="B95" s="143"/>
      <c r="C95" s="144"/>
      <c r="D95" s="26">
        <f t="shared" si="14"/>
        <v>0</v>
      </c>
      <c r="E95" s="27">
        <f t="shared" si="15"/>
        <v>0</v>
      </c>
      <c r="F95" s="145"/>
      <c r="G95" s="146"/>
      <c r="H95" s="147"/>
      <c r="I95" s="145"/>
      <c r="J95" s="146"/>
      <c r="K95" s="147"/>
      <c r="L95" s="145"/>
      <c r="M95" s="146"/>
      <c r="N95" s="147"/>
      <c r="O95" s="148"/>
      <c r="P95" s="146"/>
      <c r="Q95" s="146"/>
      <c r="R95" s="146"/>
      <c r="S95" s="147"/>
      <c r="T95" s="148"/>
      <c r="U95" s="147"/>
      <c r="V95" s="148"/>
      <c r="W95" s="146"/>
      <c r="X95" s="147"/>
      <c r="Y95" s="148"/>
      <c r="Z95" s="146"/>
      <c r="AA95" s="147"/>
    </row>
    <row r="96" spans="1:27" ht="102" hidden="1" customHeight="1">
      <c r="A96" s="149"/>
      <c r="B96" s="143"/>
      <c r="C96" s="144"/>
      <c r="D96" s="26">
        <f t="shared" si="14"/>
        <v>0</v>
      </c>
      <c r="E96" s="27">
        <f t="shared" si="15"/>
        <v>0</v>
      </c>
      <c r="F96" s="145"/>
      <c r="G96" s="146"/>
      <c r="H96" s="77"/>
      <c r="I96" s="145"/>
      <c r="J96" s="146"/>
      <c r="K96" s="77"/>
      <c r="L96" s="145"/>
      <c r="M96" s="146"/>
      <c r="N96" s="77"/>
      <c r="O96" s="141"/>
      <c r="P96" s="146"/>
      <c r="Q96" s="146"/>
      <c r="R96" s="146"/>
      <c r="S96" s="77"/>
      <c r="T96" s="141"/>
      <c r="U96" s="77"/>
      <c r="V96" s="141"/>
      <c r="W96" s="146"/>
      <c r="X96" s="77"/>
      <c r="Y96" s="141"/>
      <c r="Z96" s="146"/>
      <c r="AA96" s="77"/>
    </row>
    <row r="97" spans="1:27" ht="51.75" hidden="1" customHeight="1">
      <c r="A97" s="149"/>
      <c r="B97" s="143"/>
      <c r="C97" s="144"/>
      <c r="D97" s="26">
        <f t="shared" si="14"/>
        <v>0</v>
      </c>
      <c r="E97" s="27">
        <f t="shared" si="15"/>
        <v>0</v>
      </c>
      <c r="F97" s="145"/>
      <c r="G97" s="146"/>
      <c r="H97" s="77"/>
      <c r="I97" s="145"/>
      <c r="J97" s="146"/>
      <c r="K97" s="77"/>
      <c r="L97" s="145"/>
      <c r="M97" s="146"/>
      <c r="N97" s="77"/>
      <c r="O97" s="150"/>
      <c r="P97" s="146"/>
      <c r="Q97" s="146"/>
      <c r="R97" s="146"/>
      <c r="S97" s="77"/>
      <c r="T97" s="150"/>
      <c r="U97" s="77"/>
      <c r="V97" s="150"/>
      <c r="W97" s="146"/>
      <c r="X97" s="77"/>
      <c r="Y97" s="150"/>
      <c r="Z97" s="146"/>
      <c r="AA97" s="77"/>
    </row>
    <row r="98" spans="1:27" ht="51.6" hidden="1" thickBot="1">
      <c r="A98" s="151"/>
      <c r="B98" s="152"/>
      <c r="C98" s="153"/>
      <c r="D98" s="26">
        <f t="shared" si="14"/>
        <v>0</v>
      </c>
      <c r="E98" s="27">
        <f t="shared" si="15"/>
        <v>0</v>
      </c>
      <c r="F98" s="83"/>
      <c r="G98" s="84"/>
      <c r="H98" s="147"/>
      <c r="I98" s="83"/>
      <c r="J98" s="84"/>
      <c r="K98" s="147"/>
      <c r="L98" s="83"/>
      <c r="M98" s="84"/>
      <c r="N98" s="147"/>
      <c r="O98" s="148"/>
      <c r="P98" s="84"/>
      <c r="Q98" s="84"/>
      <c r="R98" s="84"/>
      <c r="S98" s="147"/>
      <c r="T98" s="148"/>
      <c r="U98" s="147"/>
      <c r="V98" s="148"/>
      <c r="W98" s="84"/>
      <c r="X98" s="147"/>
      <c r="Y98" s="148"/>
      <c r="Z98" s="84"/>
      <c r="AA98" s="147"/>
    </row>
    <row r="99" spans="1:27" ht="111.75" hidden="1" customHeight="1">
      <c r="A99" s="154" t="s">
        <v>58</v>
      </c>
      <c r="B99" s="129">
        <f>SUM(B86:B98)</f>
        <v>0</v>
      </c>
      <c r="C99" s="131"/>
      <c r="D99" s="129">
        <f>SUM(F99:V99)</f>
        <v>0</v>
      </c>
      <c r="E99" s="131">
        <f t="shared" ref="E99:W99" si="16">SUM(E86:E98)</f>
        <v>0</v>
      </c>
      <c r="F99" s="132">
        <f t="shared" si="16"/>
        <v>0</v>
      </c>
      <c r="G99" s="133">
        <f t="shared" si="16"/>
        <v>0</v>
      </c>
      <c r="H99" s="133">
        <f t="shared" si="16"/>
        <v>0</v>
      </c>
      <c r="I99" s="132">
        <f t="shared" si="16"/>
        <v>0</v>
      </c>
      <c r="J99" s="133">
        <f t="shared" si="16"/>
        <v>0</v>
      </c>
      <c r="K99" s="133">
        <f t="shared" si="16"/>
        <v>0</v>
      </c>
      <c r="L99" s="132">
        <f t="shared" si="16"/>
        <v>0</v>
      </c>
      <c r="M99" s="133">
        <f t="shared" si="16"/>
        <v>0</v>
      </c>
      <c r="N99" s="133">
        <f t="shared" si="16"/>
        <v>0</v>
      </c>
      <c r="O99" s="132">
        <f t="shared" si="16"/>
        <v>0</v>
      </c>
      <c r="P99" s="133">
        <f t="shared" si="16"/>
        <v>0</v>
      </c>
      <c r="Q99" s="133">
        <f t="shared" si="16"/>
        <v>0</v>
      </c>
      <c r="R99" s="133">
        <f t="shared" si="16"/>
        <v>0</v>
      </c>
      <c r="S99" s="133">
        <f t="shared" si="16"/>
        <v>0</v>
      </c>
      <c r="T99" s="132">
        <f t="shared" si="16"/>
        <v>0</v>
      </c>
      <c r="U99" s="133">
        <f t="shared" si="16"/>
        <v>0</v>
      </c>
      <c r="V99" s="132">
        <f t="shared" si="16"/>
        <v>0</v>
      </c>
      <c r="W99" s="133">
        <f t="shared" si="16"/>
        <v>0</v>
      </c>
      <c r="X99" s="133">
        <f>SUM(X86:X98)</f>
        <v>0</v>
      </c>
      <c r="Y99" s="132">
        <f t="shared" ref="Y99:Z99" si="17">SUM(Y86:Y98)</f>
        <v>0</v>
      </c>
      <c r="Z99" s="133">
        <f t="shared" si="17"/>
        <v>0</v>
      </c>
      <c r="AA99" s="133">
        <f>SUM(AA86:AA98)</f>
        <v>0</v>
      </c>
    </row>
    <row r="100" spans="1:27" s="161" customFormat="1" ht="117" customHeight="1" thickBot="1">
      <c r="A100" s="155" t="s">
        <v>59</v>
      </c>
      <c r="B100" s="156">
        <f>SUM(B99+B85+B71+B60)</f>
        <v>0</v>
      </c>
      <c r="C100" s="157"/>
      <c r="D100" s="158">
        <f>SUM(D99,D85,D71,D60)</f>
        <v>440087486</v>
      </c>
      <c r="E100" s="159">
        <f>SUM(E99,E85,E71,E60)</f>
        <v>307609549</v>
      </c>
      <c r="F100" s="158">
        <f t="shared" ref="F100:AA100" si="18">SUM(F99,F85,F71,F60)</f>
        <v>0</v>
      </c>
      <c r="G100" s="160">
        <f t="shared" si="18"/>
        <v>105342851</v>
      </c>
      <c r="H100" s="159">
        <f t="shared" si="18"/>
        <v>200809549</v>
      </c>
      <c r="I100" s="158">
        <f t="shared" si="18"/>
        <v>0</v>
      </c>
      <c r="J100" s="160">
        <f t="shared" si="18"/>
        <v>0</v>
      </c>
      <c r="K100" s="159">
        <f t="shared" si="18"/>
        <v>0</v>
      </c>
      <c r="L100" s="158">
        <f t="shared" si="18"/>
        <v>0</v>
      </c>
      <c r="M100" s="160">
        <f t="shared" si="18"/>
        <v>0</v>
      </c>
      <c r="N100" s="159">
        <f t="shared" si="18"/>
        <v>0</v>
      </c>
      <c r="O100" s="158">
        <f t="shared" si="18"/>
        <v>0</v>
      </c>
      <c r="P100" s="160">
        <f t="shared" si="18"/>
        <v>0</v>
      </c>
      <c r="Q100" s="160">
        <f t="shared" si="18"/>
        <v>0</v>
      </c>
      <c r="R100" s="160">
        <f t="shared" si="18"/>
        <v>334744635</v>
      </c>
      <c r="S100" s="159">
        <f t="shared" si="18"/>
        <v>100000000</v>
      </c>
      <c r="T100" s="158">
        <f t="shared" si="18"/>
        <v>0</v>
      </c>
      <c r="U100" s="159">
        <f t="shared" si="18"/>
        <v>0</v>
      </c>
      <c r="V100" s="158">
        <f t="shared" si="18"/>
        <v>0</v>
      </c>
      <c r="W100" s="160">
        <f t="shared" si="18"/>
        <v>0</v>
      </c>
      <c r="X100" s="160">
        <f t="shared" si="18"/>
        <v>6800000</v>
      </c>
      <c r="Y100" s="158">
        <f t="shared" si="18"/>
        <v>0</v>
      </c>
      <c r="Z100" s="160">
        <f t="shared" si="18"/>
        <v>0</v>
      </c>
      <c r="AA100" s="160">
        <f t="shared" si="18"/>
        <v>0</v>
      </c>
    </row>
    <row r="101" spans="1:27" s="162" customFormat="1" ht="315" customHeight="1">
      <c r="A101" s="229" t="s">
        <v>60</v>
      </c>
      <c r="B101" s="211" t="s">
        <v>61</v>
      </c>
      <c r="C101" s="212"/>
      <c r="D101" s="211" t="s">
        <v>68</v>
      </c>
      <c r="E101" s="212"/>
      <c r="F101" s="211" t="s">
        <v>11</v>
      </c>
      <c r="G101" s="213"/>
      <c r="H101" s="212"/>
      <c r="I101" s="211" t="s">
        <v>12</v>
      </c>
      <c r="J101" s="213"/>
      <c r="K101" s="212"/>
      <c r="L101" s="211" t="s">
        <v>13</v>
      </c>
      <c r="M101" s="213"/>
      <c r="N101" s="212"/>
      <c r="O101" s="211" t="s">
        <v>14</v>
      </c>
      <c r="P101" s="213"/>
      <c r="Q101" s="213"/>
      <c r="R101" s="213"/>
      <c r="S101" s="212"/>
      <c r="T101" s="211"/>
      <c r="U101" s="212"/>
      <c r="V101" s="211" t="s">
        <v>73</v>
      </c>
      <c r="W101" s="213"/>
      <c r="X101" s="212"/>
      <c r="Y101" s="211" t="s">
        <v>89</v>
      </c>
      <c r="Z101" s="213"/>
      <c r="AA101" s="212"/>
    </row>
    <row r="102" spans="1:27" s="12" customFormat="1" ht="162" customHeight="1" thickBot="1">
      <c r="A102" s="230"/>
      <c r="B102" s="14" t="s">
        <v>62</v>
      </c>
      <c r="C102" s="15" t="s">
        <v>17</v>
      </c>
      <c r="D102" s="14" t="s">
        <v>62</v>
      </c>
      <c r="E102" s="15" t="s">
        <v>17</v>
      </c>
      <c r="F102" s="14" t="s">
        <v>62</v>
      </c>
      <c r="G102" s="16"/>
      <c r="H102" s="15" t="s">
        <v>17</v>
      </c>
      <c r="I102" s="14" t="s">
        <v>62</v>
      </c>
      <c r="J102" s="16"/>
      <c r="K102" s="15" t="s">
        <v>17</v>
      </c>
      <c r="L102" s="14" t="s">
        <v>62</v>
      </c>
      <c r="M102" s="16"/>
      <c r="N102" s="15" t="s">
        <v>17</v>
      </c>
      <c r="O102" s="14" t="s">
        <v>62</v>
      </c>
      <c r="P102" s="16"/>
      <c r="Q102" s="16"/>
      <c r="R102" s="16"/>
      <c r="S102" s="15" t="s">
        <v>17</v>
      </c>
      <c r="T102" s="14" t="s">
        <v>62</v>
      </c>
      <c r="U102" s="15" t="s">
        <v>17</v>
      </c>
      <c r="V102" s="14" t="s">
        <v>62</v>
      </c>
      <c r="W102" s="16" t="s">
        <v>63</v>
      </c>
      <c r="X102" s="15" t="s">
        <v>17</v>
      </c>
      <c r="Y102" s="14" t="s">
        <v>62</v>
      </c>
      <c r="Z102" s="16" t="s">
        <v>63</v>
      </c>
      <c r="AA102" s="15" t="s">
        <v>17</v>
      </c>
    </row>
    <row r="103" spans="1:27" ht="189.75" customHeight="1">
      <c r="A103" s="163" t="s">
        <v>64</v>
      </c>
      <c r="B103" s="164"/>
      <c r="C103" s="165"/>
      <c r="D103" s="26">
        <f t="shared" ref="D103:D109" si="19">SUM(F103:G103,I103:J103,L103:M103,O103:R103,V103:W103)</f>
        <v>0</v>
      </c>
      <c r="E103" s="27">
        <f t="shared" ref="E103:E108" si="20">SUM(H103,K103,N103,S103,U103,X103)</f>
        <v>0</v>
      </c>
      <c r="F103" s="103"/>
      <c r="G103" s="104"/>
      <c r="H103" s="29"/>
      <c r="I103" s="28"/>
      <c r="J103" s="29"/>
      <c r="K103" s="29"/>
      <c r="L103" s="28"/>
      <c r="M103" s="29"/>
      <c r="N103" s="29"/>
      <c r="O103" s="28"/>
      <c r="P103" s="29"/>
      <c r="Q103" s="29"/>
      <c r="R103" s="29"/>
      <c r="S103" s="29"/>
      <c r="T103" s="28"/>
      <c r="U103" s="29"/>
      <c r="V103" s="28"/>
      <c r="W103" s="29"/>
      <c r="X103" s="29"/>
      <c r="Y103" s="28"/>
      <c r="Z103" s="29"/>
      <c r="AA103" s="29"/>
    </row>
    <row r="104" spans="1:27" ht="114.75" customHeight="1">
      <c r="A104" s="166" t="s">
        <v>63</v>
      </c>
      <c r="B104" s="164"/>
      <c r="C104" s="165"/>
      <c r="D104" s="26">
        <f t="shared" si="19"/>
        <v>0</v>
      </c>
      <c r="E104" s="27">
        <f t="shared" si="20"/>
        <v>0</v>
      </c>
      <c r="F104" s="105"/>
      <c r="G104" s="106"/>
      <c r="H104" s="34"/>
      <c r="I104" s="35"/>
      <c r="J104" s="34"/>
      <c r="K104" s="34"/>
      <c r="L104" s="35"/>
      <c r="M104" s="34"/>
      <c r="N104" s="34"/>
      <c r="O104" s="35"/>
      <c r="P104" s="34"/>
      <c r="Q104" s="34"/>
      <c r="R104" s="34"/>
      <c r="S104" s="34"/>
      <c r="T104" s="35"/>
      <c r="U104" s="34"/>
      <c r="V104" s="35"/>
      <c r="W104" s="34"/>
      <c r="X104" s="34"/>
      <c r="Y104" s="35"/>
      <c r="Z104" s="34"/>
      <c r="AA104" s="34"/>
    </row>
    <row r="105" spans="1:27" ht="114.75" customHeight="1">
      <c r="A105" s="167"/>
      <c r="B105" s="164"/>
      <c r="C105" s="165"/>
      <c r="D105" s="26">
        <f t="shared" si="19"/>
        <v>0</v>
      </c>
      <c r="E105" s="27">
        <f t="shared" si="20"/>
        <v>0</v>
      </c>
      <c r="F105" s="35"/>
      <c r="G105" s="34"/>
      <c r="H105" s="33"/>
      <c r="I105" s="105"/>
      <c r="J105" s="106"/>
      <c r="K105" s="33"/>
      <c r="L105" s="35"/>
      <c r="M105" s="34"/>
      <c r="N105" s="33"/>
      <c r="O105" s="35"/>
      <c r="P105" s="34"/>
      <c r="Q105" s="34"/>
      <c r="R105" s="34"/>
      <c r="S105" s="33"/>
      <c r="T105" s="35"/>
      <c r="U105" s="33"/>
      <c r="V105" s="38"/>
      <c r="W105" s="33"/>
      <c r="X105" s="33"/>
      <c r="Y105" s="38"/>
      <c r="Z105" s="33"/>
      <c r="AA105" s="33"/>
    </row>
    <row r="106" spans="1:27" ht="114.75" customHeight="1">
      <c r="A106" s="166" t="s">
        <v>65</v>
      </c>
      <c r="B106" s="164"/>
      <c r="C106" s="165"/>
      <c r="D106" s="26">
        <f t="shared" si="19"/>
        <v>440087486</v>
      </c>
      <c r="E106" s="27">
        <f t="shared" si="20"/>
        <v>300809549</v>
      </c>
      <c r="F106" s="28">
        <v>105342851</v>
      </c>
      <c r="G106" s="29"/>
      <c r="H106" s="33">
        <v>200809549</v>
      </c>
      <c r="I106" s="28"/>
      <c r="J106" s="29"/>
      <c r="K106" s="33"/>
      <c r="L106" s="28"/>
      <c r="M106" s="29"/>
      <c r="N106" s="33"/>
      <c r="O106" s="28">
        <v>334744635</v>
      </c>
      <c r="P106" s="29"/>
      <c r="Q106" s="29"/>
      <c r="R106" s="29"/>
      <c r="S106" s="33">
        <v>100000000</v>
      </c>
      <c r="T106" s="28"/>
      <c r="U106" s="33"/>
      <c r="V106" s="38"/>
      <c r="W106" s="33"/>
      <c r="X106" s="33"/>
      <c r="Y106" s="38"/>
      <c r="Z106" s="33"/>
      <c r="AA106" s="33"/>
    </row>
    <row r="107" spans="1:27" ht="114.75" customHeight="1">
      <c r="A107" s="191" t="s">
        <v>90</v>
      </c>
      <c r="B107" s="164"/>
      <c r="C107" s="165"/>
      <c r="D107" s="26">
        <f t="shared" si="19"/>
        <v>0</v>
      </c>
      <c r="E107" s="27">
        <f t="shared" si="20"/>
        <v>6800000</v>
      </c>
      <c r="F107" s="35"/>
      <c r="G107" s="34"/>
      <c r="H107" s="106"/>
      <c r="I107" s="35"/>
      <c r="J107" s="34"/>
      <c r="K107" s="106"/>
      <c r="L107" s="35"/>
      <c r="M107" s="34"/>
      <c r="N107" s="106"/>
      <c r="O107" s="35"/>
      <c r="P107" s="34"/>
      <c r="Q107" s="34"/>
      <c r="R107" s="34"/>
      <c r="S107" s="106"/>
      <c r="T107" s="35"/>
      <c r="U107" s="106"/>
      <c r="V107" s="105"/>
      <c r="W107" s="106"/>
      <c r="X107" s="106">
        <v>6800000</v>
      </c>
      <c r="Y107" s="105"/>
      <c r="Z107" s="106"/>
      <c r="AA107" s="106"/>
    </row>
    <row r="108" spans="1:27" ht="114.75" customHeight="1">
      <c r="A108" s="194"/>
      <c r="B108" s="193"/>
      <c r="C108" s="165"/>
      <c r="D108" s="26">
        <f t="shared" si="19"/>
        <v>0</v>
      </c>
      <c r="E108" s="27">
        <f t="shared" si="20"/>
        <v>0</v>
      </c>
      <c r="F108" s="168"/>
      <c r="G108" s="169"/>
      <c r="H108" s="112"/>
      <c r="I108" s="168"/>
      <c r="J108" s="169"/>
      <c r="K108" s="112"/>
      <c r="L108" s="168"/>
      <c r="M108" s="169"/>
      <c r="N108" s="112"/>
      <c r="O108" s="168"/>
      <c r="P108" s="169"/>
      <c r="Q108" s="169"/>
      <c r="R108" s="169"/>
      <c r="S108" s="112"/>
      <c r="T108" s="168"/>
      <c r="U108" s="112"/>
      <c r="V108" s="170"/>
      <c r="W108" s="112"/>
      <c r="X108" s="112"/>
      <c r="Y108" s="170"/>
      <c r="Z108" s="112"/>
      <c r="AA108" s="112"/>
    </row>
    <row r="109" spans="1:27" ht="114.75" customHeight="1" thickBot="1">
      <c r="A109" s="192"/>
      <c r="B109" s="171"/>
      <c r="C109" s="172"/>
      <c r="D109" s="26">
        <f t="shared" si="19"/>
        <v>0</v>
      </c>
      <c r="E109" s="27">
        <f>SUM(H109,K109,N109,S109,U109,X109,AA109)</f>
        <v>0</v>
      </c>
      <c r="F109" s="168"/>
      <c r="G109" s="169"/>
      <c r="H109" s="169"/>
      <c r="I109" s="168"/>
      <c r="J109" s="169"/>
      <c r="K109" s="169"/>
      <c r="L109" s="168"/>
      <c r="M109" s="169"/>
      <c r="N109" s="169"/>
      <c r="O109" s="168"/>
      <c r="P109" s="169"/>
      <c r="Q109" s="169"/>
      <c r="R109" s="169"/>
      <c r="S109" s="169"/>
      <c r="T109" s="168"/>
      <c r="U109" s="169"/>
      <c r="V109" s="168"/>
      <c r="W109" s="169"/>
      <c r="X109" s="169"/>
      <c r="Y109" s="168"/>
      <c r="Z109" s="169"/>
      <c r="AA109" s="169"/>
    </row>
    <row r="110" spans="1:27" s="161" customFormat="1" ht="132" customHeight="1" thickBot="1">
      <c r="A110" s="173" t="s">
        <v>66</v>
      </c>
      <c r="B110" s="174">
        <f>SUM(B103:B109)</f>
        <v>0</v>
      </c>
      <c r="C110" s="175">
        <f>SUM(C103:C109)</f>
        <v>0</v>
      </c>
      <c r="D110" s="176">
        <f>SUM(D103:D109)</f>
        <v>440087486</v>
      </c>
      <c r="E110" s="176">
        <f>SUM(E103:E109)</f>
        <v>307609549</v>
      </c>
      <c r="F110" s="174">
        <f t="shared" ref="F110:Z110" si="21">SUM(F103:F109)</f>
        <v>105342851</v>
      </c>
      <c r="G110" s="177">
        <f t="shared" si="21"/>
        <v>0</v>
      </c>
      <c r="H110" s="177">
        <f t="shared" si="21"/>
        <v>200809549</v>
      </c>
      <c r="I110" s="174">
        <f t="shared" si="21"/>
        <v>0</v>
      </c>
      <c r="J110" s="177">
        <f t="shared" si="21"/>
        <v>0</v>
      </c>
      <c r="K110" s="177">
        <f t="shared" si="21"/>
        <v>0</v>
      </c>
      <c r="L110" s="174">
        <f t="shared" si="21"/>
        <v>0</v>
      </c>
      <c r="M110" s="177">
        <f t="shared" si="21"/>
        <v>0</v>
      </c>
      <c r="N110" s="177">
        <f t="shared" si="21"/>
        <v>0</v>
      </c>
      <c r="O110" s="174">
        <f t="shared" si="21"/>
        <v>334744635</v>
      </c>
      <c r="P110" s="177">
        <f t="shared" si="21"/>
        <v>0</v>
      </c>
      <c r="Q110" s="177">
        <f t="shared" si="21"/>
        <v>0</v>
      </c>
      <c r="R110" s="177">
        <f t="shared" si="21"/>
        <v>0</v>
      </c>
      <c r="S110" s="177">
        <f t="shared" si="21"/>
        <v>100000000</v>
      </c>
      <c r="T110" s="174">
        <f t="shared" si="21"/>
        <v>0</v>
      </c>
      <c r="U110" s="177">
        <f t="shared" si="21"/>
        <v>0</v>
      </c>
      <c r="V110" s="174">
        <f t="shared" si="21"/>
        <v>0</v>
      </c>
      <c r="W110" s="177">
        <f t="shared" si="21"/>
        <v>0</v>
      </c>
      <c r="X110" s="177">
        <f t="shared" si="21"/>
        <v>6800000</v>
      </c>
      <c r="Y110" s="174">
        <f t="shared" si="21"/>
        <v>0</v>
      </c>
      <c r="Z110" s="177">
        <f t="shared" si="21"/>
        <v>0</v>
      </c>
      <c r="AA110" s="177">
        <f>SUM(AA103:AA109)</f>
        <v>0</v>
      </c>
    </row>
    <row r="111" spans="1:27" ht="60.6" customHeight="1">
      <c r="A111" s="217" t="s">
        <v>67</v>
      </c>
      <c r="B111" s="220">
        <f>B100-B110</f>
        <v>0</v>
      </c>
      <c r="C111" s="223">
        <f>C100-C110</f>
        <v>0</v>
      </c>
      <c r="D111" s="220">
        <f>D100-D110</f>
        <v>0</v>
      </c>
      <c r="E111" s="223">
        <f t="shared" ref="E111:AA111" si="22">E100-E110</f>
        <v>0</v>
      </c>
      <c r="F111" s="226">
        <f>F100-F110</f>
        <v>-105342851</v>
      </c>
      <c r="G111" s="231">
        <f t="shared" si="22"/>
        <v>105342851</v>
      </c>
      <c r="H111" s="231">
        <f t="shared" si="22"/>
        <v>0</v>
      </c>
      <c r="I111" s="226">
        <f t="shared" si="22"/>
        <v>0</v>
      </c>
      <c r="J111" s="231">
        <f t="shared" si="22"/>
        <v>0</v>
      </c>
      <c r="K111" s="231">
        <f t="shared" si="22"/>
        <v>0</v>
      </c>
      <c r="L111" s="226">
        <f t="shared" si="22"/>
        <v>0</v>
      </c>
      <c r="M111" s="231">
        <f t="shared" si="22"/>
        <v>0</v>
      </c>
      <c r="N111" s="231">
        <f t="shared" si="22"/>
        <v>0</v>
      </c>
      <c r="O111" s="226">
        <f t="shared" si="22"/>
        <v>-334744635</v>
      </c>
      <c r="P111" s="231">
        <f t="shared" si="22"/>
        <v>0</v>
      </c>
      <c r="Q111" s="231">
        <f t="shared" si="22"/>
        <v>0</v>
      </c>
      <c r="R111" s="231">
        <f t="shared" si="22"/>
        <v>334744635</v>
      </c>
      <c r="S111" s="231">
        <f t="shared" si="22"/>
        <v>0</v>
      </c>
      <c r="T111" s="226">
        <f t="shared" si="22"/>
        <v>0</v>
      </c>
      <c r="U111" s="236">
        <f t="shared" si="22"/>
        <v>0</v>
      </c>
      <c r="V111" s="226">
        <f t="shared" si="22"/>
        <v>0</v>
      </c>
      <c r="W111" s="231">
        <f t="shared" si="22"/>
        <v>0</v>
      </c>
      <c r="X111" s="231">
        <f t="shared" si="22"/>
        <v>0</v>
      </c>
      <c r="Y111" s="226">
        <f t="shared" si="22"/>
        <v>0</v>
      </c>
      <c r="Z111" s="231">
        <f t="shared" si="22"/>
        <v>0</v>
      </c>
      <c r="AA111" s="231">
        <f t="shared" si="22"/>
        <v>0</v>
      </c>
    </row>
    <row r="112" spans="1:27" ht="48" customHeight="1">
      <c r="A112" s="218"/>
      <c r="B112" s="221"/>
      <c r="C112" s="224"/>
      <c r="D112" s="221"/>
      <c r="E112" s="224"/>
      <c r="F112" s="227"/>
      <c r="G112" s="232"/>
      <c r="H112" s="232"/>
      <c r="I112" s="227"/>
      <c r="J112" s="232"/>
      <c r="K112" s="232"/>
      <c r="L112" s="227"/>
      <c r="M112" s="232"/>
      <c r="N112" s="232"/>
      <c r="O112" s="227"/>
      <c r="P112" s="232"/>
      <c r="Q112" s="232"/>
      <c r="R112" s="232"/>
      <c r="S112" s="232"/>
      <c r="T112" s="234"/>
      <c r="U112" s="237"/>
      <c r="V112" s="227"/>
      <c r="W112" s="232"/>
      <c r="X112" s="232"/>
      <c r="Y112" s="227"/>
      <c r="Z112" s="232"/>
      <c r="AA112" s="232"/>
    </row>
    <row r="113" spans="1:27" ht="144" customHeight="1" thickBot="1">
      <c r="A113" s="219"/>
      <c r="B113" s="222"/>
      <c r="C113" s="225"/>
      <c r="D113" s="222"/>
      <c r="E113" s="225"/>
      <c r="F113" s="228"/>
      <c r="G113" s="233"/>
      <c r="H113" s="233"/>
      <c r="I113" s="228"/>
      <c r="J113" s="233"/>
      <c r="K113" s="233"/>
      <c r="L113" s="228"/>
      <c r="M113" s="233"/>
      <c r="N113" s="233"/>
      <c r="O113" s="228"/>
      <c r="P113" s="233"/>
      <c r="Q113" s="233"/>
      <c r="R113" s="233"/>
      <c r="S113" s="233"/>
      <c r="T113" s="235"/>
      <c r="U113" s="238"/>
      <c r="V113" s="228"/>
      <c r="W113" s="233"/>
      <c r="X113" s="233"/>
      <c r="Y113" s="228"/>
      <c r="Z113" s="233"/>
      <c r="AA113" s="233"/>
    </row>
    <row r="114" spans="1:27">
      <c r="A114" s="178"/>
      <c r="B114" s="179"/>
      <c r="C114" s="180"/>
      <c r="D114" s="179"/>
      <c r="E114" s="180"/>
    </row>
    <row r="116" spans="1:27">
      <c r="D116" s="181"/>
      <c r="E116" s="182"/>
    </row>
    <row r="117" spans="1:27">
      <c r="G117" s="5" t="s">
        <v>94</v>
      </c>
    </row>
    <row r="118" spans="1:27">
      <c r="A118" s="183"/>
      <c r="D118" s="184"/>
      <c r="E118" s="185"/>
    </row>
    <row r="119" spans="1:27">
      <c r="D119" s="186"/>
      <c r="E119" s="187"/>
    </row>
    <row r="120" spans="1:27">
      <c r="A120" s="183"/>
      <c r="D120" s="186"/>
      <c r="E120" s="186"/>
    </row>
    <row r="121" spans="1:27">
      <c r="G121" s="5" t="s">
        <v>69</v>
      </c>
    </row>
    <row r="122" spans="1:27">
      <c r="G122" s="5" t="s">
        <v>70</v>
      </c>
    </row>
    <row r="134" ht="15" customHeight="1"/>
    <row r="151" spans="2:24" s="7" customFormat="1" ht="15" customHeight="1">
      <c r="B151" s="2"/>
      <c r="C151" s="3"/>
      <c r="D151" s="2"/>
      <c r="E151" s="3"/>
      <c r="F151" s="5"/>
      <c r="G151" s="5"/>
      <c r="H151" s="6"/>
      <c r="I151" s="5"/>
      <c r="J151" s="5"/>
      <c r="K151" s="6"/>
      <c r="L151" s="5"/>
      <c r="M151" s="5"/>
      <c r="N151" s="6"/>
      <c r="O151" s="5"/>
      <c r="P151" s="5"/>
      <c r="Q151" s="5"/>
      <c r="R151" s="5"/>
      <c r="S151" s="6"/>
      <c r="T151" s="5"/>
      <c r="U151" s="6"/>
      <c r="V151" s="5"/>
      <c r="W151" s="5"/>
      <c r="X151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101:S101"/>
    <mergeCell ref="T101:U101"/>
    <mergeCell ref="V101:X101"/>
    <mergeCell ref="Y101:AA101"/>
    <mergeCell ref="A111:A113"/>
    <mergeCell ref="B111:B113"/>
    <mergeCell ref="C111:C113"/>
    <mergeCell ref="D111:D113"/>
    <mergeCell ref="E111:E113"/>
    <mergeCell ref="F111:F113"/>
    <mergeCell ref="A101:A102"/>
    <mergeCell ref="B101:C101"/>
    <mergeCell ref="D101:E101"/>
    <mergeCell ref="F101:H101"/>
    <mergeCell ref="I101:K101"/>
    <mergeCell ref="L101:N101"/>
    <mergeCell ref="R111:R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Y111:Y113"/>
    <mergeCell ref="Z111:Z113"/>
    <mergeCell ref="AA111:AA113"/>
    <mergeCell ref="S111:S113"/>
    <mergeCell ref="T111:T113"/>
    <mergeCell ref="U111:U113"/>
    <mergeCell ref="V111:V113"/>
    <mergeCell ref="W111:W113"/>
    <mergeCell ref="X111:X113"/>
  </mergeCells>
  <pageMargins left="0.7" right="0.7" top="0.75" bottom="0.75" header="0.3" footer="0.3"/>
  <pageSetup paperSize="9" scale="10" orientation="landscape" r:id="rId1"/>
  <colBreaks count="1" manualBreakCount="1">
    <brk id="1" max="1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2020.tervezet</vt:lpstr>
      <vt:lpstr>2020.elfogadott, -46 972 699 Ft</vt:lpstr>
      <vt:lpstr>'2020.elfogadott, -46 972 699 Ft'!Nyomtatási_terület</vt:lpstr>
      <vt:lpstr>'2020.tervezet'!Nyomtatási_terület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Valéria</dc:creator>
  <cp:lastModifiedBy>Computer</cp:lastModifiedBy>
  <cp:lastPrinted>2019-02-08T11:47:17Z</cp:lastPrinted>
  <dcterms:created xsi:type="dcterms:W3CDTF">2018-07-03T13:20:09Z</dcterms:created>
  <dcterms:modified xsi:type="dcterms:W3CDTF">2020-03-26T12:11:11Z</dcterms:modified>
</cp:coreProperties>
</file>