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H:\munkák210302-05\térítésidíjZEB2021\"/>
    </mc:Choice>
  </mc:AlternateContent>
  <xr:revisionPtr revIDLastSave="0" documentId="13_ncr:1_{38AD2058-C365-4A60-B842-9F1E26843C19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önktgszámítás2021-ZEB_21030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8" i="1" l="1"/>
  <c r="E186" i="1"/>
  <c r="E187" i="1" s="1"/>
  <c r="F183" i="1"/>
  <c r="G178" i="1"/>
  <c r="G177" i="1"/>
  <c r="G176" i="1"/>
  <c r="G175" i="1"/>
  <c r="G174" i="1"/>
  <c r="G172" i="1"/>
  <c r="G171" i="1"/>
  <c r="G169" i="1"/>
  <c r="G170" i="1" s="1"/>
  <c r="G168" i="1"/>
  <c r="G166" i="1"/>
  <c r="G164" i="1"/>
  <c r="G162" i="1"/>
  <c r="G159" i="1"/>
  <c r="G160" i="1"/>
  <c r="G158" i="1"/>
  <c r="G161" i="1" s="1"/>
  <c r="G156" i="1"/>
  <c r="G155" i="1"/>
  <c r="G157" i="1" s="1"/>
  <c r="G148" i="1"/>
  <c r="G149" i="1"/>
  <c r="G150" i="1"/>
  <c r="G151" i="1"/>
  <c r="G152" i="1"/>
  <c r="G153" i="1"/>
  <c r="G147" i="1"/>
  <c r="G154" i="1" s="1"/>
  <c r="G145" i="1"/>
  <c r="G143" i="1"/>
  <c r="G141" i="1"/>
  <c r="G139" i="1"/>
  <c r="G138" i="1"/>
  <c r="G136" i="1"/>
  <c r="G137" i="1"/>
  <c r="G135" i="1"/>
  <c r="G133" i="1"/>
  <c r="G132" i="1"/>
  <c r="G131" i="1"/>
  <c r="G128" i="1"/>
  <c r="G129" i="1" s="1"/>
  <c r="G125" i="1"/>
  <c r="G115" i="1"/>
  <c r="G116" i="1"/>
  <c r="G117" i="1"/>
  <c r="G118" i="1"/>
  <c r="G119" i="1"/>
  <c r="G120" i="1"/>
  <c r="G121" i="1"/>
  <c r="G122" i="1"/>
  <c r="G123" i="1"/>
  <c r="G124" i="1"/>
  <c r="G106" i="1"/>
  <c r="G107" i="1"/>
  <c r="G108" i="1"/>
  <c r="G109" i="1"/>
  <c r="G110" i="1"/>
  <c r="G111" i="1"/>
  <c r="G112" i="1"/>
  <c r="G113" i="1"/>
  <c r="G114" i="1"/>
  <c r="G98" i="1"/>
  <c r="G99" i="1"/>
  <c r="G100" i="1"/>
  <c r="G101" i="1"/>
  <c r="G102" i="1"/>
  <c r="G103" i="1"/>
  <c r="G104" i="1"/>
  <c r="G105" i="1"/>
  <c r="G93" i="1"/>
  <c r="G94" i="1"/>
  <c r="G95" i="1"/>
  <c r="G96" i="1"/>
  <c r="G97" i="1"/>
  <c r="G84" i="1"/>
  <c r="G85" i="1"/>
  <c r="G86" i="1"/>
  <c r="G87" i="1"/>
  <c r="G88" i="1"/>
  <c r="G89" i="1"/>
  <c r="G90" i="1"/>
  <c r="G91" i="1"/>
  <c r="G92" i="1"/>
  <c r="G75" i="1"/>
  <c r="G76" i="1"/>
  <c r="G77" i="1"/>
  <c r="G78" i="1"/>
  <c r="G79" i="1"/>
  <c r="G80" i="1"/>
  <c r="G81" i="1"/>
  <c r="G82" i="1"/>
  <c r="G83" i="1"/>
  <c r="G126" i="1"/>
  <c r="G74" i="1"/>
  <c r="G71" i="1"/>
  <c r="G68" i="1"/>
  <c r="G69" i="1"/>
  <c r="G70" i="1"/>
  <c r="G67" i="1"/>
  <c r="G6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5" i="1"/>
  <c r="G24" i="1"/>
  <c r="G22" i="1"/>
  <c r="G17" i="1"/>
  <c r="G18" i="1"/>
  <c r="G19" i="1"/>
  <c r="G20" i="1"/>
  <c r="G21" i="1"/>
  <c r="G7" i="1"/>
  <c r="G8" i="1"/>
  <c r="G9" i="1"/>
  <c r="G10" i="1"/>
  <c r="G11" i="1"/>
  <c r="G12" i="1"/>
  <c r="G13" i="1"/>
  <c r="G14" i="1"/>
  <c r="G15" i="1"/>
  <c r="G16" i="1"/>
  <c r="G6" i="1"/>
  <c r="F173" i="1"/>
  <c r="G173" i="1" l="1"/>
  <c r="G72" i="1"/>
  <c r="F139" i="1"/>
  <c r="F132" i="1"/>
  <c r="F129" i="1"/>
  <c r="F170" i="1"/>
  <c r="F157" i="1" l="1"/>
  <c r="F154" i="1"/>
  <c r="F161" i="1"/>
  <c r="F65" i="1"/>
  <c r="F162" i="1"/>
  <c r="F174" i="1" l="1"/>
  <c r="E173" i="1"/>
  <c r="E170" i="1"/>
  <c r="E161" i="1" l="1"/>
  <c r="E157" i="1"/>
  <c r="E154" i="1"/>
  <c r="E139" i="1"/>
  <c r="E132" i="1"/>
  <c r="E129" i="1"/>
  <c r="E126" i="1"/>
  <c r="E72" i="1"/>
  <c r="E65" i="1"/>
  <c r="E22" i="1"/>
  <c r="E175" i="1" s="1"/>
  <c r="E174" i="1" l="1"/>
  <c r="E133" i="1"/>
  <c r="F22" i="1" l="1"/>
  <c r="F72" i="1"/>
  <c r="F126" i="1"/>
  <c r="E176" i="1"/>
  <c r="E177" i="1" s="1"/>
  <c r="E178" i="1" s="1"/>
  <c r="F175" i="1" l="1"/>
  <c r="F133" i="1"/>
  <c r="F176" i="1" s="1"/>
  <c r="F177" i="1" s="1"/>
  <c r="F178" i="1" s="1"/>
</calcChain>
</file>

<file path=xl/sharedStrings.xml><?xml version="1.0" encoding="utf-8"?>
<sst xmlns="http://schemas.openxmlformats.org/spreadsheetml/2006/main" count="473" uniqueCount="386">
  <si>
    <t>Nyilvántartási számlák</t>
  </si>
  <si>
    <t>Egységes                                      rovatrend</t>
  </si>
  <si>
    <t>Megnevezés</t>
  </si>
  <si>
    <t>KIADÁSOK</t>
  </si>
  <si>
    <t>Felhalmozási kiadások</t>
  </si>
  <si>
    <t>05611_____</t>
  </si>
  <si>
    <t>K610102</t>
  </si>
  <si>
    <t>Kisértékű vagyoni értékű jogok beszerzése</t>
  </si>
  <si>
    <t>05611</t>
  </si>
  <si>
    <t>K610201</t>
  </si>
  <si>
    <t>Szellemi termékek vásárlása</t>
  </si>
  <si>
    <t>05621___</t>
  </si>
  <si>
    <t>K62990601</t>
  </si>
  <si>
    <t>Egyéb építmény beszerzés, létesítés kiadásai</t>
  </si>
  <si>
    <t>K62990602</t>
  </si>
  <si>
    <t>Kisértékű, egyéb építmény beszerzés, létesítés kiadásai</t>
  </si>
  <si>
    <t>K62990702</t>
  </si>
  <si>
    <t>Kisértékű, ingatlanhoz kapcsolódó vagyoni ért. jogok beszerzése</t>
  </si>
  <si>
    <t>05631_____</t>
  </si>
  <si>
    <t>K6301</t>
  </si>
  <si>
    <t>Informatikai gép, berendezés és felszerelés beszerzés, létesítése</t>
  </si>
  <si>
    <t>K6302</t>
  </si>
  <si>
    <t>Kisértékű, inform.gép, berendezés és felszerelés beszerzés, létesítése</t>
  </si>
  <si>
    <t>05641_____</t>
  </si>
  <si>
    <t>K640101</t>
  </si>
  <si>
    <t>Egyéb gép, berendezés és felszerelés beszerzés, létesítés kiadásai</t>
  </si>
  <si>
    <t>K640102</t>
  </si>
  <si>
    <t>Kisértékű, egyéb gép, berendezés és felszerelés beszerzés, létesítése</t>
  </si>
  <si>
    <t>K6405</t>
  </si>
  <si>
    <t>Jármű beszerzés, létesítés kiadásai</t>
  </si>
  <si>
    <t>05671_____</t>
  </si>
  <si>
    <t>K67</t>
  </si>
  <si>
    <t>Felhalmozási kiadások ÁFA</t>
  </si>
  <si>
    <t>0571</t>
  </si>
  <si>
    <t>K7103</t>
  </si>
  <si>
    <t>Egyéb épület felújítása kiadásai</t>
  </si>
  <si>
    <t>05721</t>
  </si>
  <si>
    <t>K72</t>
  </si>
  <si>
    <t>Informatikai eszközök felújítása</t>
  </si>
  <si>
    <t>05731</t>
  </si>
  <si>
    <t>K7301</t>
  </si>
  <si>
    <t>Egyéb gépek,berend.,felsz.felújítása</t>
  </si>
  <si>
    <t>K7305</t>
  </si>
  <si>
    <t>Jármű felújítása</t>
  </si>
  <si>
    <t>05741_____</t>
  </si>
  <si>
    <t>K74</t>
  </si>
  <si>
    <t>Felújítási kiadások ÁFA</t>
  </si>
  <si>
    <t>Felhalm.kiadások összesen :</t>
  </si>
  <si>
    <t>Személyi juttatások</t>
  </si>
  <si>
    <t>0511011___</t>
  </si>
  <si>
    <t>K110101</t>
  </si>
  <si>
    <t>Alapilletmények kiadásai /Főállású és részmunkaidős</t>
  </si>
  <si>
    <t>K110102</t>
  </si>
  <si>
    <t>Illetménykiegészítések kiadásai</t>
  </si>
  <si>
    <t>K110103</t>
  </si>
  <si>
    <t>Nyelvpótlékok kiadásai</t>
  </si>
  <si>
    <t>K110104</t>
  </si>
  <si>
    <t xml:space="preserve">Egyéb kötelező pótlékok kiadásai </t>
  </si>
  <si>
    <t>K110105</t>
  </si>
  <si>
    <t xml:space="preserve">Egyéb feltételektől függő pótlékok és juttatások kiadásai </t>
  </si>
  <si>
    <t>K110106</t>
  </si>
  <si>
    <t>Egyéb juttatások kiadásai (közfoglalkoztatottak)</t>
  </si>
  <si>
    <t>0511021___</t>
  </si>
  <si>
    <t>K1102</t>
  </si>
  <si>
    <t>Normatív jutalmak teljesítése</t>
  </si>
  <si>
    <t>0511031___</t>
  </si>
  <si>
    <t>K1103</t>
  </si>
  <si>
    <t>Céljuttatás, projektprémium teljesítése</t>
  </si>
  <si>
    <t>0511041___</t>
  </si>
  <si>
    <t>K110401</t>
  </si>
  <si>
    <t>Készenléti, ügyeleti, helyettesítési díj kiadásai</t>
  </si>
  <si>
    <t>K110402</t>
  </si>
  <si>
    <t xml:space="preserve">Túlóra, túlszolgálat kiadásai </t>
  </si>
  <si>
    <t>0511051___</t>
  </si>
  <si>
    <t>K1105</t>
  </si>
  <si>
    <t xml:space="preserve">Végkielégítés teljesítése </t>
  </si>
  <si>
    <t>0511061___</t>
  </si>
  <si>
    <t>K1106</t>
  </si>
  <si>
    <t xml:space="preserve">Jubileumi jutalom teljesítése </t>
  </si>
  <si>
    <t>0511071___</t>
  </si>
  <si>
    <t>K110701</t>
  </si>
  <si>
    <t>Étkezési hozzájárulás kiadásai</t>
  </si>
  <si>
    <t>K110703</t>
  </si>
  <si>
    <t>Erzsébet-utalvány kiadásai /Cafetéria</t>
  </si>
  <si>
    <t>K110704</t>
  </si>
  <si>
    <t>Széchenyi Pihenő Kártya kiadásai /Cafetéria</t>
  </si>
  <si>
    <t>K110705</t>
  </si>
  <si>
    <t>Iskolakezdési támogatás kiadásai/Cafetéria</t>
  </si>
  <si>
    <t>K110706</t>
  </si>
  <si>
    <t>Önkéntes biztosító pénztárakba befizetés kiadásai/Cafetéria</t>
  </si>
  <si>
    <t>K11070701</t>
  </si>
  <si>
    <t>Egyéb béren kívüli juttatások kiadásai/ Cafetéria ei.</t>
  </si>
  <si>
    <t>K11070702</t>
  </si>
  <si>
    <t>Képernyő előtti munkavégzéshez szükséges szemüveg</t>
  </si>
  <si>
    <t>K11070703</t>
  </si>
  <si>
    <t>Magáncélú telefonhasználat</t>
  </si>
  <si>
    <t>K11070704</t>
  </si>
  <si>
    <t>Bankköltség hozzájárulás</t>
  </si>
  <si>
    <t>0511081___</t>
  </si>
  <si>
    <t>K1108</t>
  </si>
  <si>
    <t>Ruházati költségtérítés teljesítése</t>
  </si>
  <si>
    <t>0511091___</t>
  </si>
  <si>
    <t>K110901</t>
  </si>
  <si>
    <t>Helyi közlekedési költségtérítés</t>
  </si>
  <si>
    <t>K110902</t>
  </si>
  <si>
    <t>Vidéki utiköltség</t>
  </si>
  <si>
    <t>K110903</t>
  </si>
  <si>
    <t>Gépkocsi átalány</t>
  </si>
  <si>
    <t>0511101___</t>
  </si>
  <si>
    <t>K1110</t>
  </si>
  <si>
    <t>Egyéb költségtérítések teljesítése</t>
  </si>
  <si>
    <t>0511121___</t>
  </si>
  <si>
    <t>K111201</t>
  </si>
  <si>
    <t>Munkáltatói segély</t>
  </si>
  <si>
    <t>K111202</t>
  </si>
  <si>
    <t>Temetési segély</t>
  </si>
  <si>
    <t>0511131</t>
  </si>
  <si>
    <t>K11139901</t>
  </si>
  <si>
    <t>Közalkalmazottak napidíja</t>
  </si>
  <si>
    <t>K1113990501</t>
  </si>
  <si>
    <t xml:space="preserve">Betegszabadság </t>
  </si>
  <si>
    <t>K1113990502</t>
  </si>
  <si>
    <t xml:space="preserve">Távolléti díj, szabadság megváltás </t>
  </si>
  <si>
    <t>K1113990503</t>
  </si>
  <si>
    <t>Továbbtanulók támogatása</t>
  </si>
  <si>
    <t>K1113990504</t>
  </si>
  <si>
    <t>Saját munkavállaló megbízási díja</t>
  </si>
  <si>
    <t>K1113990505</t>
  </si>
  <si>
    <t>Kompenzáció előző év</t>
  </si>
  <si>
    <t>K1113990506</t>
  </si>
  <si>
    <t>Kompenzáció tárgyév</t>
  </si>
  <si>
    <t>051231____</t>
  </si>
  <si>
    <t>K1113990507</t>
  </si>
  <si>
    <t>Felmentett munkavállalók egyéb juttatásainak kiadásai</t>
  </si>
  <si>
    <t>051221____</t>
  </si>
  <si>
    <t>K12201</t>
  </si>
  <si>
    <t>Állományba nem tartozók megbízási díjának kiadásai</t>
  </si>
  <si>
    <t>K12304</t>
  </si>
  <si>
    <t>További munkaviszonyt létesítők juttatásainak kiadásai</t>
  </si>
  <si>
    <t>K12308</t>
  </si>
  <si>
    <t>Reprezentációs kiadások kiadásai</t>
  </si>
  <si>
    <t>K12309</t>
  </si>
  <si>
    <t>Egyéb különféle külső személyi juttatások kiadásai /munkarehab.</t>
  </si>
  <si>
    <t>Személyi jutt. összesen :</t>
  </si>
  <si>
    <t>Munkaadókat terhelő járulékok és szociális hozzájárulási adó</t>
  </si>
  <si>
    <t>0521____</t>
  </si>
  <si>
    <t>K201</t>
  </si>
  <si>
    <t>Szociális hozzájárulási adó kiadásai</t>
  </si>
  <si>
    <t>K202</t>
  </si>
  <si>
    <t>Rehabilitációs hozzájárulás kiadásai</t>
  </si>
  <si>
    <t>K204</t>
  </si>
  <si>
    <t>Egészségügyi hozzájárulás kiadásai</t>
  </si>
  <si>
    <t>K205</t>
  </si>
  <si>
    <t>Táppénz hozzájárulás kiadásai</t>
  </si>
  <si>
    <t>K207</t>
  </si>
  <si>
    <t>Munkáltatót terhelő személyi jövedelemadó kiadásai</t>
  </si>
  <si>
    <t>Járulékok és hozzájárulási adó összesen :</t>
  </si>
  <si>
    <t>Dologi kiadások</t>
  </si>
  <si>
    <t>053111____</t>
  </si>
  <si>
    <t>K31101</t>
  </si>
  <si>
    <t>Gyógyszerbeszerzés kiadásai</t>
  </si>
  <si>
    <t>K31102</t>
  </si>
  <si>
    <t>Vegyszerbeszerzés kiadásai</t>
  </si>
  <si>
    <t>K3110901</t>
  </si>
  <si>
    <t>Könyvbeszerzés kiadásai</t>
  </si>
  <si>
    <t>K3110902</t>
  </si>
  <si>
    <t>Folyóirat-beszerzés kiadásai</t>
  </si>
  <si>
    <t>K3110903</t>
  </si>
  <si>
    <t>Egyéb információhordozó-beszerzés kiadásai</t>
  </si>
  <si>
    <t>K3110909</t>
  </si>
  <si>
    <t>Egyéb szakmai anyagbeszerzés kiadásai</t>
  </si>
  <si>
    <t>053121____</t>
  </si>
  <si>
    <t>K31201</t>
  </si>
  <si>
    <t>Élelmiszer-beszerzés kiadásai</t>
  </si>
  <si>
    <t>K31202</t>
  </si>
  <si>
    <t>Irodaszer-, nyomtatványbeszerzés, sokszorosításhoz kapcsolódó besz.</t>
  </si>
  <si>
    <t>K31203</t>
  </si>
  <si>
    <t>Tüzelőanyag-beszerzés kiadásai</t>
  </si>
  <si>
    <t>K31204</t>
  </si>
  <si>
    <t>Hajtó- és kenőanyag-beszerzés kiadásai</t>
  </si>
  <si>
    <t>K31205</t>
  </si>
  <si>
    <t>Munkaruha, védőruha, formaruha, egyenruha beszerzés</t>
  </si>
  <si>
    <t>K3120601</t>
  </si>
  <si>
    <t>Egyéb üzemeltetési, fenntartási anyagbeszerzés kiadásai</t>
  </si>
  <si>
    <t>K3120602</t>
  </si>
  <si>
    <t>Tisztítószerek</t>
  </si>
  <si>
    <t>K3120603</t>
  </si>
  <si>
    <t>Tisztasági csomag</t>
  </si>
  <si>
    <t>053211____</t>
  </si>
  <si>
    <t>K32102</t>
  </si>
  <si>
    <t>Számítástech. szoftv-hez, adatbázishoz kapcsolódó kiadások</t>
  </si>
  <si>
    <t>K32103</t>
  </si>
  <si>
    <t>Informatikai eszközök, szolgáltatások bérletének, lízingelés</t>
  </si>
  <si>
    <t>053213____</t>
  </si>
  <si>
    <t>K32104</t>
  </si>
  <si>
    <t>Informatikai eszközök karbantartási szolgáltatások kiadásai</t>
  </si>
  <si>
    <t>K32105</t>
  </si>
  <si>
    <t>Adatátviteli célú távközlési díjak kiadásai</t>
  </si>
  <si>
    <t>K32106</t>
  </si>
  <si>
    <t>Egyéb különféle informatikai szolgáltatások kiadásai (domain,web)</t>
  </si>
  <si>
    <t>053221____</t>
  </si>
  <si>
    <t>K32201</t>
  </si>
  <si>
    <t>Nem adatátviteli célú távközlési díjak kiadásai</t>
  </si>
  <si>
    <t>K32202</t>
  </si>
  <si>
    <t>Egyéb különféle kommunikációs szolgáltatások kiadásai (kábeltv)</t>
  </si>
  <si>
    <t>053311____</t>
  </si>
  <si>
    <t>K33101</t>
  </si>
  <si>
    <t>Villamosenergia-szolgáltatási díjak kiadásai</t>
  </si>
  <si>
    <t>K33102</t>
  </si>
  <si>
    <t>Gázenergia-szolgáltatási díjak kiadásai</t>
  </si>
  <si>
    <t>K33103</t>
  </si>
  <si>
    <t>Távhő- és melegvíz-szolgáltatási díjak kiadásai</t>
  </si>
  <si>
    <t>K33104</t>
  </si>
  <si>
    <t>Víz- és csatornadíjak díjak kiadásai</t>
  </si>
  <si>
    <t>053321____</t>
  </si>
  <si>
    <t>K33201</t>
  </si>
  <si>
    <t>Vásárolt élelmezés</t>
  </si>
  <si>
    <t>K33202</t>
  </si>
  <si>
    <t>Ingyenes étkezők</t>
  </si>
  <si>
    <t>053323____</t>
  </si>
  <si>
    <t>K33203</t>
  </si>
  <si>
    <t>Vásárolt élelmezés (tálalási szolgáltatás díja)</t>
  </si>
  <si>
    <t>053331____</t>
  </si>
  <si>
    <t>K33399</t>
  </si>
  <si>
    <t>Egyéb bérleti és lízing díjak kiadásai</t>
  </si>
  <si>
    <t>053341____</t>
  </si>
  <si>
    <t>K33401</t>
  </si>
  <si>
    <t>Épület karbantartás</t>
  </si>
  <si>
    <t>K33402</t>
  </si>
  <si>
    <t>Egyéb karbantartás</t>
  </si>
  <si>
    <t>053351____</t>
  </si>
  <si>
    <t>K33501</t>
  </si>
  <si>
    <t>Államháztartáson belüli közvetített szolgáltatások kiadásai</t>
  </si>
  <si>
    <t>K33599</t>
  </si>
  <si>
    <t>Államháztartáson kívüli közvetített szolgáltatások kiadásai</t>
  </si>
  <si>
    <t>053361____</t>
  </si>
  <si>
    <t>K33601</t>
  </si>
  <si>
    <t>Vásárolt közszolgáltatások kiadásai</t>
  </si>
  <si>
    <t>K33602</t>
  </si>
  <si>
    <t>Számlázott szellemi tevékenység kiadásai</t>
  </si>
  <si>
    <t>K33603</t>
  </si>
  <si>
    <t>Egyéb szakmai tevékenységet segítő szolgáltatások kiadásai</t>
  </si>
  <si>
    <t>053371____</t>
  </si>
  <si>
    <t>K3379901</t>
  </si>
  <si>
    <t>Pénzügyi, befektetési szolgáltatási díjak kiadásai</t>
  </si>
  <si>
    <t>K3379902</t>
  </si>
  <si>
    <t>Szállítási szolgáltatási díjak kiadásai</t>
  </si>
  <si>
    <t>K337990301</t>
  </si>
  <si>
    <t>Egyéb üzemeltetési, fenntartási szolgáltatások kiadásai</t>
  </si>
  <si>
    <t>K337990302</t>
  </si>
  <si>
    <t>Takarítás, rovarírtás, szakértői díjak</t>
  </si>
  <si>
    <t>K337990303</t>
  </si>
  <si>
    <t>Foglalkozás egészségügy</t>
  </si>
  <si>
    <t>K337990304</t>
  </si>
  <si>
    <t>Szemétszállítás, kéményseprés</t>
  </si>
  <si>
    <t>053411____</t>
  </si>
  <si>
    <t>K34101</t>
  </si>
  <si>
    <t>Belföldi kiküldetések kiadásai</t>
  </si>
  <si>
    <t>K34102</t>
  </si>
  <si>
    <t>Külföldi kiküldetések kiadásai</t>
  </si>
  <si>
    <t>053421____</t>
  </si>
  <si>
    <t>K342</t>
  </si>
  <si>
    <t>Reklám- és propagandakiadások teljesítése</t>
  </si>
  <si>
    <t>053511____</t>
  </si>
  <si>
    <t>K351</t>
  </si>
  <si>
    <t xml:space="preserve">Vásárolt termékek és szolgáltatások ÁFA </t>
  </si>
  <si>
    <t>053521____</t>
  </si>
  <si>
    <t>K35201</t>
  </si>
  <si>
    <t>Kiszámlázott egyenes ad. ért. term., nyújtott szolg. Áfa befiz. köt.</t>
  </si>
  <si>
    <t>053551____</t>
  </si>
  <si>
    <t>K35501</t>
  </si>
  <si>
    <t>Helyi adók, egyéb vám, illeték és adójellegű befizetések kiadás</t>
  </si>
  <si>
    <t>K35502</t>
  </si>
  <si>
    <t>Díjak, egyéb befizetésekhez kapcsolódó kiadások</t>
  </si>
  <si>
    <t>K35503</t>
  </si>
  <si>
    <t>Késedelmi kamathoz, pótlékhoz, kötbérhez, perköltségekhez kapcsolódó kiadás</t>
  </si>
  <si>
    <t>K3550801</t>
  </si>
  <si>
    <t>Egyéb különféle dologi kiadások</t>
  </si>
  <si>
    <t>K3550802</t>
  </si>
  <si>
    <t>Helyi bérlet kiadások</t>
  </si>
  <si>
    <t>Dologi kiadások összesen :</t>
  </si>
  <si>
    <t>Ellátottak pénzbeli juttatásai</t>
  </si>
  <si>
    <t>05471</t>
  </si>
  <si>
    <t>K4799</t>
  </si>
  <si>
    <t>Egyéb pénzbeli jutt. / kirándulás, egyéb</t>
  </si>
  <si>
    <t>Ellátottak pénzbeli juttatásai összesen:</t>
  </si>
  <si>
    <t>Egyéb működési kiadások</t>
  </si>
  <si>
    <t>055021____</t>
  </si>
  <si>
    <t>K50206</t>
  </si>
  <si>
    <t>Munkahelyvédelmi akciótervvel összefüggő befizetés kiadásai</t>
  </si>
  <si>
    <t>Egyéb működési kiadások összesen:</t>
  </si>
  <si>
    <t>KIADÁSOK ÖSSZESEN :</t>
  </si>
  <si>
    <t>BEVÉTELEK</t>
  </si>
  <si>
    <t>09161_____</t>
  </si>
  <si>
    <t>B1601</t>
  </si>
  <si>
    <t>Műk.célú támogatás értékű bevétel Közp.szervtől</t>
  </si>
  <si>
    <t>Műk.célú támogatás értékű bevétel TB alapoktól</t>
  </si>
  <si>
    <t>B1607</t>
  </si>
  <si>
    <t>Műk.célú támogatás értékű bevétel Helyi Önk.</t>
  </si>
  <si>
    <t>09251_____</t>
  </si>
  <si>
    <t>B2507</t>
  </si>
  <si>
    <t>Felh.célú támogatás értékű bevétel Helyi Önk.</t>
  </si>
  <si>
    <t>Állámháztartáson belüli támogatások összesen:</t>
  </si>
  <si>
    <t>Közhatalmi bevétel</t>
  </si>
  <si>
    <t>B3611</t>
  </si>
  <si>
    <t>Kerékbilincselésből származó bevétel</t>
  </si>
  <si>
    <t>Felhalmozási bevételek</t>
  </si>
  <si>
    <t>095303</t>
  </si>
  <si>
    <t>B5303</t>
  </si>
  <si>
    <t>Jármű értékesítésének bevételei</t>
  </si>
  <si>
    <t>094013____</t>
  </si>
  <si>
    <t>B40101</t>
  </si>
  <si>
    <t>Készletértékesítés bevételei /adóköteles/</t>
  </si>
  <si>
    <t>094021__</t>
  </si>
  <si>
    <t>B402990101</t>
  </si>
  <si>
    <t>Felnőtt étkezés térítési díj bevétele /adóköteles/</t>
  </si>
  <si>
    <t>B402990102</t>
  </si>
  <si>
    <t>Magáncélú telefon befizetés bevétele /adóköteles/</t>
  </si>
  <si>
    <t>B402990103</t>
  </si>
  <si>
    <t>Családi ebéd bevétele</t>
  </si>
  <si>
    <t>B4029902</t>
  </si>
  <si>
    <t>Egyéb központi bérleti és lízing díjbevételek /adómentes/</t>
  </si>
  <si>
    <t>B402990301</t>
  </si>
  <si>
    <t>Egyéb szolg. nyújtása miatti bevételek /adóköteles tanfolyam/</t>
  </si>
  <si>
    <t>Egyéb szolg. nyújtása miatti bevételek /adómentes/</t>
  </si>
  <si>
    <t>B402990302</t>
  </si>
  <si>
    <t>Gondnoki lakbér és energia díjak /adómentes/</t>
  </si>
  <si>
    <t>B402 Összesen</t>
  </si>
  <si>
    <t>094031__</t>
  </si>
  <si>
    <t>B40301</t>
  </si>
  <si>
    <t>ÁHB továbbszámlázott közvetített szolgáltatás</t>
  </si>
  <si>
    <t>B40399</t>
  </si>
  <si>
    <t>ÁHK továbbszámlázott közvetített szolgáltatás</t>
  </si>
  <si>
    <t>B403 Összesen</t>
  </si>
  <si>
    <t>094051____</t>
  </si>
  <si>
    <t>B40501</t>
  </si>
  <si>
    <t>Intézményi ellátási díjak bevételei /ellátott adóköteles/</t>
  </si>
  <si>
    <t>Intézményi ellátási díjak bevételei /adómentes gondozási díj/</t>
  </si>
  <si>
    <t>B40502</t>
  </si>
  <si>
    <t>Tanulók, hallgatók által fizetett költségtérítés, díj bevétele</t>
  </si>
  <si>
    <t>B405 Összesen</t>
  </si>
  <si>
    <t>094061____</t>
  </si>
  <si>
    <t>B406</t>
  </si>
  <si>
    <t>Kiszámlázott termékek és szolg. ÁFA</t>
  </si>
  <si>
    <t>094071____</t>
  </si>
  <si>
    <t>B407</t>
  </si>
  <si>
    <t>Általános forgalmi adó visszatérítése teljesítése</t>
  </si>
  <si>
    <t>094081____</t>
  </si>
  <si>
    <t>B4082029909</t>
  </si>
  <si>
    <t>Államháztartáson kívüli egyéb kamatbevételek</t>
  </si>
  <si>
    <t>094101____</t>
  </si>
  <si>
    <t>B4100202</t>
  </si>
  <si>
    <t>Egyéb kártérítési bevételek</t>
  </si>
  <si>
    <t>B4100203</t>
  </si>
  <si>
    <t xml:space="preserve">Késedelmi kamat, kötbér, bánatpénz bevételek </t>
  </si>
  <si>
    <t>B410 Összesen</t>
  </si>
  <si>
    <t>094111____</t>
  </si>
  <si>
    <t>B4110101</t>
  </si>
  <si>
    <t>Foglalkoztatott, ellátott, hallgató, tanuló kártérítési bevétel</t>
  </si>
  <si>
    <t>B4119906</t>
  </si>
  <si>
    <t>Egyéb különféle működési bevételek</t>
  </si>
  <si>
    <t>B411 Összesen</t>
  </si>
  <si>
    <t>Működési bevételek összesen:</t>
  </si>
  <si>
    <t>098161</t>
  </si>
  <si>
    <t>B81601</t>
  </si>
  <si>
    <t>Központi, irányító szervi felhalmozási célú támogatás</t>
  </si>
  <si>
    <t>B81602</t>
  </si>
  <si>
    <t>Központi, irányító szervi működési célú támogatás</t>
  </si>
  <si>
    <t>Finanszírozás bevételei öszesen:</t>
  </si>
  <si>
    <t>BEVÉTELEK ÖSSZESEN :</t>
  </si>
  <si>
    <t>K1113990508</t>
  </si>
  <si>
    <t>Egyéb adómentes juttatás (munkaruha és bérlet)</t>
  </si>
  <si>
    <t>2021. évi tárgyaláson elfogadott tervjavaslat (eFt)</t>
  </si>
  <si>
    <t>Étkezés szakfeladat (eFt)</t>
  </si>
  <si>
    <t>Önköltség-számítás alapja (eFt)</t>
  </si>
  <si>
    <t>Férőhelyek száma</t>
  </si>
  <si>
    <t>fő</t>
  </si>
  <si>
    <t>Gondozási napok száma</t>
  </si>
  <si>
    <t>nap</t>
  </si>
  <si>
    <t>Forint</t>
  </si>
  <si>
    <t>Normatív állami hozzájárulás</t>
  </si>
  <si>
    <t>Szolgáltatási önköltség</t>
  </si>
  <si>
    <t>Intézményi térítési díj</t>
  </si>
  <si>
    <t>Gondozási díj 1 ellátottra/gondozási nap</t>
  </si>
  <si>
    <t>Önköltség forintban 1 ellátottra/gondozási nap - 1 469 527 eFt/993 ellátott/231 gondozási nap*1000 =</t>
  </si>
  <si>
    <t>170 584 000 Ft/993 ellátott/231 gondozási nap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</si>
</sst>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* #,##0\ &quot;Ft&quot;_-;\-* #,##0\ &quot;Ft&quot;_-;_-* &quot;-&quot;\ &quot;Ft&quot;_-;_-@_-"/>
    <numFmt numFmtId="164" formatCode="_-* #,##0.00\ _F_t_-;\-* #,##0.00\ _F_t_-;_-* &quot;-&quot;??\ _F_t_-;_-@_-"/>
    <numFmt numFmtId="165" formatCode="0_ ;\-0\ 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10"/>
      <name val="MS Sans Serif"/>
      <family val="2"/>
      <charset val="238"/>
    </font>
    <font>
      <sz val="10"/>
      <name val="Times New Roman CE"/>
      <family val="1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b/>
      <u/>
      <sz val="10"/>
      <name val="Times New Roman CE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23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164" fontId="7" fillId="0" borderId="0" applyFont="0" applyFill="0" applyBorder="0" applyAlignment="0" applyProtection="0"/>
  </cellStyleXfs>
  <cellXfs count="152">
    <xf numFmtId="0" fontId="0" fillId="0" borderId="0" xfId="0"/>
    <xf numFmtId="3" fontId="4" fillId="2" borderId="5" xfId="1" applyNumberFormat="1" applyFont="1" applyFill="1" applyBorder="1" applyAlignment="1" applyProtection="1">
      <alignment wrapText="1"/>
      <protection locked="0"/>
    </xf>
    <xf numFmtId="3" fontId="4" fillId="2" borderId="5" xfId="1" applyNumberFormat="1" applyFont="1" applyFill="1" applyBorder="1" applyAlignment="1" applyProtection="1">
      <protection locked="0"/>
    </xf>
    <xf numFmtId="3" fontId="4" fillId="2" borderId="0" xfId="2" applyNumberFormat="1" applyFont="1" applyFill="1" applyProtection="1">
      <protection locked="0"/>
    </xf>
    <xf numFmtId="42" fontId="4" fillId="2" borderId="22" xfId="2" applyNumberFormat="1" applyFont="1" applyFill="1" applyBorder="1" applyProtection="1">
      <protection locked="0"/>
    </xf>
    <xf numFmtId="42" fontId="4" fillId="2" borderId="0" xfId="2" applyNumberFormat="1" applyFont="1" applyFill="1" applyProtection="1">
      <protection locked="0"/>
    </xf>
    <xf numFmtId="42" fontId="4" fillId="2" borderId="0" xfId="2" applyNumberFormat="1" applyFont="1" applyFill="1" applyAlignment="1" applyProtection="1">
      <alignment vertical="center"/>
      <protection locked="0"/>
    </xf>
    <xf numFmtId="0" fontId="4" fillId="2" borderId="0" xfId="2" applyFont="1" applyFill="1" applyBorder="1" applyProtection="1">
      <protection locked="0"/>
    </xf>
    <xf numFmtId="3" fontId="4" fillId="2" borderId="8" xfId="2" applyNumberFormat="1" applyFont="1" applyFill="1" applyBorder="1" applyProtection="1">
      <protection locked="0"/>
    </xf>
    <xf numFmtId="165" fontId="5" fillId="2" borderId="8" xfId="5" applyNumberFormat="1" applyFont="1" applyFill="1" applyBorder="1" applyAlignment="1" applyProtection="1">
      <alignment horizontal="center" vertical="center" wrapText="1"/>
      <protection locked="0"/>
    </xf>
    <xf numFmtId="0" fontId="4" fillId="2" borderId="9" xfId="2" applyFont="1" applyFill="1" applyBorder="1" applyProtection="1">
      <protection locked="0"/>
    </xf>
    <xf numFmtId="0" fontId="2" fillId="2" borderId="4" xfId="1" applyFont="1" applyFill="1" applyBorder="1" applyAlignment="1" applyProtection="1">
      <alignment horizontal="left"/>
      <protection locked="0"/>
    </xf>
    <xf numFmtId="0" fontId="4" fillId="2" borderId="5" xfId="1" applyFont="1" applyFill="1" applyBorder="1" applyProtection="1">
      <protection locked="0"/>
    </xf>
    <xf numFmtId="0" fontId="2" fillId="2" borderId="5" xfId="1" applyFont="1" applyFill="1" applyBorder="1" applyAlignment="1" applyProtection="1">
      <alignment horizontal="center" vertical="center" wrapText="1"/>
      <protection locked="0"/>
    </xf>
    <xf numFmtId="3" fontId="2" fillId="2" borderId="5" xfId="2" applyNumberFormat="1" applyFont="1" applyFill="1" applyBorder="1" applyAlignment="1" applyProtection="1">
      <alignment horizontal="center" vertical="center" wrapText="1"/>
      <protection locked="0"/>
    </xf>
    <xf numFmtId="3" fontId="2" fillId="2" borderId="5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6" xfId="2" applyFont="1" applyFill="1" applyBorder="1" applyProtection="1">
      <protection locked="0"/>
    </xf>
    <xf numFmtId="0" fontId="2" fillId="2" borderId="4" xfId="1" applyFont="1" applyFill="1" applyBorder="1" applyAlignment="1" applyProtection="1">
      <protection locked="0"/>
    </xf>
    <xf numFmtId="0" fontId="4" fillId="2" borderId="5" xfId="1" applyFont="1" applyFill="1" applyBorder="1" applyAlignment="1" applyProtection="1">
      <protection locked="0"/>
    </xf>
    <xf numFmtId="3" fontId="4" fillId="2" borderId="6" xfId="2" applyNumberFormat="1" applyFont="1" applyFill="1" applyBorder="1" applyProtection="1">
      <protection locked="0"/>
    </xf>
    <xf numFmtId="0" fontId="4" fillId="2" borderId="4" xfId="1" applyFont="1" applyFill="1" applyBorder="1" applyAlignment="1" applyProtection="1">
      <protection locked="0"/>
    </xf>
    <xf numFmtId="0" fontId="4" fillId="2" borderId="0" xfId="2" applyFont="1" applyFill="1" applyBorder="1" applyAlignment="1" applyProtection="1">
      <protection locked="0"/>
    </xf>
    <xf numFmtId="0" fontId="4" fillId="2" borderId="5" xfId="1" quotePrefix="1" applyFont="1" applyFill="1" applyBorder="1" applyAlignment="1" applyProtection="1">
      <protection locked="0"/>
    </xf>
    <xf numFmtId="0" fontId="4" fillId="2" borderId="13" xfId="1" applyFont="1" applyFill="1" applyBorder="1" applyAlignment="1" applyProtection="1">
      <protection locked="0"/>
    </xf>
    <xf numFmtId="0" fontId="4" fillId="2" borderId="14" xfId="1" applyFont="1" applyFill="1" applyBorder="1" applyAlignment="1" applyProtection="1">
      <protection locked="0"/>
    </xf>
    <xf numFmtId="3" fontId="4" fillId="2" borderId="14" xfId="1" applyNumberFormat="1" applyFont="1" applyFill="1" applyBorder="1" applyAlignment="1" applyProtection="1">
      <alignment wrapText="1"/>
      <protection locked="0"/>
    </xf>
    <xf numFmtId="3" fontId="4" fillId="2" borderId="14" xfId="1" applyNumberFormat="1" applyFont="1" applyFill="1" applyBorder="1" applyAlignment="1" applyProtection="1">
      <protection locked="0"/>
    </xf>
    <xf numFmtId="3" fontId="4" fillId="2" borderId="15" xfId="2" applyNumberFormat="1" applyFont="1" applyFill="1" applyBorder="1" applyProtection="1">
      <protection locked="0"/>
    </xf>
    <xf numFmtId="0" fontId="2" fillId="2" borderId="16" xfId="1" applyFont="1" applyFill="1" applyBorder="1" applyAlignment="1" applyProtection="1">
      <alignment horizontal="left"/>
      <protection locked="0"/>
    </xf>
    <xf numFmtId="0" fontId="2" fillId="2" borderId="17" xfId="1" applyFont="1" applyFill="1" applyBorder="1" applyAlignment="1" applyProtection="1">
      <alignment horizontal="left" vertical="center"/>
      <protection locked="0"/>
    </xf>
    <xf numFmtId="0" fontId="2" fillId="2" borderId="17" xfId="1" applyFont="1" applyFill="1" applyBorder="1" applyAlignment="1" applyProtection="1">
      <protection locked="0"/>
    </xf>
    <xf numFmtId="3" fontId="2" fillId="2" borderId="17" xfId="2" applyNumberFormat="1" applyFont="1" applyFill="1" applyBorder="1" applyAlignment="1" applyProtection="1">
      <alignment vertical="center"/>
      <protection locked="0"/>
    </xf>
    <xf numFmtId="3" fontId="2" fillId="2" borderId="17" xfId="1" applyNumberFormat="1" applyFont="1" applyFill="1" applyBorder="1" applyAlignment="1" applyProtection="1">
      <alignment vertical="center"/>
      <protection locked="0"/>
    </xf>
    <xf numFmtId="3" fontId="2" fillId="2" borderId="18" xfId="1" applyNumberFormat="1" applyFont="1" applyFill="1" applyBorder="1" applyAlignment="1" applyProtection="1">
      <alignment vertical="center"/>
      <protection locked="0"/>
    </xf>
    <xf numFmtId="0" fontId="2" fillId="2" borderId="7" xfId="1" applyFont="1" applyFill="1" applyBorder="1" applyAlignment="1" applyProtection="1">
      <protection locked="0"/>
    </xf>
    <xf numFmtId="0" fontId="4" fillId="2" borderId="8" xfId="1" applyFont="1" applyFill="1" applyBorder="1" applyProtection="1">
      <protection locked="0"/>
    </xf>
    <xf numFmtId="0" fontId="4" fillId="2" borderId="8" xfId="1" applyFont="1" applyFill="1" applyBorder="1" applyAlignment="1" applyProtection="1">
      <protection locked="0"/>
    </xf>
    <xf numFmtId="3" fontId="4" fillId="2" borderId="8" xfId="2" applyNumberFormat="1" applyFont="1" applyFill="1" applyBorder="1" applyAlignment="1" applyProtection="1">
      <protection locked="0"/>
    </xf>
    <xf numFmtId="3" fontId="4" fillId="2" borderId="8" xfId="1" applyNumberFormat="1" applyFont="1" applyFill="1" applyBorder="1" applyAlignment="1" applyProtection="1">
      <protection locked="0"/>
    </xf>
    <xf numFmtId="0" fontId="4" fillId="2" borderId="9" xfId="2" applyFont="1" applyFill="1" applyBorder="1" applyAlignment="1" applyProtection="1">
      <protection locked="0"/>
    </xf>
    <xf numFmtId="3" fontId="4" fillId="2" borderId="5" xfId="2" applyNumberFormat="1" applyFont="1" applyFill="1" applyBorder="1" applyAlignment="1" applyProtection="1">
      <protection locked="0"/>
    </xf>
    <xf numFmtId="3" fontId="4" fillId="3" borderId="5" xfId="1" applyNumberFormat="1" applyFont="1" applyFill="1" applyBorder="1" applyAlignment="1" applyProtection="1">
      <protection locked="0"/>
    </xf>
    <xf numFmtId="0" fontId="4" fillId="2" borderId="5" xfId="1" applyFont="1" applyFill="1" applyBorder="1" applyAlignment="1" applyProtection="1">
      <alignment horizontal="left"/>
      <protection locked="0"/>
    </xf>
    <xf numFmtId="0" fontId="2" fillId="2" borderId="13" xfId="1" applyFont="1" applyFill="1" applyBorder="1" applyAlignment="1" applyProtection="1">
      <protection locked="0"/>
    </xf>
    <xf numFmtId="0" fontId="4" fillId="2" borderId="14" xfId="1" applyFont="1" applyFill="1" applyBorder="1" applyProtection="1">
      <protection locked="0"/>
    </xf>
    <xf numFmtId="3" fontId="4" fillId="2" borderId="14" xfId="2" applyNumberFormat="1" applyFont="1" applyFill="1" applyBorder="1" applyAlignment="1" applyProtection="1">
      <protection locked="0"/>
    </xf>
    <xf numFmtId="3" fontId="4" fillId="2" borderId="15" xfId="2" applyNumberFormat="1" applyFont="1" applyFill="1" applyBorder="1" applyAlignment="1" applyProtection="1">
      <protection locked="0"/>
    </xf>
    <xf numFmtId="0" fontId="2" fillId="2" borderId="16" xfId="1" applyFont="1" applyFill="1" applyBorder="1" applyProtection="1">
      <protection locked="0"/>
    </xf>
    <xf numFmtId="0" fontId="2" fillId="2" borderId="17" xfId="1" applyFont="1" applyFill="1" applyBorder="1" applyProtection="1">
      <protection locked="0"/>
    </xf>
    <xf numFmtId="0" fontId="4" fillId="2" borderId="0" xfId="2" applyFont="1" applyFill="1" applyBorder="1" applyAlignment="1" applyProtection="1">
      <alignment vertical="center"/>
      <protection locked="0"/>
    </xf>
    <xf numFmtId="0" fontId="2" fillId="2" borderId="7" xfId="1" applyFont="1" applyFill="1" applyBorder="1" applyAlignment="1" applyProtection="1">
      <alignment horizontal="left"/>
      <protection locked="0"/>
    </xf>
    <xf numFmtId="0" fontId="4" fillId="2" borderId="8" xfId="1" applyFont="1" applyFill="1" applyBorder="1" applyAlignment="1" applyProtection="1">
      <alignment vertical="center"/>
      <protection locked="0"/>
    </xf>
    <xf numFmtId="0" fontId="4" fillId="2" borderId="4" xfId="1" applyFont="1" applyFill="1" applyBorder="1" applyProtection="1">
      <protection locked="0"/>
    </xf>
    <xf numFmtId="0" fontId="4" fillId="2" borderId="13" xfId="1" applyFont="1" applyFill="1" applyBorder="1" applyProtection="1">
      <protection locked="0"/>
    </xf>
    <xf numFmtId="0" fontId="4" fillId="2" borderId="14" xfId="1" applyFont="1" applyFill="1" applyBorder="1" applyAlignment="1" applyProtection="1">
      <alignment horizontal="left"/>
      <protection locked="0"/>
    </xf>
    <xf numFmtId="0" fontId="4" fillId="2" borderId="15" xfId="2" applyFont="1" applyFill="1" applyBorder="1" applyProtection="1">
      <protection locked="0"/>
    </xf>
    <xf numFmtId="0" fontId="2" fillId="2" borderId="16" xfId="1" applyFont="1" applyFill="1" applyBorder="1" applyAlignment="1" applyProtection="1">
      <alignment vertical="center"/>
      <protection locked="0"/>
    </xf>
    <xf numFmtId="0" fontId="2" fillId="2" borderId="17" xfId="1" applyFont="1" applyFill="1" applyBorder="1" applyAlignment="1" applyProtection="1">
      <alignment vertical="center"/>
      <protection locked="0"/>
    </xf>
    <xf numFmtId="0" fontId="4" fillId="2" borderId="4" xfId="3" applyFont="1" applyFill="1" applyBorder="1" applyProtection="1">
      <protection locked="0"/>
    </xf>
    <xf numFmtId="0" fontId="4" fillId="2" borderId="5" xfId="3" applyFont="1" applyFill="1" applyBorder="1" applyAlignment="1" applyProtection="1">
      <alignment horizontal="left"/>
      <protection locked="0"/>
    </xf>
    <xf numFmtId="0" fontId="4" fillId="2" borderId="5" xfId="3" applyFont="1" applyFill="1" applyBorder="1" applyProtection="1">
      <protection locked="0"/>
    </xf>
    <xf numFmtId="0" fontId="2" fillId="2" borderId="16" xfId="1" applyFont="1" applyFill="1" applyBorder="1" applyAlignment="1" applyProtection="1">
      <protection locked="0"/>
    </xf>
    <xf numFmtId="3" fontId="2" fillId="2" borderId="17" xfId="2" applyNumberFormat="1" applyFont="1" applyFill="1" applyBorder="1" applyAlignment="1" applyProtection="1">
      <protection locked="0"/>
    </xf>
    <xf numFmtId="3" fontId="2" fillId="2" borderId="17" xfId="1" applyNumberFormat="1" applyFont="1" applyFill="1" applyBorder="1" applyAlignment="1" applyProtection="1">
      <protection locked="0"/>
    </xf>
    <xf numFmtId="3" fontId="2" fillId="2" borderId="18" xfId="1" applyNumberFormat="1" applyFont="1" applyFill="1" applyBorder="1" applyAlignment="1" applyProtection="1">
      <protection locked="0"/>
    </xf>
    <xf numFmtId="0" fontId="4" fillId="2" borderId="8" xfId="1" applyFont="1" applyFill="1" applyBorder="1" applyAlignment="1" applyProtection="1">
      <alignment horizontal="left"/>
      <protection locked="0"/>
    </xf>
    <xf numFmtId="0" fontId="2" fillId="2" borderId="4" xfId="1" applyFont="1" applyFill="1" applyBorder="1" applyProtection="1">
      <protection locked="0"/>
    </xf>
    <xf numFmtId="3" fontId="4" fillId="2" borderId="6" xfId="2" applyNumberFormat="1" applyFont="1" applyFill="1" applyBorder="1" applyAlignment="1" applyProtection="1">
      <alignment vertical="center"/>
      <protection locked="0"/>
    </xf>
    <xf numFmtId="0" fontId="4" fillId="2" borderId="0" xfId="2" applyFont="1" applyFill="1" applyBorder="1" applyAlignment="1" applyProtection="1">
      <alignment horizontal="center" vertical="center"/>
      <protection locked="0"/>
    </xf>
    <xf numFmtId="0" fontId="2" fillId="2" borderId="5" xfId="1" applyFont="1" applyFill="1" applyBorder="1" applyAlignment="1" applyProtection="1">
      <alignment vertical="center"/>
      <protection locked="0"/>
    </xf>
    <xf numFmtId="0" fontId="2" fillId="2" borderId="5" xfId="1" applyFont="1" applyFill="1" applyBorder="1" applyProtection="1">
      <protection locked="0"/>
    </xf>
    <xf numFmtId="3" fontId="2" fillId="2" borderId="5" xfId="2" applyNumberFormat="1" applyFont="1" applyFill="1" applyBorder="1" applyAlignment="1" applyProtection="1">
      <protection locked="0"/>
    </xf>
    <xf numFmtId="3" fontId="2" fillId="2" borderId="5" xfId="1" applyNumberFormat="1" applyFont="1" applyFill="1" applyBorder="1" applyAlignment="1" applyProtection="1">
      <protection locked="0"/>
    </xf>
    <xf numFmtId="3" fontId="2" fillId="2" borderId="6" xfId="1" applyNumberFormat="1" applyFont="1" applyFill="1" applyBorder="1" applyAlignment="1" applyProtection="1">
      <protection locked="0"/>
    </xf>
    <xf numFmtId="0" fontId="4" fillId="2" borderId="6" xfId="2" applyFont="1" applyFill="1" applyBorder="1" applyAlignment="1" applyProtection="1">
      <alignment horizontal="center" vertical="center"/>
      <protection locked="0"/>
    </xf>
    <xf numFmtId="0" fontId="4" fillId="2" borderId="13" xfId="1" applyFont="1" applyFill="1" applyBorder="1" applyAlignment="1" applyProtection="1">
      <alignment vertical="center"/>
      <protection locked="0"/>
    </xf>
    <xf numFmtId="0" fontId="2" fillId="2" borderId="14" xfId="1" applyFont="1" applyFill="1" applyBorder="1" applyAlignment="1" applyProtection="1">
      <alignment vertical="center"/>
      <protection locked="0"/>
    </xf>
    <xf numFmtId="0" fontId="2" fillId="2" borderId="14" xfId="1" applyFont="1" applyFill="1" applyBorder="1" applyAlignment="1" applyProtection="1">
      <alignment horizontal="center"/>
      <protection locked="0"/>
    </xf>
    <xf numFmtId="3" fontId="5" fillId="2" borderId="14" xfId="2" applyNumberFormat="1" applyFont="1" applyFill="1" applyBorder="1" applyAlignment="1" applyProtection="1">
      <protection locked="0"/>
    </xf>
    <xf numFmtId="3" fontId="5" fillId="2" borderId="14" xfId="1" applyNumberFormat="1" applyFont="1" applyFill="1" applyBorder="1" applyAlignment="1" applyProtection="1">
      <protection locked="0"/>
    </xf>
    <xf numFmtId="3" fontId="5" fillId="2" borderId="15" xfId="1" applyNumberFormat="1" applyFont="1" applyFill="1" applyBorder="1" applyAlignment="1" applyProtection="1">
      <protection locked="0"/>
    </xf>
    <xf numFmtId="0" fontId="4" fillId="2" borderId="16" xfId="1" applyFont="1" applyFill="1" applyBorder="1" applyAlignment="1" applyProtection="1">
      <alignment horizontal="center" vertical="center" wrapText="1"/>
      <protection locked="0"/>
    </xf>
    <xf numFmtId="0" fontId="4" fillId="2" borderId="17" xfId="1" applyFont="1" applyFill="1" applyBorder="1" applyAlignment="1" applyProtection="1">
      <alignment vertical="center"/>
      <protection locked="0"/>
    </xf>
    <xf numFmtId="3" fontId="8" fillId="2" borderId="8" xfId="1" applyNumberFormat="1" applyFont="1" applyFill="1" applyBorder="1" applyAlignment="1" applyProtection="1">
      <protection locked="0"/>
    </xf>
    <xf numFmtId="0" fontId="4" fillId="2" borderId="5" xfId="1" applyFont="1" applyFill="1" applyBorder="1" applyAlignment="1" applyProtection="1">
      <alignment wrapText="1"/>
      <protection locked="0"/>
    </xf>
    <xf numFmtId="0" fontId="4" fillId="2" borderId="5" xfId="1" applyFont="1" applyFill="1" applyBorder="1" applyAlignment="1" applyProtection="1">
      <alignment horizontal="left" wrapText="1"/>
      <protection locked="0"/>
    </xf>
    <xf numFmtId="3" fontId="6" fillId="2" borderId="6" xfId="2" applyNumberFormat="1" applyFont="1" applyFill="1" applyBorder="1" applyAlignment="1" applyProtection="1">
      <alignment vertical="center"/>
      <protection locked="0"/>
    </xf>
    <xf numFmtId="0" fontId="2" fillId="2" borderId="0" xfId="2" applyFont="1" applyFill="1" applyBorder="1" applyAlignment="1" applyProtection="1">
      <alignment vertical="center"/>
      <protection locked="0"/>
    </xf>
    <xf numFmtId="0" fontId="2" fillId="2" borderId="5" xfId="1" applyFont="1" applyFill="1" applyBorder="1" applyAlignment="1" applyProtection="1">
      <alignment horizontal="left" vertical="center"/>
      <protection locked="0"/>
    </xf>
    <xf numFmtId="3" fontId="2" fillId="2" borderId="5" xfId="2" applyNumberFormat="1" applyFont="1" applyFill="1" applyBorder="1" applyAlignment="1" applyProtection="1">
      <alignment vertical="center"/>
      <protection locked="0"/>
    </xf>
    <xf numFmtId="3" fontId="2" fillId="2" borderId="5" xfId="1" applyNumberFormat="1" applyFont="1" applyFill="1" applyBorder="1" applyAlignment="1" applyProtection="1">
      <alignment vertical="center"/>
      <protection locked="0"/>
    </xf>
    <xf numFmtId="3" fontId="2" fillId="2" borderId="6" xfId="1" applyNumberFormat="1" applyFont="1" applyFill="1" applyBorder="1" applyAlignment="1" applyProtection="1">
      <alignment vertical="center"/>
      <protection locked="0"/>
    </xf>
    <xf numFmtId="0" fontId="2" fillId="2" borderId="5" xfId="1" applyFont="1" applyFill="1" applyBorder="1" applyAlignment="1" applyProtection="1">
      <protection locked="0"/>
    </xf>
    <xf numFmtId="49" fontId="9" fillId="2" borderId="5" xfId="1" applyNumberFormat="1" applyFont="1" applyFill="1" applyBorder="1"/>
    <xf numFmtId="49" fontId="9" fillId="2" borderId="5" xfId="4" applyNumberFormat="1" applyFont="1" applyFill="1" applyBorder="1"/>
    <xf numFmtId="3" fontId="2" fillId="2" borderId="5" xfId="1" applyNumberFormat="1" applyFont="1" applyFill="1" applyBorder="1" applyAlignment="1" applyProtection="1">
      <alignment wrapText="1"/>
      <protection locked="0"/>
    </xf>
    <xf numFmtId="3" fontId="5" fillId="2" borderId="6" xfId="2" applyNumberFormat="1" applyFont="1" applyFill="1" applyBorder="1" applyProtection="1">
      <protection locked="0"/>
    </xf>
    <xf numFmtId="0" fontId="2" fillId="2" borderId="6" xfId="2" applyFont="1" applyFill="1" applyBorder="1" applyProtection="1">
      <protection locked="0"/>
    </xf>
    <xf numFmtId="0" fontId="2" fillId="2" borderId="0" xfId="2" applyFont="1" applyFill="1" applyBorder="1" applyProtection="1">
      <protection locked="0"/>
    </xf>
    <xf numFmtId="49" fontId="10" fillId="2" borderId="5" xfId="1" applyNumberFormat="1" applyFont="1" applyFill="1" applyBorder="1"/>
    <xf numFmtId="49" fontId="9" fillId="2" borderId="5" xfId="1" applyNumberFormat="1" applyFont="1" applyFill="1" applyBorder="1" applyAlignment="1"/>
    <xf numFmtId="3" fontId="2" fillId="3" borderId="5" xfId="1" applyNumberFormat="1" applyFont="1" applyFill="1" applyBorder="1" applyAlignment="1" applyProtection="1">
      <protection locked="0"/>
    </xf>
    <xf numFmtId="0" fontId="9" fillId="2" borderId="5" xfId="1" applyFont="1" applyFill="1" applyBorder="1"/>
    <xf numFmtId="0" fontId="10" fillId="2" borderId="5" xfId="1" applyFont="1" applyFill="1" applyBorder="1"/>
    <xf numFmtId="3" fontId="5" fillId="2" borderId="5" xfId="1" applyNumberFormat="1" applyFont="1" applyFill="1" applyBorder="1" applyAlignment="1" applyProtection="1">
      <alignment wrapText="1"/>
      <protection locked="0"/>
    </xf>
    <xf numFmtId="3" fontId="5" fillId="2" borderId="6" xfId="1" applyNumberFormat="1" applyFont="1" applyFill="1" applyBorder="1" applyAlignment="1" applyProtection="1">
      <alignment wrapText="1"/>
      <protection locked="0"/>
    </xf>
    <xf numFmtId="49" fontId="10" fillId="2" borderId="14" xfId="1" applyNumberFormat="1" applyFont="1" applyFill="1" applyBorder="1"/>
    <xf numFmtId="3" fontId="2" fillId="2" borderId="14" xfId="1" applyNumberFormat="1" applyFont="1" applyFill="1" applyBorder="1" applyAlignment="1" applyProtection="1">
      <alignment wrapText="1"/>
      <protection locked="0"/>
    </xf>
    <xf numFmtId="3" fontId="2" fillId="2" borderId="14" xfId="1" applyNumberFormat="1" applyFont="1" applyFill="1" applyBorder="1" applyAlignment="1" applyProtection="1">
      <protection locked="0"/>
    </xf>
    <xf numFmtId="3" fontId="2" fillId="2" borderId="15" xfId="1" applyNumberFormat="1" applyFont="1" applyFill="1" applyBorder="1" applyAlignment="1" applyProtection="1">
      <protection locked="0"/>
    </xf>
    <xf numFmtId="0" fontId="4" fillId="2" borderId="16" xfId="1" applyFont="1" applyFill="1" applyBorder="1" applyAlignment="1" applyProtection="1">
      <alignment vertical="center"/>
      <protection locked="0"/>
    </xf>
    <xf numFmtId="0" fontId="4" fillId="2" borderId="7" xfId="1" applyFont="1" applyFill="1" applyBorder="1" applyAlignment="1" applyProtection="1">
      <alignment vertical="center"/>
      <protection locked="0"/>
    </xf>
    <xf numFmtId="3" fontId="4" fillId="2" borderId="8" xfId="1" applyNumberFormat="1" applyFont="1" applyFill="1" applyBorder="1" applyAlignment="1" applyProtection="1">
      <alignment wrapText="1"/>
      <protection locked="0"/>
    </xf>
    <xf numFmtId="3" fontId="4" fillId="2" borderId="9" xfId="1" applyNumberFormat="1" applyFont="1" applyFill="1" applyBorder="1" applyAlignment="1" applyProtection="1">
      <protection locked="0"/>
    </xf>
    <xf numFmtId="0" fontId="4" fillId="2" borderId="14" xfId="1" applyFont="1" applyFill="1" applyBorder="1" applyAlignment="1" applyProtection="1">
      <alignment vertical="center"/>
      <protection locked="0"/>
    </xf>
    <xf numFmtId="3" fontId="4" fillId="2" borderId="15" xfId="1" applyNumberFormat="1" applyFont="1" applyFill="1" applyBorder="1" applyAlignment="1" applyProtection="1">
      <protection locked="0"/>
    </xf>
    <xf numFmtId="0" fontId="4" fillId="2" borderId="16" xfId="1" applyFont="1" applyFill="1" applyBorder="1" applyProtection="1">
      <protection locked="0"/>
    </xf>
    <xf numFmtId="0" fontId="2" fillId="2" borderId="19" xfId="1" applyFont="1" applyFill="1" applyBorder="1" applyAlignment="1" applyProtection="1">
      <alignment vertical="center"/>
      <protection locked="0"/>
    </xf>
    <xf numFmtId="0" fontId="2" fillId="2" borderId="20" xfId="1" applyFont="1" applyFill="1" applyBorder="1" applyAlignment="1" applyProtection="1">
      <alignment horizontal="left" vertical="center"/>
      <protection locked="0"/>
    </xf>
    <xf numFmtId="0" fontId="2" fillId="2" borderId="20" xfId="1" applyFont="1" applyFill="1" applyBorder="1" applyAlignment="1" applyProtection="1">
      <alignment vertical="center"/>
      <protection locked="0"/>
    </xf>
    <xf numFmtId="3" fontId="2" fillId="2" borderId="20" xfId="2" applyNumberFormat="1" applyFont="1" applyFill="1" applyBorder="1" applyAlignment="1" applyProtection="1">
      <alignment vertical="center"/>
      <protection locked="0"/>
    </xf>
    <xf numFmtId="3" fontId="2" fillId="2" borderId="20" xfId="1" applyNumberFormat="1" applyFont="1" applyFill="1" applyBorder="1" applyAlignment="1" applyProtection="1">
      <alignment vertical="center"/>
      <protection locked="0"/>
    </xf>
    <xf numFmtId="3" fontId="2" fillId="2" borderId="21" xfId="1" applyNumberFormat="1" applyFont="1" applyFill="1" applyBorder="1" applyAlignment="1" applyProtection="1">
      <alignment vertical="center"/>
      <protection locked="0"/>
    </xf>
    <xf numFmtId="0" fontId="2" fillId="2" borderId="0" xfId="1" applyFont="1" applyFill="1" applyBorder="1" applyProtection="1">
      <protection locked="0"/>
    </xf>
    <xf numFmtId="0" fontId="2" fillId="2" borderId="0" xfId="1" applyFont="1" applyFill="1" applyBorder="1" applyAlignment="1" applyProtection="1">
      <alignment horizontal="left" vertical="center"/>
      <protection locked="0"/>
    </xf>
    <xf numFmtId="0" fontId="2" fillId="2" borderId="0" xfId="1" applyFont="1" applyFill="1" applyBorder="1" applyAlignment="1" applyProtection="1">
      <alignment vertical="center"/>
      <protection locked="0"/>
    </xf>
    <xf numFmtId="3" fontId="2" fillId="2" borderId="0" xfId="1" applyNumberFormat="1" applyFont="1" applyFill="1" applyBorder="1" applyAlignment="1" applyProtection="1">
      <alignment vertical="center"/>
      <protection locked="0"/>
    </xf>
    <xf numFmtId="3" fontId="4" fillId="2" borderId="0" xfId="2" applyNumberFormat="1" applyFont="1" applyFill="1" applyAlignment="1" applyProtection="1">
      <alignment horizontal="right" vertical="center"/>
      <protection locked="0"/>
    </xf>
    <xf numFmtId="0" fontId="4" fillId="2" borderId="0" xfId="1" applyFont="1" applyFill="1" applyBorder="1" applyProtection="1">
      <protection locked="0"/>
    </xf>
    <xf numFmtId="0" fontId="4" fillId="2" borderId="0" xfId="1" applyFont="1" applyFill="1" applyBorder="1" applyAlignment="1" applyProtection="1">
      <alignment horizontal="center"/>
      <protection locked="0"/>
    </xf>
    <xf numFmtId="3" fontId="4" fillId="2" borderId="0" xfId="2" applyNumberFormat="1" applyFont="1" applyFill="1" applyAlignment="1" applyProtection="1">
      <alignment vertical="center" wrapText="1"/>
      <protection locked="0"/>
    </xf>
    <xf numFmtId="0" fontId="0" fillId="2" borderId="0" xfId="0" applyFill="1" applyAlignment="1">
      <alignment vertical="center" wrapText="1"/>
    </xf>
    <xf numFmtId="3" fontId="4" fillId="2" borderId="0" xfId="2" applyNumberFormat="1" applyFont="1" applyFill="1" applyAlignment="1" applyProtection="1">
      <alignment horizontal="right"/>
      <protection locked="0"/>
    </xf>
    <xf numFmtId="49" fontId="9" fillId="2" borderId="14" xfId="1" applyNumberFormat="1" applyFont="1" applyFill="1" applyBorder="1" applyAlignment="1">
      <alignment horizontal="center"/>
    </xf>
    <xf numFmtId="0" fontId="8" fillId="2" borderId="7" xfId="1" applyFont="1" applyFill="1" applyBorder="1" applyAlignment="1" applyProtection="1">
      <alignment horizontal="center" vertical="center" wrapText="1"/>
      <protection locked="0"/>
    </xf>
    <xf numFmtId="0" fontId="8" fillId="2" borderId="8" xfId="1" applyFont="1" applyFill="1" applyBorder="1" applyAlignment="1" applyProtection="1">
      <alignment horizontal="center" vertical="center" wrapText="1"/>
      <protection locked="0"/>
    </xf>
    <xf numFmtId="49" fontId="9" fillId="2" borderId="5" xfId="1" applyNumberFormat="1" applyFont="1" applyFill="1" applyBorder="1" applyAlignment="1">
      <alignment horizontal="center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5" xfId="1" applyFont="1" applyFill="1" applyBorder="1" applyAlignment="1" applyProtection="1">
      <alignment horizontal="center" vertical="center" wrapText="1"/>
      <protection locked="0"/>
    </xf>
    <xf numFmtId="0" fontId="2" fillId="2" borderId="10" xfId="1" applyFont="1" applyFill="1" applyBorder="1" applyAlignment="1" applyProtection="1">
      <alignment horizontal="center" vertical="center" wrapText="1"/>
      <protection locked="0"/>
    </xf>
    <xf numFmtId="0" fontId="2" fillId="2" borderId="11" xfId="1" applyFont="1" applyFill="1" applyBorder="1" applyAlignment="1" applyProtection="1">
      <alignment horizontal="center" vertical="center" wrapText="1"/>
      <protection locked="0"/>
    </xf>
    <xf numFmtId="0" fontId="5" fillId="2" borderId="2" xfId="2" applyFont="1" applyFill="1" applyBorder="1" applyAlignment="1" applyProtection="1">
      <alignment horizontal="center" vertical="center" wrapText="1"/>
      <protection locked="0"/>
    </xf>
    <xf numFmtId="0" fontId="5" fillId="2" borderId="5" xfId="2" applyFont="1" applyFill="1" applyBorder="1" applyAlignment="1" applyProtection="1">
      <alignment horizontal="center" vertical="center" wrapText="1"/>
      <protection locked="0"/>
    </xf>
    <xf numFmtId="0" fontId="5" fillId="2" borderId="11" xfId="2" applyFont="1" applyFill="1" applyBorder="1" applyAlignment="1" applyProtection="1">
      <alignment horizontal="center" vertical="center" wrapText="1"/>
      <protection locked="0"/>
    </xf>
    <xf numFmtId="0" fontId="2" fillId="2" borderId="2" xfId="2" applyFont="1" applyFill="1" applyBorder="1" applyAlignment="1" applyProtection="1">
      <alignment horizontal="center" vertical="center" wrapText="1"/>
      <protection locked="0"/>
    </xf>
    <xf numFmtId="0" fontId="2" fillId="2" borderId="5" xfId="2" applyFont="1" applyFill="1" applyBorder="1" applyAlignment="1" applyProtection="1">
      <alignment horizontal="center" vertical="center" wrapText="1"/>
      <protection locked="0"/>
    </xf>
    <xf numFmtId="0" fontId="2" fillId="2" borderId="11" xfId="2" applyFont="1" applyFill="1" applyBorder="1" applyAlignment="1" applyProtection="1">
      <alignment horizontal="center" vertical="center" wrapText="1"/>
      <protection locked="0"/>
    </xf>
    <xf numFmtId="0" fontId="2" fillId="2" borderId="3" xfId="2" applyFont="1" applyFill="1" applyBorder="1" applyAlignment="1" applyProtection="1">
      <alignment horizontal="center" vertical="center" wrapText="1"/>
      <protection locked="0"/>
    </xf>
    <xf numFmtId="0" fontId="2" fillId="2" borderId="6" xfId="2" applyFont="1" applyFill="1" applyBorder="1" applyAlignment="1" applyProtection="1">
      <alignment horizontal="center" vertical="center" wrapText="1"/>
      <protection locked="0"/>
    </xf>
    <xf numFmtId="0" fontId="2" fillId="2" borderId="12" xfId="2" applyFont="1" applyFill="1" applyBorder="1" applyAlignment="1" applyProtection="1">
      <alignment horizontal="center" vertical="center" wrapText="1"/>
      <protection locked="0"/>
    </xf>
  </cellXfs>
  <cellStyles count="6">
    <cellStyle name="Ezres" xfId="5" builtinId="3"/>
    <cellStyle name="Normál" xfId="0" builtinId="0"/>
    <cellStyle name="Normál 2" xfId="1" xr:uid="{00000000-0005-0000-0000-000002000000}"/>
    <cellStyle name="Normál_2015 Tervtábla_Iskolák_tárgyalás_15_01_29" xfId="3" xr:uid="{00000000-0005-0000-0000-000003000000}"/>
    <cellStyle name="Normál_Óvoda 2013" xfId="2" xr:uid="{00000000-0005-0000-0000-000005000000}"/>
    <cellStyle name="Normál_Zuglói Önkormányzati Rendészet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</sheetPr>
  <dimension ref="A1:G189"/>
  <sheetViews>
    <sheetView tabSelected="1" zoomScaleNormal="100" workbookViewId="0">
      <pane ySplit="3" topLeftCell="A181" activePane="bottomLeft" state="frozen"/>
      <selection pane="bottomLeft" activeCell="D187" sqref="D187"/>
    </sheetView>
  </sheetViews>
  <sheetFormatPr defaultRowHeight="18.95" customHeight="1" x14ac:dyDescent="0.2"/>
  <cols>
    <col min="1" max="1" width="2.7109375" style="128" customWidth="1"/>
    <col min="2" max="2" width="44.5703125" style="129" bestFit="1" customWidth="1"/>
    <col min="3" max="3" width="12.5703125" style="129" bestFit="1" customWidth="1"/>
    <col min="4" max="4" width="65.140625" style="128" bestFit="1" customWidth="1"/>
    <col min="5" max="5" width="22.28515625" style="128" bestFit="1" customWidth="1"/>
    <col min="6" max="6" width="12.28515625" style="128" customWidth="1"/>
    <col min="7" max="7" width="12.85546875" style="7" bestFit="1" customWidth="1"/>
    <col min="8" max="16384" width="9.140625" style="7"/>
  </cols>
  <sheetData>
    <row r="1" spans="1:7" ht="33" customHeight="1" thickTop="1" x14ac:dyDescent="0.2">
      <c r="A1" s="137" t="s">
        <v>0</v>
      </c>
      <c r="B1" s="138"/>
      <c r="C1" s="138" t="s">
        <v>1</v>
      </c>
      <c r="D1" s="138" t="s">
        <v>2</v>
      </c>
      <c r="E1" s="143" t="s">
        <v>372</v>
      </c>
      <c r="F1" s="146" t="s">
        <v>373</v>
      </c>
      <c r="G1" s="149" t="s">
        <v>374</v>
      </c>
    </row>
    <row r="2" spans="1:7" ht="12" customHeight="1" x14ac:dyDescent="0.2">
      <c r="A2" s="139"/>
      <c r="B2" s="140"/>
      <c r="C2" s="140"/>
      <c r="D2" s="140"/>
      <c r="E2" s="144"/>
      <c r="F2" s="147"/>
      <c r="G2" s="150"/>
    </row>
    <row r="3" spans="1:7" ht="15.75" customHeight="1" thickBot="1" x14ac:dyDescent="0.25">
      <c r="A3" s="141"/>
      <c r="B3" s="142"/>
      <c r="C3" s="142"/>
      <c r="D3" s="142"/>
      <c r="E3" s="145"/>
      <c r="F3" s="148"/>
      <c r="G3" s="151"/>
    </row>
    <row r="4" spans="1:7" ht="21" customHeight="1" x14ac:dyDescent="0.2">
      <c r="A4" s="134" t="s">
        <v>3</v>
      </c>
      <c r="B4" s="135"/>
      <c r="C4" s="135"/>
      <c r="D4" s="135"/>
      <c r="E4" s="8"/>
      <c r="F4" s="9"/>
      <c r="G4" s="10"/>
    </row>
    <row r="5" spans="1:7" ht="21" customHeight="1" x14ac:dyDescent="0.2">
      <c r="A5" s="11" t="s">
        <v>4</v>
      </c>
      <c r="B5" s="12"/>
      <c r="C5" s="12"/>
      <c r="D5" s="13"/>
      <c r="E5" s="14"/>
      <c r="F5" s="15"/>
      <c r="G5" s="16"/>
    </row>
    <row r="6" spans="1:7" ht="18.75" customHeight="1" x14ac:dyDescent="0.2">
      <c r="A6" s="17"/>
      <c r="B6" s="18" t="s">
        <v>5</v>
      </c>
      <c r="C6" s="18" t="s">
        <v>6</v>
      </c>
      <c r="D6" s="18" t="s">
        <v>7</v>
      </c>
      <c r="E6" s="1">
        <v>0</v>
      </c>
      <c r="F6" s="2">
        <v>0</v>
      </c>
      <c r="G6" s="19">
        <f>E6-F6</f>
        <v>0</v>
      </c>
    </row>
    <row r="7" spans="1:7" s="21" customFormat="1" ht="18.75" customHeight="1" x14ac:dyDescent="0.2">
      <c r="A7" s="20"/>
      <c r="B7" s="18" t="s">
        <v>8</v>
      </c>
      <c r="C7" s="18" t="s">
        <v>9</v>
      </c>
      <c r="D7" s="18" t="s">
        <v>10</v>
      </c>
      <c r="E7" s="1">
        <v>0</v>
      </c>
      <c r="F7" s="2">
        <v>0</v>
      </c>
      <c r="G7" s="19">
        <f t="shared" ref="G7:G21" si="0">E7-F7</f>
        <v>0</v>
      </c>
    </row>
    <row r="8" spans="1:7" ht="18.75" customHeight="1" x14ac:dyDescent="0.2">
      <c r="A8" s="17"/>
      <c r="B8" s="18" t="s">
        <v>11</v>
      </c>
      <c r="C8" s="18" t="s">
        <v>12</v>
      </c>
      <c r="D8" s="18" t="s">
        <v>13</v>
      </c>
      <c r="E8" s="1">
        <v>0</v>
      </c>
      <c r="F8" s="2">
        <v>0</v>
      </c>
      <c r="G8" s="19">
        <f t="shared" si="0"/>
        <v>0</v>
      </c>
    </row>
    <row r="9" spans="1:7" ht="18.75" customHeight="1" x14ac:dyDescent="0.2">
      <c r="A9" s="17"/>
      <c r="B9" s="18" t="s">
        <v>11</v>
      </c>
      <c r="C9" s="18" t="s">
        <v>14</v>
      </c>
      <c r="D9" s="18" t="s">
        <v>15</v>
      </c>
      <c r="E9" s="1">
        <v>0</v>
      </c>
      <c r="F9" s="2">
        <v>0</v>
      </c>
      <c r="G9" s="19">
        <f t="shared" si="0"/>
        <v>0</v>
      </c>
    </row>
    <row r="10" spans="1:7" ht="18.75" customHeight="1" x14ac:dyDescent="0.2">
      <c r="A10" s="17"/>
      <c r="B10" s="18" t="s">
        <v>11</v>
      </c>
      <c r="C10" s="18" t="s">
        <v>16</v>
      </c>
      <c r="D10" s="18" t="s">
        <v>17</v>
      </c>
      <c r="E10" s="1">
        <v>0</v>
      </c>
      <c r="F10" s="2">
        <v>0</v>
      </c>
      <c r="G10" s="19">
        <f t="shared" si="0"/>
        <v>0</v>
      </c>
    </row>
    <row r="11" spans="1:7" ht="18.75" customHeight="1" x14ac:dyDescent="0.2">
      <c r="A11" s="17"/>
      <c r="B11" s="18" t="s">
        <v>18</v>
      </c>
      <c r="C11" s="18" t="s">
        <v>19</v>
      </c>
      <c r="D11" s="18" t="s">
        <v>20</v>
      </c>
      <c r="E11" s="1">
        <v>0</v>
      </c>
      <c r="F11" s="2">
        <v>0</v>
      </c>
      <c r="G11" s="19">
        <f t="shared" si="0"/>
        <v>0</v>
      </c>
    </row>
    <row r="12" spans="1:7" ht="18.75" customHeight="1" x14ac:dyDescent="0.2">
      <c r="A12" s="17"/>
      <c r="B12" s="18" t="s">
        <v>18</v>
      </c>
      <c r="C12" s="18" t="s">
        <v>21</v>
      </c>
      <c r="D12" s="18" t="s">
        <v>22</v>
      </c>
      <c r="E12" s="1">
        <v>0</v>
      </c>
      <c r="F12" s="2">
        <v>0</v>
      </c>
      <c r="G12" s="19">
        <f t="shared" si="0"/>
        <v>0</v>
      </c>
    </row>
    <row r="13" spans="1:7" ht="18.75" customHeight="1" x14ac:dyDescent="0.2">
      <c r="A13" s="17"/>
      <c r="B13" s="18" t="s">
        <v>23</v>
      </c>
      <c r="C13" s="18" t="s">
        <v>24</v>
      </c>
      <c r="D13" s="18" t="s">
        <v>25</v>
      </c>
      <c r="E13" s="1">
        <v>0</v>
      </c>
      <c r="F13" s="2">
        <v>0</v>
      </c>
      <c r="G13" s="19">
        <f t="shared" si="0"/>
        <v>0</v>
      </c>
    </row>
    <row r="14" spans="1:7" ht="18.75" customHeight="1" x14ac:dyDescent="0.2">
      <c r="A14" s="17"/>
      <c r="B14" s="18" t="s">
        <v>23</v>
      </c>
      <c r="C14" s="18" t="s">
        <v>26</v>
      </c>
      <c r="D14" s="18" t="s">
        <v>27</v>
      </c>
      <c r="E14" s="1">
        <v>0</v>
      </c>
      <c r="F14" s="2">
        <v>0</v>
      </c>
      <c r="G14" s="19">
        <f t="shared" si="0"/>
        <v>0</v>
      </c>
    </row>
    <row r="15" spans="1:7" ht="18.75" customHeight="1" x14ac:dyDescent="0.2">
      <c r="A15" s="17"/>
      <c r="B15" s="18" t="s">
        <v>23</v>
      </c>
      <c r="C15" s="18" t="s">
        <v>28</v>
      </c>
      <c r="D15" s="18" t="s">
        <v>29</v>
      </c>
      <c r="E15" s="1">
        <v>0</v>
      </c>
      <c r="F15" s="2">
        <v>0</v>
      </c>
      <c r="G15" s="19">
        <f t="shared" si="0"/>
        <v>0</v>
      </c>
    </row>
    <row r="16" spans="1:7" ht="18.75" customHeight="1" x14ac:dyDescent="0.2">
      <c r="A16" s="17"/>
      <c r="B16" s="18" t="s">
        <v>30</v>
      </c>
      <c r="C16" s="18" t="s">
        <v>31</v>
      </c>
      <c r="D16" s="18" t="s">
        <v>32</v>
      </c>
      <c r="E16" s="1">
        <v>0</v>
      </c>
      <c r="F16" s="2">
        <v>0</v>
      </c>
      <c r="G16" s="19">
        <f t="shared" si="0"/>
        <v>0</v>
      </c>
    </row>
    <row r="17" spans="1:7" ht="18.75" customHeight="1" x14ac:dyDescent="0.2">
      <c r="A17" s="17"/>
      <c r="B17" s="22" t="s">
        <v>33</v>
      </c>
      <c r="C17" s="18" t="s">
        <v>34</v>
      </c>
      <c r="D17" s="18" t="s">
        <v>35</v>
      </c>
      <c r="E17" s="1">
        <v>0</v>
      </c>
      <c r="F17" s="2">
        <v>0</v>
      </c>
      <c r="G17" s="19">
        <f t="shared" si="0"/>
        <v>0</v>
      </c>
    </row>
    <row r="18" spans="1:7" s="21" customFormat="1" ht="18.75" customHeight="1" x14ac:dyDescent="0.2">
      <c r="A18" s="20"/>
      <c r="B18" s="18" t="s">
        <v>36</v>
      </c>
      <c r="C18" s="18" t="s">
        <v>37</v>
      </c>
      <c r="D18" s="18" t="s">
        <v>38</v>
      </c>
      <c r="E18" s="1">
        <v>0</v>
      </c>
      <c r="F18" s="2">
        <v>0</v>
      </c>
      <c r="G18" s="19">
        <f t="shared" si="0"/>
        <v>0</v>
      </c>
    </row>
    <row r="19" spans="1:7" s="21" customFormat="1" ht="18.75" customHeight="1" x14ac:dyDescent="0.2">
      <c r="A19" s="20"/>
      <c r="B19" s="18" t="s">
        <v>39</v>
      </c>
      <c r="C19" s="18" t="s">
        <v>40</v>
      </c>
      <c r="D19" s="18" t="s">
        <v>41</v>
      </c>
      <c r="E19" s="1">
        <v>0</v>
      </c>
      <c r="F19" s="2">
        <v>0</v>
      </c>
      <c r="G19" s="19">
        <f t="shared" si="0"/>
        <v>0</v>
      </c>
    </row>
    <row r="20" spans="1:7" s="21" customFormat="1" ht="18.75" customHeight="1" x14ac:dyDescent="0.2">
      <c r="A20" s="20"/>
      <c r="B20" s="18" t="s">
        <v>39</v>
      </c>
      <c r="C20" s="18" t="s">
        <v>42</v>
      </c>
      <c r="D20" s="18" t="s">
        <v>43</v>
      </c>
      <c r="E20" s="1">
        <v>0</v>
      </c>
      <c r="F20" s="2">
        <v>0</v>
      </c>
      <c r="G20" s="19">
        <f t="shared" si="0"/>
        <v>0</v>
      </c>
    </row>
    <row r="21" spans="1:7" s="21" customFormat="1" ht="18.75" customHeight="1" thickBot="1" x14ac:dyDescent="0.25">
      <c r="A21" s="23"/>
      <c r="B21" s="24" t="s">
        <v>44</v>
      </c>
      <c r="C21" s="24" t="s">
        <v>45</v>
      </c>
      <c r="D21" s="24" t="s">
        <v>46</v>
      </c>
      <c r="E21" s="25">
        <v>0</v>
      </c>
      <c r="F21" s="26">
        <v>0</v>
      </c>
      <c r="G21" s="27">
        <f t="shared" si="0"/>
        <v>0</v>
      </c>
    </row>
    <row r="22" spans="1:7" s="21" customFormat="1" ht="32.25" customHeight="1" thickBot="1" x14ac:dyDescent="0.25">
      <c r="A22" s="28"/>
      <c r="B22" s="29" t="s">
        <v>47</v>
      </c>
      <c r="C22" s="29"/>
      <c r="D22" s="30"/>
      <c r="E22" s="31">
        <f>SUM(E6:E21)</f>
        <v>0</v>
      </c>
      <c r="F22" s="32">
        <f t="shared" ref="F22:G22" si="1">SUM(F6:F21)</f>
        <v>0</v>
      </c>
      <c r="G22" s="33">
        <f t="shared" si="1"/>
        <v>0</v>
      </c>
    </row>
    <row r="23" spans="1:7" s="21" customFormat="1" ht="18.75" customHeight="1" x14ac:dyDescent="0.2">
      <c r="A23" s="34" t="s">
        <v>48</v>
      </c>
      <c r="B23" s="35"/>
      <c r="C23" s="35"/>
      <c r="D23" s="36"/>
      <c r="E23" s="37"/>
      <c r="F23" s="38"/>
      <c r="G23" s="39"/>
    </row>
    <row r="24" spans="1:7" s="21" customFormat="1" ht="18.75" customHeight="1" x14ac:dyDescent="0.2">
      <c r="A24" s="17"/>
      <c r="B24" s="12" t="s">
        <v>49</v>
      </c>
      <c r="C24" s="12" t="s">
        <v>50</v>
      </c>
      <c r="D24" s="18" t="s">
        <v>51</v>
      </c>
      <c r="E24" s="40">
        <v>842019</v>
      </c>
      <c r="F24" s="2">
        <v>148220</v>
      </c>
      <c r="G24" s="19">
        <f t="shared" ref="G24:G63" si="2">E24-F24</f>
        <v>693799</v>
      </c>
    </row>
    <row r="25" spans="1:7" s="21" customFormat="1" ht="18.75" customHeight="1" x14ac:dyDescent="0.2">
      <c r="A25" s="17"/>
      <c r="B25" s="12" t="s">
        <v>49</v>
      </c>
      <c r="C25" s="12" t="s">
        <v>52</v>
      </c>
      <c r="D25" s="18" t="s">
        <v>53</v>
      </c>
      <c r="E25" s="40">
        <v>24661</v>
      </c>
      <c r="F25" s="2">
        <v>0</v>
      </c>
      <c r="G25" s="19">
        <f t="shared" si="2"/>
        <v>24661</v>
      </c>
    </row>
    <row r="26" spans="1:7" s="21" customFormat="1" ht="18.75" customHeight="1" x14ac:dyDescent="0.2">
      <c r="A26" s="17"/>
      <c r="B26" s="12" t="s">
        <v>49</v>
      </c>
      <c r="C26" s="12" t="s">
        <v>54</v>
      </c>
      <c r="D26" s="18" t="s">
        <v>55</v>
      </c>
      <c r="E26" s="40">
        <v>0</v>
      </c>
      <c r="F26" s="2">
        <v>0</v>
      </c>
      <c r="G26" s="19">
        <f t="shared" si="2"/>
        <v>0</v>
      </c>
    </row>
    <row r="27" spans="1:7" s="21" customFormat="1" ht="18.75" customHeight="1" x14ac:dyDescent="0.2">
      <c r="A27" s="17"/>
      <c r="B27" s="12" t="s">
        <v>49</v>
      </c>
      <c r="C27" s="12" t="s">
        <v>56</v>
      </c>
      <c r="D27" s="18" t="s">
        <v>57</v>
      </c>
      <c r="E27" s="40">
        <v>253482</v>
      </c>
      <c r="F27" s="2">
        <v>2220</v>
      </c>
      <c r="G27" s="19">
        <f t="shared" si="2"/>
        <v>251262</v>
      </c>
    </row>
    <row r="28" spans="1:7" s="21" customFormat="1" ht="18.75" customHeight="1" x14ac:dyDescent="0.2">
      <c r="A28" s="17"/>
      <c r="B28" s="12" t="s">
        <v>49</v>
      </c>
      <c r="C28" s="12" t="s">
        <v>58</v>
      </c>
      <c r="D28" s="18" t="s">
        <v>59</v>
      </c>
      <c r="E28" s="40">
        <v>181324</v>
      </c>
      <c r="F28" s="41">
        <v>31062</v>
      </c>
      <c r="G28" s="19">
        <f t="shared" si="2"/>
        <v>150262</v>
      </c>
    </row>
    <row r="29" spans="1:7" s="21" customFormat="1" ht="18.75" customHeight="1" x14ac:dyDescent="0.2">
      <c r="A29" s="17"/>
      <c r="B29" s="12" t="s">
        <v>49</v>
      </c>
      <c r="C29" s="12" t="s">
        <v>60</v>
      </c>
      <c r="D29" s="18" t="s">
        <v>61</v>
      </c>
      <c r="E29" s="40">
        <v>0</v>
      </c>
      <c r="F29" s="2">
        <v>0</v>
      </c>
      <c r="G29" s="19">
        <f t="shared" si="2"/>
        <v>0</v>
      </c>
    </row>
    <row r="30" spans="1:7" s="21" customFormat="1" ht="18.75" customHeight="1" x14ac:dyDescent="0.2">
      <c r="A30" s="17"/>
      <c r="B30" s="12" t="s">
        <v>62</v>
      </c>
      <c r="C30" s="12" t="s">
        <v>63</v>
      </c>
      <c r="D30" s="18" t="s">
        <v>64</v>
      </c>
      <c r="E30" s="40">
        <v>0</v>
      </c>
      <c r="F30" s="2">
        <v>0</v>
      </c>
      <c r="G30" s="19">
        <f t="shared" si="2"/>
        <v>0</v>
      </c>
    </row>
    <row r="31" spans="1:7" s="21" customFormat="1" ht="18.75" customHeight="1" x14ac:dyDescent="0.2">
      <c r="A31" s="17"/>
      <c r="B31" s="12" t="s">
        <v>65</v>
      </c>
      <c r="C31" s="12" t="s">
        <v>66</v>
      </c>
      <c r="D31" s="18" t="s">
        <v>67</v>
      </c>
      <c r="E31" s="40">
        <v>0</v>
      </c>
      <c r="F31" s="2">
        <v>0</v>
      </c>
      <c r="G31" s="19">
        <f t="shared" si="2"/>
        <v>0</v>
      </c>
    </row>
    <row r="32" spans="1:7" s="21" customFormat="1" ht="18.75" customHeight="1" x14ac:dyDescent="0.2">
      <c r="A32" s="17"/>
      <c r="B32" s="12" t="s">
        <v>68</v>
      </c>
      <c r="C32" s="12" t="s">
        <v>69</v>
      </c>
      <c r="D32" s="18" t="s">
        <v>70</v>
      </c>
      <c r="E32" s="40">
        <v>0</v>
      </c>
      <c r="F32" s="2">
        <v>0</v>
      </c>
      <c r="G32" s="19">
        <f t="shared" si="2"/>
        <v>0</v>
      </c>
    </row>
    <row r="33" spans="1:7" s="21" customFormat="1" ht="18.75" customHeight="1" x14ac:dyDescent="0.2">
      <c r="A33" s="17"/>
      <c r="B33" s="12" t="s">
        <v>68</v>
      </c>
      <c r="C33" s="12" t="s">
        <v>71</v>
      </c>
      <c r="D33" s="18" t="s">
        <v>72</v>
      </c>
      <c r="E33" s="40">
        <v>0</v>
      </c>
      <c r="F33" s="2">
        <v>0</v>
      </c>
      <c r="G33" s="19">
        <f t="shared" si="2"/>
        <v>0</v>
      </c>
    </row>
    <row r="34" spans="1:7" s="21" customFormat="1" ht="18.75" customHeight="1" x14ac:dyDescent="0.2">
      <c r="A34" s="17"/>
      <c r="B34" s="12" t="s">
        <v>73</v>
      </c>
      <c r="C34" s="12" t="s">
        <v>74</v>
      </c>
      <c r="D34" s="18" t="s">
        <v>75</v>
      </c>
      <c r="E34" s="40">
        <v>0</v>
      </c>
      <c r="F34" s="2">
        <v>0</v>
      </c>
      <c r="G34" s="19">
        <f t="shared" si="2"/>
        <v>0</v>
      </c>
    </row>
    <row r="35" spans="1:7" s="21" customFormat="1" ht="18.75" customHeight="1" x14ac:dyDescent="0.2">
      <c r="A35" s="17"/>
      <c r="B35" s="12" t="s">
        <v>76</v>
      </c>
      <c r="C35" s="12" t="s">
        <v>77</v>
      </c>
      <c r="D35" s="18" t="s">
        <v>78</v>
      </c>
      <c r="E35" s="40">
        <v>14954</v>
      </c>
      <c r="F35" s="2">
        <v>785</v>
      </c>
      <c r="G35" s="19">
        <f t="shared" si="2"/>
        <v>14169</v>
      </c>
    </row>
    <row r="36" spans="1:7" s="21" customFormat="1" ht="18.75" customHeight="1" x14ac:dyDescent="0.2">
      <c r="A36" s="17"/>
      <c r="B36" s="12" t="s">
        <v>79</v>
      </c>
      <c r="C36" s="12" t="s">
        <v>80</v>
      </c>
      <c r="D36" s="18" t="s">
        <v>81</v>
      </c>
      <c r="E36" s="40">
        <v>46888</v>
      </c>
      <c r="F36" s="2">
        <v>8388</v>
      </c>
      <c r="G36" s="19">
        <f t="shared" si="2"/>
        <v>38500</v>
      </c>
    </row>
    <row r="37" spans="1:7" s="21" customFormat="1" ht="18.75" customHeight="1" x14ac:dyDescent="0.2">
      <c r="A37" s="17"/>
      <c r="B37" s="12" t="s">
        <v>79</v>
      </c>
      <c r="C37" s="12" t="s">
        <v>82</v>
      </c>
      <c r="D37" s="18" t="s">
        <v>83</v>
      </c>
      <c r="E37" s="40">
        <v>0</v>
      </c>
      <c r="F37" s="2">
        <v>0</v>
      </c>
      <c r="G37" s="19">
        <f t="shared" si="2"/>
        <v>0</v>
      </c>
    </row>
    <row r="38" spans="1:7" s="21" customFormat="1" ht="18.75" customHeight="1" x14ac:dyDescent="0.2">
      <c r="A38" s="17"/>
      <c r="B38" s="12" t="s">
        <v>79</v>
      </c>
      <c r="C38" s="12" t="s">
        <v>84</v>
      </c>
      <c r="D38" s="18" t="s">
        <v>85</v>
      </c>
      <c r="E38" s="40">
        <v>0</v>
      </c>
      <c r="F38" s="2">
        <v>0</v>
      </c>
      <c r="G38" s="19">
        <f t="shared" si="2"/>
        <v>0</v>
      </c>
    </row>
    <row r="39" spans="1:7" s="21" customFormat="1" ht="18.75" customHeight="1" x14ac:dyDescent="0.2">
      <c r="A39" s="17"/>
      <c r="B39" s="12" t="s">
        <v>79</v>
      </c>
      <c r="C39" s="12" t="s">
        <v>86</v>
      </c>
      <c r="D39" s="18" t="s">
        <v>87</v>
      </c>
      <c r="E39" s="40">
        <v>0</v>
      </c>
      <c r="F39" s="2">
        <v>0</v>
      </c>
      <c r="G39" s="19">
        <f t="shared" si="2"/>
        <v>0</v>
      </c>
    </row>
    <row r="40" spans="1:7" s="21" customFormat="1" ht="18.75" customHeight="1" x14ac:dyDescent="0.2">
      <c r="A40" s="17"/>
      <c r="B40" s="12" t="s">
        <v>79</v>
      </c>
      <c r="C40" s="12" t="s">
        <v>88</v>
      </c>
      <c r="D40" s="18" t="s">
        <v>89</v>
      </c>
      <c r="E40" s="40">
        <v>0</v>
      </c>
      <c r="F40" s="2">
        <v>0</v>
      </c>
      <c r="G40" s="19">
        <f t="shared" si="2"/>
        <v>0</v>
      </c>
    </row>
    <row r="41" spans="1:7" s="21" customFormat="1" ht="18.75" customHeight="1" x14ac:dyDescent="0.2">
      <c r="A41" s="17"/>
      <c r="B41" s="12" t="s">
        <v>79</v>
      </c>
      <c r="C41" s="12" t="s">
        <v>90</v>
      </c>
      <c r="D41" s="18" t="s">
        <v>91</v>
      </c>
      <c r="E41" s="40">
        <v>0</v>
      </c>
      <c r="F41" s="2">
        <v>0</v>
      </c>
      <c r="G41" s="19">
        <f t="shared" si="2"/>
        <v>0</v>
      </c>
    </row>
    <row r="42" spans="1:7" s="21" customFormat="1" ht="18.75" customHeight="1" x14ac:dyDescent="0.2">
      <c r="A42" s="17"/>
      <c r="B42" s="12" t="s">
        <v>79</v>
      </c>
      <c r="C42" s="12" t="s">
        <v>92</v>
      </c>
      <c r="D42" s="18" t="s">
        <v>93</v>
      </c>
      <c r="E42" s="40">
        <v>500</v>
      </c>
      <c r="F42" s="2">
        <v>250</v>
      </c>
      <c r="G42" s="19">
        <f t="shared" si="2"/>
        <v>250</v>
      </c>
    </row>
    <row r="43" spans="1:7" s="21" customFormat="1" ht="18.75" customHeight="1" x14ac:dyDescent="0.2">
      <c r="A43" s="17"/>
      <c r="B43" s="12" t="s">
        <v>79</v>
      </c>
      <c r="C43" s="12" t="s">
        <v>94</v>
      </c>
      <c r="D43" s="18" t="s">
        <v>95</v>
      </c>
      <c r="E43" s="40">
        <v>0</v>
      </c>
      <c r="F43" s="2">
        <v>0</v>
      </c>
      <c r="G43" s="19">
        <f t="shared" si="2"/>
        <v>0</v>
      </c>
    </row>
    <row r="44" spans="1:7" s="21" customFormat="1" ht="18.75" customHeight="1" x14ac:dyDescent="0.2">
      <c r="A44" s="17"/>
      <c r="B44" s="12" t="s">
        <v>79</v>
      </c>
      <c r="C44" s="12" t="s">
        <v>96</v>
      </c>
      <c r="D44" s="18" t="s">
        <v>97</v>
      </c>
      <c r="E44" s="40">
        <v>4104</v>
      </c>
      <c r="F44" s="2">
        <v>732</v>
      </c>
      <c r="G44" s="19">
        <f t="shared" si="2"/>
        <v>3372</v>
      </c>
    </row>
    <row r="45" spans="1:7" s="21" customFormat="1" ht="18.75" customHeight="1" x14ac:dyDescent="0.2">
      <c r="A45" s="17"/>
      <c r="B45" s="12" t="s">
        <v>98</v>
      </c>
      <c r="C45" s="12" t="s">
        <v>99</v>
      </c>
      <c r="D45" s="18" t="s">
        <v>100</v>
      </c>
      <c r="E45" s="40">
        <v>0</v>
      </c>
      <c r="F45" s="2">
        <v>0</v>
      </c>
      <c r="G45" s="19">
        <f t="shared" si="2"/>
        <v>0</v>
      </c>
    </row>
    <row r="46" spans="1:7" s="21" customFormat="1" ht="18.75" customHeight="1" x14ac:dyDescent="0.2">
      <c r="A46" s="17"/>
      <c r="B46" s="12" t="s">
        <v>101</v>
      </c>
      <c r="C46" s="12" t="s">
        <v>102</v>
      </c>
      <c r="D46" s="18" t="s">
        <v>103</v>
      </c>
      <c r="E46" s="40">
        <v>0</v>
      </c>
      <c r="F46" s="2">
        <v>0</v>
      </c>
      <c r="G46" s="19">
        <f t="shared" si="2"/>
        <v>0</v>
      </c>
    </row>
    <row r="47" spans="1:7" s="21" customFormat="1" ht="18.75" customHeight="1" x14ac:dyDescent="0.2">
      <c r="A47" s="17"/>
      <c r="B47" s="12" t="s">
        <v>101</v>
      </c>
      <c r="C47" s="12" t="s">
        <v>104</v>
      </c>
      <c r="D47" s="18" t="s">
        <v>105</v>
      </c>
      <c r="E47" s="40">
        <v>6500</v>
      </c>
      <c r="F47" s="2">
        <v>2442</v>
      </c>
      <c r="G47" s="19">
        <f t="shared" si="2"/>
        <v>4058</v>
      </c>
    </row>
    <row r="48" spans="1:7" s="21" customFormat="1" ht="18.75" customHeight="1" x14ac:dyDescent="0.2">
      <c r="A48" s="17"/>
      <c r="B48" s="12" t="s">
        <v>101</v>
      </c>
      <c r="C48" s="12" t="s">
        <v>106</v>
      </c>
      <c r="D48" s="18" t="s">
        <v>107</v>
      </c>
      <c r="E48" s="40">
        <v>0</v>
      </c>
      <c r="F48" s="2">
        <v>0</v>
      </c>
      <c r="G48" s="19">
        <f t="shared" si="2"/>
        <v>0</v>
      </c>
    </row>
    <row r="49" spans="1:7" s="21" customFormat="1" ht="18.75" customHeight="1" x14ac:dyDescent="0.2">
      <c r="A49" s="17"/>
      <c r="B49" s="12" t="s">
        <v>108</v>
      </c>
      <c r="C49" s="12" t="s">
        <v>109</v>
      </c>
      <c r="D49" s="18" t="s">
        <v>110</v>
      </c>
      <c r="E49" s="40">
        <v>0</v>
      </c>
      <c r="F49" s="2">
        <v>0</v>
      </c>
      <c r="G49" s="19">
        <f t="shared" si="2"/>
        <v>0</v>
      </c>
    </row>
    <row r="50" spans="1:7" s="21" customFormat="1" ht="18.75" customHeight="1" x14ac:dyDescent="0.2">
      <c r="A50" s="17"/>
      <c r="B50" s="12" t="s">
        <v>111</v>
      </c>
      <c r="C50" s="12" t="s">
        <v>112</v>
      </c>
      <c r="D50" s="18" t="s">
        <v>113</v>
      </c>
      <c r="E50" s="40">
        <v>3442</v>
      </c>
      <c r="F50" s="2">
        <v>605</v>
      </c>
      <c r="G50" s="19">
        <f t="shared" si="2"/>
        <v>2837</v>
      </c>
    </row>
    <row r="51" spans="1:7" s="21" customFormat="1" ht="18.75" customHeight="1" x14ac:dyDescent="0.2">
      <c r="A51" s="17"/>
      <c r="B51" s="12" t="s">
        <v>111</v>
      </c>
      <c r="C51" s="12" t="s">
        <v>114</v>
      </c>
      <c r="D51" s="18" t="s">
        <v>115</v>
      </c>
      <c r="E51" s="40">
        <v>0</v>
      </c>
      <c r="F51" s="2">
        <v>0</v>
      </c>
      <c r="G51" s="19">
        <f t="shared" si="2"/>
        <v>0</v>
      </c>
    </row>
    <row r="52" spans="1:7" s="21" customFormat="1" ht="18.75" customHeight="1" x14ac:dyDescent="0.2">
      <c r="A52" s="20"/>
      <c r="B52" s="42" t="s">
        <v>116</v>
      </c>
      <c r="C52" s="42" t="s">
        <v>117</v>
      </c>
      <c r="D52" s="18" t="s">
        <v>118</v>
      </c>
      <c r="E52" s="40">
        <v>0</v>
      </c>
      <c r="F52" s="41">
        <v>0</v>
      </c>
      <c r="G52" s="19">
        <f t="shared" si="2"/>
        <v>0</v>
      </c>
    </row>
    <row r="53" spans="1:7" s="21" customFormat="1" ht="18.75" customHeight="1" x14ac:dyDescent="0.2">
      <c r="A53" s="17"/>
      <c r="B53" s="12" t="s">
        <v>116</v>
      </c>
      <c r="C53" s="12" t="s">
        <v>119</v>
      </c>
      <c r="D53" s="18" t="s">
        <v>120</v>
      </c>
      <c r="E53" s="1">
        <v>0</v>
      </c>
      <c r="F53" s="2">
        <v>0</v>
      </c>
      <c r="G53" s="19">
        <f t="shared" si="2"/>
        <v>0</v>
      </c>
    </row>
    <row r="54" spans="1:7" s="21" customFormat="1" ht="18.75" customHeight="1" x14ac:dyDescent="0.2">
      <c r="A54" s="17"/>
      <c r="B54" s="12" t="s">
        <v>116</v>
      </c>
      <c r="C54" s="12" t="s">
        <v>121</v>
      </c>
      <c r="D54" s="18" t="s">
        <v>122</v>
      </c>
      <c r="E54" s="40">
        <v>0</v>
      </c>
      <c r="F54" s="2">
        <v>0</v>
      </c>
      <c r="G54" s="19">
        <f t="shared" si="2"/>
        <v>0</v>
      </c>
    </row>
    <row r="55" spans="1:7" s="21" customFormat="1" ht="18.75" customHeight="1" x14ac:dyDescent="0.2">
      <c r="A55" s="17"/>
      <c r="B55" s="12" t="s">
        <v>116</v>
      </c>
      <c r="C55" s="12" t="s">
        <v>123</v>
      </c>
      <c r="D55" s="18" t="s">
        <v>124</v>
      </c>
      <c r="E55" s="40">
        <v>0</v>
      </c>
      <c r="F55" s="2">
        <v>0</v>
      </c>
      <c r="G55" s="19">
        <f t="shared" si="2"/>
        <v>0</v>
      </c>
    </row>
    <row r="56" spans="1:7" s="21" customFormat="1" ht="18.75" customHeight="1" x14ac:dyDescent="0.2">
      <c r="A56" s="17"/>
      <c r="B56" s="12" t="s">
        <v>116</v>
      </c>
      <c r="C56" s="12" t="s">
        <v>125</v>
      </c>
      <c r="D56" s="18" t="s">
        <v>126</v>
      </c>
      <c r="E56" s="40">
        <v>0</v>
      </c>
      <c r="F56" s="2">
        <v>0</v>
      </c>
      <c r="G56" s="19">
        <f t="shared" si="2"/>
        <v>0</v>
      </c>
    </row>
    <row r="57" spans="1:7" s="21" customFormat="1" ht="18.75" customHeight="1" x14ac:dyDescent="0.2">
      <c r="A57" s="17"/>
      <c r="B57" s="12" t="s">
        <v>116</v>
      </c>
      <c r="C57" s="12" t="s">
        <v>127</v>
      </c>
      <c r="D57" s="18" t="s">
        <v>128</v>
      </c>
      <c r="E57" s="40">
        <v>0</v>
      </c>
      <c r="F57" s="2">
        <v>0</v>
      </c>
      <c r="G57" s="19">
        <f t="shared" si="2"/>
        <v>0</v>
      </c>
    </row>
    <row r="58" spans="1:7" s="21" customFormat="1" ht="18.75" customHeight="1" x14ac:dyDescent="0.2">
      <c r="A58" s="17"/>
      <c r="B58" s="12" t="s">
        <v>116</v>
      </c>
      <c r="C58" s="12" t="s">
        <v>129</v>
      </c>
      <c r="D58" s="18" t="s">
        <v>130</v>
      </c>
      <c r="E58" s="40">
        <v>0</v>
      </c>
      <c r="F58" s="2">
        <v>0</v>
      </c>
      <c r="G58" s="19">
        <f t="shared" si="2"/>
        <v>0</v>
      </c>
    </row>
    <row r="59" spans="1:7" s="21" customFormat="1" ht="18.75" customHeight="1" x14ac:dyDescent="0.2">
      <c r="A59" s="17"/>
      <c r="B59" s="12" t="s">
        <v>131</v>
      </c>
      <c r="C59" s="12" t="s">
        <v>132</v>
      </c>
      <c r="D59" s="18" t="s">
        <v>133</v>
      </c>
      <c r="E59" s="40">
        <v>0</v>
      </c>
      <c r="F59" s="2">
        <v>0</v>
      </c>
      <c r="G59" s="19">
        <f t="shared" si="2"/>
        <v>0</v>
      </c>
    </row>
    <row r="60" spans="1:7" s="21" customFormat="1" ht="18.75" customHeight="1" x14ac:dyDescent="0.2">
      <c r="A60" s="17"/>
      <c r="B60" s="12" t="s">
        <v>116</v>
      </c>
      <c r="C60" s="12" t="s">
        <v>370</v>
      </c>
      <c r="D60" s="18" t="s">
        <v>371</v>
      </c>
      <c r="E60" s="40">
        <v>3781</v>
      </c>
      <c r="F60" s="2">
        <v>0</v>
      </c>
      <c r="G60" s="19">
        <f t="shared" si="2"/>
        <v>3781</v>
      </c>
    </row>
    <row r="61" spans="1:7" s="21" customFormat="1" ht="18.75" customHeight="1" x14ac:dyDescent="0.2">
      <c r="A61" s="17"/>
      <c r="B61" s="12" t="s">
        <v>134</v>
      </c>
      <c r="C61" s="12" t="s">
        <v>135</v>
      </c>
      <c r="D61" s="18" t="s">
        <v>136</v>
      </c>
      <c r="E61" s="40">
        <v>0</v>
      </c>
      <c r="F61" s="2">
        <v>0</v>
      </c>
      <c r="G61" s="19">
        <f t="shared" si="2"/>
        <v>0</v>
      </c>
    </row>
    <row r="62" spans="1:7" s="21" customFormat="1" ht="18.75" customHeight="1" x14ac:dyDescent="0.2">
      <c r="A62" s="17"/>
      <c r="B62" s="12" t="s">
        <v>131</v>
      </c>
      <c r="C62" s="12" t="s">
        <v>137</v>
      </c>
      <c r="D62" s="18" t="s">
        <v>138</v>
      </c>
      <c r="E62" s="40">
        <v>0</v>
      </c>
      <c r="F62" s="2">
        <v>0</v>
      </c>
      <c r="G62" s="19">
        <f t="shared" si="2"/>
        <v>0</v>
      </c>
    </row>
    <row r="63" spans="1:7" s="21" customFormat="1" ht="18.75" customHeight="1" x14ac:dyDescent="0.2">
      <c r="A63" s="17"/>
      <c r="B63" s="12" t="s">
        <v>131</v>
      </c>
      <c r="C63" s="12" t="s">
        <v>139</v>
      </c>
      <c r="D63" s="18" t="s">
        <v>140</v>
      </c>
      <c r="E63" s="40">
        <v>0</v>
      </c>
      <c r="F63" s="2">
        <v>0</v>
      </c>
      <c r="G63" s="19">
        <f t="shared" si="2"/>
        <v>0</v>
      </c>
    </row>
    <row r="64" spans="1:7" s="21" customFormat="1" ht="18.75" customHeight="1" thickBot="1" x14ac:dyDescent="0.25">
      <c r="A64" s="43"/>
      <c r="B64" s="44" t="s">
        <v>131</v>
      </c>
      <c r="C64" s="44" t="s">
        <v>141</v>
      </c>
      <c r="D64" s="24" t="s">
        <v>142</v>
      </c>
      <c r="E64" s="45">
        <v>0</v>
      </c>
      <c r="F64" s="26">
        <v>0</v>
      </c>
      <c r="G64" s="46">
        <f>E64-F64</f>
        <v>0</v>
      </c>
    </row>
    <row r="65" spans="1:7" s="49" customFormat="1" ht="30" customHeight="1" thickBot="1" x14ac:dyDescent="0.25">
      <c r="A65" s="47"/>
      <c r="B65" s="29" t="s">
        <v>143</v>
      </c>
      <c r="C65" s="29"/>
      <c r="D65" s="48"/>
      <c r="E65" s="31">
        <f>SUM(E24:E64)</f>
        <v>1381655</v>
      </c>
      <c r="F65" s="32">
        <f>SUM(F24:F64)</f>
        <v>194704</v>
      </c>
      <c r="G65" s="33">
        <f>SUM(G24:G64)</f>
        <v>1186951</v>
      </c>
    </row>
    <row r="66" spans="1:7" ht="18.75" customHeight="1" x14ac:dyDescent="0.2">
      <c r="A66" s="50" t="s">
        <v>144</v>
      </c>
      <c r="B66" s="51"/>
      <c r="C66" s="51"/>
      <c r="D66" s="51"/>
      <c r="E66" s="37"/>
      <c r="F66" s="38"/>
      <c r="G66" s="10"/>
    </row>
    <row r="67" spans="1:7" ht="18.75" customHeight="1" x14ac:dyDescent="0.2">
      <c r="A67" s="52"/>
      <c r="B67" s="42" t="s">
        <v>145</v>
      </c>
      <c r="C67" s="42" t="s">
        <v>146</v>
      </c>
      <c r="D67" s="12" t="s">
        <v>147</v>
      </c>
      <c r="E67" s="1">
        <v>214158</v>
      </c>
      <c r="F67" s="2">
        <v>31434</v>
      </c>
      <c r="G67" s="19">
        <f t="shared" ref="G67:G71" si="3">E67-F67</f>
        <v>182724</v>
      </c>
    </row>
    <row r="68" spans="1:7" ht="18.75" customHeight="1" x14ac:dyDescent="0.2">
      <c r="A68" s="52"/>
      <c r="B68" s="42" t="s">
        <v>145</v>
      </c>
      <c r="C68" s="42" t="s">
        <v>148</v>
      </c>
      <c r="D68" s="12" t="s">
        <v>149</v>
      </c>
      <c r="E68" s="1">
        <v>24633</v>
      </c>
      <c r="F68" s="2">
        <v>0</v>
      </c>
      <c r="G68" s="19">
        <f t="shared" si="3"/>
        <v>24633</v>
      </c>
    </row>
    <row r="69" spans="1:7" ht="18.75" customHeight="1" x14ac:dyDescent="0.2">
      <c r="A69" s="52"/>
      <c r="B69" s="42" t="s">
        <v>145</v>
      </c>
      <c r="C69" s="42" t="s">
        <v>150</v>
      </c>
      <c r="D69" s="12" t="s">
        <v>151</v>
      </c>
      <c r="E69" s="1">
        <v>0</v>
      </c>
      <c r="F69" s="2">
        <v>0</v>
      </c>
      <c r="G69" s="19">
        <f t="shared" si="3"/>
        <v>0</v>
      </c>
    </row>
    <row r="70" spans="1:7" ht="18.75" customHeight="1" x14ac:dyDescent="0.2">
      <c r="A70" s="52"/>
      <c r="B70" s="42" t="s">
        <v>145</v>
      </c>
      <c r="C70" s="42" t="s">
        <v>152</v>
      </c>
      <c r="D70" s="12" t="s">
        <v>153</v>
      </c>
      <c r="E70" s="1">
        <v>0</v>
      </c>
      <c r="F70" s="2">
        <v>0</v>
      </c>
      <c r="G70" s="19">
        <f t="shared" si="3"/>
        <v>0</v>
      </c>
    </row>
    <row r="71" spans="1:7" ht="18" customHeight="1" thickBot="1" x14ac:dyDescent="0.25">
      <c r="A71" s="53"/>
      <c r="B71" s="54" t="s">
        <v>145</v>
      </c>
      <c r="C71" s="54" t="s">
        <v>154</v>
      </c>
      <c r="D71" s="44" t="s">
        <v>155</v>
      </c>
      <c r="E71" s="25">
        <v>0</v>
      </c>
      <c r="F71" s="26">
        <v>0</v>
      </c>
      <c r="G71" s="55">
        <f t="shared" si="3"/>
        <v>0</v>
      </c>
    </row>
    <row r="72" spans="1:7" ht="32.25" customHeight="1" thickBot="1" x14ac:dyDescent="0.25">
      <c r="A72" s="56"/>
      <c r="B72" s="57" t="s">
        <v>156</v>
      </c>
      <c r="C72" s="57"/>
      <c r="D72" s="57"/>
      <c r="E72" s="31">
        <f>SUM(E67:E71)</f>
        <v>238791</v>
      </c>
      <c r="F72" s="32">
        <f>SUM(F67:F71)</f>
        <v>31434</v>
      </c>
      <c r="G72" s="33">
        <f>SUM(G67:G71)</f>
        <v>207357</v>
      </c>
    </row>
    <row r="73" spans="1:7" ht="25.5" customHeight="1" x14ac:dyDescent="0.2">
      <c r="A73" s="50" t="s">
        <v>157</v>
      </c>
      <c r="B73" s="35"/>
      <c r="C73" s="35"/>
      <c r="D73" s="35"/>
      <c r="E73" s="37"/>
      <c r="F73" s="38"/>
      <c r="G73" s="10"/>
    </row>
    <row r="74" spans="1:7" ht="18.75" customHeight="1" x14ac:dyDescent="0.2">
      <c r="A74" s="52"/>
      <c r="B74" s="42" t="s">
        <v>158</v>
      </c>
      <c r="C74" s="42" t="s">
        <v>159</v>
      </c>
      <c r="D74" s="12" t="s">
        <v>160</v>
      </c>
      <c r="E74" s="1">
        <v>136</v>
      </c>
      <c r="F74" s="2">
        <v>0</v>
      </c>
      <c r="G74" s="19">
        <f t="shared" ref="G74:G124" si="4">E74-F74</f>
        <v>136</v>
      </c>
    </row>
    <row r="75" spans="1:7" ht="18.75" customHeight="1" x14ac:dyDescent="0.2">
      <c r="A75" s="52"/>
      <c r="B75" s="42" t="s">
        <v>158</v>
      </c>
      <c r="C75" s="42" t="s">
        <v>161</v>
      </c>
      <c r="D75" s="12" t="s">
        <v>162</v>
      </c>
      <c r="E75" s="1">
        <v>0</v>
      </c>
      <c r="F75" s="2">
        <v>0</v>
      </c>
      <c r="G75" s="19">
        <f t="shared" si="4"/>
        <v>0</v>
      </c>
    </row>
    <row r="76" spans="1:7" ht="18.75" customHeight="1" x14ac:dyDescent="0.2">
      <c r="A76" s="52"/>
      <c r="B76" s="42" t="s">
        <v>158</v>
      </c>
      <c r="C76" s="42" t="s">
        <v>163</v>
      </c>
      <c r="D76" s="12" t="s">
        <v>164</v>
      </c>
      <c r="E76" s="1">
        <v>179</v>
      </c>
      <c r="F76" s="2">
        <v>0</v>
      </c>
      <c r="G76" s="19">
        <f t="shared" si="4"/>
        <v>179</v>
      </c>
    </row>
    <row r="77" spans="1:7" ht="18.75" customHeight="1" x14ac:dyDescent="0.2">
      <c r="A77" s="52"/>
      <c r="B77" s="42" t="s">
        <v>158</v>
      </c>
      <c r="C77" s="42" t="s">
        <v>165</v>
      </c>
      <c r="D77" s="12" t="s">
        <v>166</v>
      </c>
      <c r="E77" s="1">
        <v>167</v>
      </c>
      <c r="F77" s="2">
        <v>0</v>
      </c>
      <c r="G77" s="19">
        <f t="shared" si="4"/>
        <v>167</v>
      </c>
    </row>
    <row r="78" spans="1:7" ht="18.75" customHeight="1" x14ac:dyDescent="0.2">
      <c r="A78" s="52"/>
      <c r="B78" s="42" t="s">
        <v>158</v>
      </c>
      <c r="C78" s="42" t="s">
        <v>167</v>
      </c>
      <c r="D78" s="12" t="s">
        <v>168</v>
      </c>
      <c r="E78" s="1">
        <v>0</v>
      </c>
      <c r="F78" s="2">
        <v>0</v>
      </c>
      <c r="G78" s="19">
        <f t="shared" si="4"/>
        <v>0</v>
      </c>
    </row>
    <row r="79" spans="1:7" ht="18.75" customHeight="1" x14ac:dyDescent="0.2">
      <c r="A79" s="52"/>
      <c r="B79" s="42" t="s">
        <v>158</v>
      </c>
      <c r="C79" s="42" t="s">
        <v>169</v>
      </c>
      <c r="D79" s="12" t="s">
        <v>170</v>
      </c>
      <c r="E79" s="1">
        <v>300</v>
      </c>
      <c r="F79" s="2">
        <v>0</v>
      </c>
      <c r="G79" s="19">
        <f t="shared" si="4"/>
        <v>300</v>
      </c>
    </row>
    <row r="80" spans="1:7" ht="18.75" customHeight="1" x14ac:dyDescent="0.2">
      <c r="A80" s="52"/>
      <c r="B80" s="42" t="s">
        <v>171</v>
      </c>
      <c r="C80" s="42" t="s">
        <v>172</v>
      </c>
      <c r="D80" s="12" t="s">
        <v>173</v>
      </c>
      <c r="E80" s="1">
        <v>110000</v>
      </c>
      <c r="F80" s="2">
        <v>86801</v>
      </c>
      <c r="G80" s="19">
        <f t="shared" si="4"/>
        <v>23199</v>
      </c>
    </row>
    <row r="81" spans="1:7" ht="18.75" customHeight="1" x14ac:dyDescent="0.2">
      <c r="A81" s="52"/>
      <c r="B81" s="42" t="s">
        <v>171</v>
      </c>
      <c r="C81" s="42" t="s">
        <v>174</v>
      </c>
      <c r="D81" s="12" t="s">
        <v>175</v>
      </c>
      <c r="E81" s="1">
        <v>500</v>
      </c>
      <c r="F81" s="2">
        <v>0</v>
      </c>
      <c r="G81" s="19">
        <f t="shared" si="4"/>
        <v>500</v>
      </c>
    </row>
    <row r="82" spans="1:7" ht="18.75" customHeight="1" x14ac:dyDescent="0.2">
      <c r="A82" s="52"/>
      <c r="B82" s="42" t="s">
        <v>171</v>
      </c>
      <c r="C82" s="42" t="s">
        <v>176</v>
      </c>
      <c r="D82" s="12" t="s">
        <v>177</v>
      </c>
      <c r="E82" s="1">
        <v>0</v>
      </c>
      <c r="F82" s="2">
        <v>0</v>
      </c>
      <c r="G82" s="19">
        <f t="shared" si="4"/>
        <v>0</v>
      </c>
    </row>
    <row r="83" spans="1:7" ht="18.75" customHeight="1" x14ac:dyDescent="0.2">
      <c r="A83" s="52"/>
      <c r="B83" s="42" t="s">
        <v>171</v>
      </c>
      <c r="C83" s="42" t="s">
        <v>178</v>
      </c>
      <c r="D83" s="12" t="s">
        <v>179</v>
      </c>
      <c r="E83" s="1">
        <v>45</v>
      </c>
      <c r="F83" s="2">
        <v>0</v>
      </c>
      <c r="G83" s="19">
        <f t="shared" si="4"/>
        <v>45</v>
      </c>
    </row>
    <row r="84" spans="1:7" ht="18.75" customHeight="1" x14ac:dyDescent="0.2">
      <c r="A84" s="52"/>
      <c r="B84" s="42" t="s">
        <v>171</v>
      </c>
      <c r="C84" s="42" t="s">
        <v>180</v>
      </c>
      <c r="D84" s="12" t="s">
        <v>181</v>
      </c>
      <c r="E84" s="1">
        <v>6716</v>
      </c>
      <c r="F84" s="2">
        <v>873</v>
      </c>
      <c r="G84" s="19">
        <f t="shared" si="4"/>
        <v>5843</v>
      </c>
    </row>
    <row r="85" spans="1:7" ht="18.75" customHeight="1" x14ac:dyDescent="0.2">
      <c r="A85" s="52"/>
      <c r="B85" s="42" t="s">
        <v>171</v>
      </c>
      <c r="C85" s="42" t="s">
        <v>182</v>
      </c>
      <c r="D85" s="12" t="s">
        <v>183</v>
      </c>
      <c r="E85" s="1">
        <v>1000</v>
      </c>
      <c r="F85" s="2">
        <v>0</v>
      </c>
      <c r="G85" s="19">
        <f t="shared" si="4"/>
        <v>1000</v>
      </c>
    </row>
    <row r="86" spans="1:7" ht="18.75" customHeight="1" x14ac:dyDescent="0.2">
      <c r="A86" s="52"/>
      <c r="B86" s="42" t="s">
        <v>171</v>
      </c>
      <c r="C86" s="42" t="s">
        <v>184</v>
      </c>
      <c r="D86" s="12" t="s">
        <v>185</v>
      </c>
      <c r="E86" s="1">
        <v>2000</v>
      </c>
      <c r="F86" s="2">
        <v>0</v>
      </c>
      <c r="G86" s="19">
        <f t="shared" si="4"/>
        <v>2000</v>
      </c>
    </row>
    <row r="87" spans="1:7" ht="18.75" customHeight="1" x14ac:dyDescent="0.2">
      <c r="A87" s="52"/>
      <c r="B87" s="42" t="s">
        <v>171</v>
      </c>
      <c r="C87" s="42" t="s">
        <v>186</v>
      </c>
      <c r="D87" s="12" t="s">
        <v>187</v>
      </c>
      <c r="E87" s="1">
        <v>0</v>
      </c>
      <c r="F87" s="2">
        <v>0</v>
      </c>
      <c r="G87" s="19">
        <f t="shared" si="4"/>
        <v>0</v>
      </c>
    </row>
    <row r="88" spans="1:7" ht="18.75" customHeight="1" x14ac:dyDescent="0.2">
      <c r="A88" s="52"/>
      <c r="B88" s="42" t="s">
        <v>188</v>
      </c>
      <c r="C88" s="42" t="s">
        <v>189</v>
      </c>
      <c r="D88" s="12" t="s">
        <v>190</v>
      </c>
      <c r="E88" s="1">
        <v>0</v>
      </c>
      <c r="F88" s="2">
        <v>0</v>
      </c>
      <c r="G88" s="19">
        <f t="shared" si="4"/>
        <v>0</v>
      </c>
    </row>
    <row r="89" spans="1:7" ht="18.75" customHeight="1" x14ac:dyDescent="0.2">
      <c r="A89" s="52"/>
      <c r="B89" s="42" t="s">
        <v>188</v>
      </c>
      <c r="C89" s="42" t="s">
        <v>191</v>
      </c>
      <c r="D89" s="12" t="s">
        <v>192</v>
      </c>
      <c r="E89" s="1">
        <v>0</v>
      </c>
      <c r="F89" s="2">
        <v>0</v>
      </c>
      <c r="G89" s="19">
        <f t="shared" si="4"/>
        <v>0</v>
      </c>
    </row>
    <row r="90" spans="1:7" ht="18.75" customHeight="1" x14ac:dyDescent="0.2">
      <c r="A90" s="52"/>
      <c r="B90" s="42" t="s">
        <v>193</v>
      </c>
      <c r="C90" s="42" t="s">
        <v>194</v>
      </c>
      <c r="D90" s="12" t="s">
        <v>195</v>
      </c>
      <c r="E90" s="1">
        <v>2000</v>
      </c>
      <c r="F90" s="2">
        <v>0</v>
      </c>
      <c r="G90" s="19">
        <f t="shared" si="4"/>
        <v>2000</v>
      </c>
    </row>
    <row r="91" spans="1:7" ht="18.75" customHeight="1" x14ac:dyDescent="0.2">
      <c r="A91" s="52"/>
      <c r="B91" s="42" t="s">
        <v>188</v>
      </c>
      <c r="C91" s="42" t="s">
        <v>196</v>
      </c>
      <c r="D91" s="12" t="s">
        <v>197</v>
      </c>
      <c r="E91" s="1">
        <v>0</v>
      </c>
      <c r="F91" s="2">
        <v>0</v>
      </c>
      <c r="G91" s="19">
        <f t="shared" si="4"/>
        <v>0</v>
      </c>
    </row>
    <row r="92" spans="1:7" ht="18.75" customHeight="1" x14ac:dyDescent="0.2">
      <c r="A92" s="52"/>
      <c r="B92" s="42" t="s">
        <v>193</v>
      </c>
      <c r="C92" s="42" t="s">
        <v>198</v>
      </c>
      <c r="D92" s="12" t="s">
        <v>199</v>
      </c>
      <c r="E92" s="1">
        <v>31</v>
      </c>
      <c r="F92" s="2">
        <v>0</v>
      </c>
      <c r="G92" s="19">
        <f t="shared" si="4"/>
        <v>31</v>
      </c>
    </row>
    <row r="93" spans="1:7" ht="18.75" customHeight="1" x14ac:dyDescent="0.2">
      <c r="A93" s="52"/>
      <c r="B93" s="42" t="s">
        <v>200</v>
      </c>
      <c r="C93" s="42" t="s">
        <v>201</v>
      </c>
      <c r="D93" s="12" t="s">
        <v>202</v>
      </c>
      <c r="E93" s="1">
        <v>260</v>
      </c>
      <c r="F93" s="2">
        <v>0</v>
      </c>
      <c r="G93" s="19">
        <f t="shared" si="4"/>
        <v>260</v>
      </c>
    </row>
    <row r="94" spans="1:7" ht="18.75" customHeight="1" x14ac:dyDescent="0.2">
      <c r="A94" s="52"/>
      <c r="B94" s="42" t="s">
        <v>200</v>
      </c>
      <c r="C94" s="42" t="s">
        <v>203</v>
      </c>
      <c r="D94" s="12" t="s">
        <v>204</v>
      </c>
      <c r="E94" s="1">
        <v>0</v>
      </c>
      <c r="F94" s="2">
        <v>0</v>
      </c>
      <c r="G94" s="19">
        <f t="shared" si="4"/>
        <v>0</v>
      </c>
    </row>
    <row r="95" spans="1:7" ht="18.75" customHeight="1" x14ac:dyDescent="0.2">
      <c r="A95" s="52"/>
      <c r="B95" s="42" t="s">
        <v>205</v>
      </c>
      <c r="C95" s="42" t="s">
        <v>206</v>
      </c>
      <c r="D95" s="12" t="s">
        <v>207</v>
      </c>
      <c r="E95" s="1">
        <v>9089</v>
      </c>
      <c r="F95" s="2">
        <v>2836</v>
      </c>
      <c r="G95" s="19">
        <f t="shared" si="4"/>
        <v>6253</v>
      </c>
    </row>
    <row r="96" spans="1:7" ht="18.75" customHeight="1" x14ac:dyDescent="0.2">
      <c r="A96" s="52"/>
      <c r="B96" s="42" t="s">
        <v>205</v>
      </c>
      <c r="C96" s="42" t="s">
        <v>208</v>
      </c>
      <c r="D96" s="12" t="s">
        <v>209</v>
      </c>
      <c r="E96" s="1">
        <v>16439</v>
      </c>
      <c r="F96" s="2">
        <v>3715</v>
      </c>
      <c r="G96" s="19">
        <f t="shared" si="4"/>
        <v>12724</v>
      </c>
    </row>
    <row r="97" spans="1:7" ht="18.75" customHeight="1" x14ac:dyDescent="0.2">
      <c r="A97" s="52"/>
      <c r="B97" s="42" t="s">
        <v>205</v>
      </c>
      <c r="C97" s="42" t="s">
        <v>210</v>
      </c>
      <c r="D97" s="12" t="s">
        <v>211</v>
      </c>
      <c r="E97" s="1">
        <v>23179</v>
      </c>
      <c r="F97" s="2">
        <v>3718</v>
      </c>
      <c r="G97" s="19">
        <f t="shared" si="4"/>
        <v>19461</v>
      </c>
    </row>
    <row r="98" spans="1:7" ht="18.75" customHeight="1" x14ac:dyDescent="0.2">
      <c r="A98" s="52"/>
      <c r="B98" s="42" t="s">
        <v>205</v>
      </c>
      <c r="C98" s="42" t="s">
        <v>212</v>
      </c>
      <c r="D98" s="12" t="s">
        <v>213</v>
      </c>
      <c r="E98" s="1">
        <v>8504</v>
      </c>
      <c r="F98" s="2">
        <v>2843</v>
      </c>
      <c r="G98" s="19">
        <f t="shared" si="4"/>
        <v>5661</v>
      </c>
    </row>
    <row r="99" spans="1:7" ht="18.75" customHeight="1" x14ac:dyDescent="0.2">
      <c r="A99" s="52"/>
      <c r="B99" s="42" t="s">
        <v>214</v>
      </c>
      <c r="C99" s="42" t="s">
        <v>215</v>
      </c>
      <c r="D99" s="12" t="s">
        <v>216</v>
      </c>
      <c r="E99" s="1">
        <v>0</v>
      </c>
      <c r="F99" s="2">
        <v>0</v>
      </c>
      <c r="G99" s="19">
        <f t="shared" si="4"/>
        <v>0</v>
      </c>
    </row>
    <row r="100" spans="1:7" ht="18.75" customHeight="1" x14ac:dyDescent="0.2">
      <c r="A100" s="52"/>
      <c r="B100" s="42" t="s">
        <v>214</v>
      </c>
      <c r="C100" s="42" t="s">
        <v>217</v>
      </c>
      <c r="D100" s="12" t="s">
        <v>218</v>
      </c>
      <c r="E100" s="1">
        <v>0</v>
      </c>
      <c r="F100" s="2">
        <v>0</v>
      </c>
      <c r="G100" s="19">
        <f t="shared" si="4"/>
        <v>0</v>
      </c>
    </row>
    <row r="101" spans="1:7" ht="18.75" customHeight="1" x14ac:dyDescent="0.2">
      <c r="A101" s="58"/>
      <c r="B101" s="59" t="s">
        <v>219</v>
      </c>
      <c r="C101" s="59" t="s">
        <v>220</v>
      </c>
      <c r="D101" s="60" t="s">
        <v>221</v>
      </c>
      <c r="E101" s="1">
        <v>0</v>
      </c>
      <c r="F101" s="2">
        <v>0</v>
      </c>
      <c r="G101" s="19">
        <f t="shared" si="4"/>
        <v>0</v>
      </c>
    </row>
    <row r="102" spans="1:7" ht="18.75" customHeight="1" x14ac:dyDescent="0.2">
      <c r="A102" s="52"/>
      <c r="B102" s="42" t="s">
        <v>222</v>
      </c>
      <c r="C102" s="42" t="s">
        <v>223</v>
      </c>
      <c r="D102" s="12" t="s">
        <v>224</v>
      </c>
      <c r="E102" s="1">
        <v>1740</v>
      </c>
      <c r="F102" s="2">
        <v>0</v>
      </c>
      <c r="G102" s="19">
        <f t="shared" si="4"/>
        <v>1740</v>
      </c>
    </row>
    <row r="103" spans="1:7" ht="18.75" customHeight="1" x14ac:dyDescent="0.2">
      <c r="A103" s="52"/>
      <c r="B103" s="42" t="s">
        <v>225</v>
      </c>
      <c r="C103" s="42" t="s">
        <v>226</v>
      </c>
      <c r="D103" s="12" t="s">
        <v>227</v>
      </c>
      <c r="E103" s="1">
        <v>0</v>
      </c>
      <c r="F103" s="2">
        <v>0</v>
      </c>
      <c r="G103" s="19">
        <f t="shared" si="4"/>
        <v>0</v>
      </c>
    </row>
    <row r="104" spans="1:7" ht="18.75" customHeight="1" x14ac:dyDescent="0.2">
      <c r="A104" s="52"/>
      <c r="B104" s="42" t="s">
        <v>225</v>
      </c>
      <c r="C104" s="42" t="s">
        <v>228</v>
      </c>
      <c r="D104" s="12" t="s">
        <v>229</v>
      </c>
      <c r="E104" s="1">
        <v>0</v>
      </c>
      <c r="F104" s="2">
        <v>0</v>
      </c>
      <c r="G104" s="19">
        <f t="shared" si="4"/>
        <v>0</v>
      </c>
    </row>
    <row r="105" spans="1:7" ht="18.75" customHeight="1" x14ac:dyDescent="0.2">
      <c r="A105" s="52"/>
      <c r="B105" s="42" t="s">
        <v>230</v>
      </c>
      <c r="C105" s="42" t="s">
        <v>231</v>
      </c>
      <c r="D105" s="12" t="s">
        <v>232</v>
      </c>
      <c r="E105" s="1">
        <v>8585</v>
      </c>
      <c r="F105" s="2">
        <v>0</v>
      </c>
      <c r="G105" s="19">
        <f t="shared" si="4"/>
        <v>8585</v>
      </c>
    </row>
    <row r="106" spans="1:7" ht="18.75" customHeight="1" x14ac:dyDescent="0.2">
      <c r="A106" s="52"/>
      <c r="B106" s="42" t="s">
        <v>230</v>
      </c>
      <c r="C106" s="42" t="s">
        <v>233</v>
      </c>
      <c r="D106" s="12" t="s">
        <v>234</v>
      </c>
      <c r="E106" s="1">
        <v>0</v>
      </c>
      <c r="F106" s="2">
        <v>0</v>
      </c>
      <c r="G106" s="19">
        <f t="shared" si="4"/>
        <v>0</v>
      </c>
    </row>
    <row r="107" spans="1:7" ht="18.75" customHeight="1" x14ac:dyDescent="0.2">
      <c r="A107" s="52"/>
      <c r="B107" s="42" t="s">
        <v>235</v>
      </c>
      <c r="C107" s="42" t="s">
        <v>236</v>
      </c>
      <c r="D107" s="12" t="s">
        <v>237</v>
      </c>
      <c r="E107" s="1">
        <v>4000</v>
      </c>
      <c r="F107" s="2">
        <v>0</v>
      </c>
      <c r="G107" s="19">
        <f t="shared" si="4"/>
        <v>4000</v>
      </c>
    </row>
    <row r="108" spans="1:7" ht="18.75" customHeight="1" x14ac:dyDescent="0.2">
      <c r="A108" s="52"/>
      <c r="B108" s="42" t="s">
        <v>235</v>
      </c>
      <c r="C108" s="42" t="s">
        <v>238</v>
      </c>
      <c r="D108" s="12" t="s">
        <v>239</v>
      </c>
      <c r="E108" s="1">
        <v>0</v>
      </c>
      <c r="F108" s="2">
        <v>0</v>
      </c>
      <c r="G108" s="19">
        <f t="shared" si="4"/>
        <v>0</v>
      </c>
    </row>
    <row r="109" spans="1:7" ht="18.75" customHeight="1" x14ac:dyDescent="0.2">
      <c r="A109" s="52"/>
      <c r="B109" s="42" t="s">
        <v>235</v>
      </c>
      <c r="C109" s="42" t="s">
        <v>240</v>
      </c>
      <c r="D109" s="12" t="s">
        <v>241</v>
      </c>
      <c r="E109" s="1">
        <v>0</v>
      </c>
      <c r="F109" s="2">
        <v>0</v>
      </c>
      <c r="G109" s="19">
        <f t="shared" si="4"/>
        <v>0</v>
      </c>
    </row>
    <row r="110" spans="1:7" ht="18.75" customHeight="1" x14ac:dyDescent="0.2">
      <c r="A110" s="52"/>
      <c r="B110" s="42" t="s">
        <v>242</v>
      </c>
      <c r="C110" s="42" t="s">
        <v>243</v>
      </c>
      <c r="D110" s="12" t="s">
        <v>244</v>
      </c>
      <c r="E110" s="1">
        <v>1475</v>
      </c>
      <c r="F110" s="2">
        <v>0</v>
      </c>
      <c r="G110" s="19">
        <f t="shared" si="4"/>
        <v>1475</v>
      </c>
    </row>
    <row r="111" spans="1:7" ht="18.75" customHeight="1" x14ac:dyDescent="0.2">
      <c r="A111" s="52"/>
      <c r="B111" s="42" t="s">
        <v>242</v>
      </c>
      <c r="C111" s="42" t="s">
        <v>245</v>
      </c>
      <c r="D111" s="12" t="s">
        <v>246</v>
      </c>
      <c r="E111" s="1">
        <v>496</v>
      </c>
      <c r="F111" s="2">
        <v>0</v>
      </c>
      <c r="G111" s="19">
        <f t="shared" si="4"/>
        <v>496</v>
      </c>
    </row>
    <row r="112" spans="1:7" ht="18.75" customHeight="1" x14ac:dyDescent="0.2">
      <c r="A112" s="52"/>
      <c r="B112" s="42" t="s">
        <v>242</v>
      </c>
      <c r="C112" s="42" t="s">
        <v>247</v>
      </c>
      <c r="D112" s="12" t="s">
        <v>248</v>
      </c>
      <c r="E112" s="1">
        <v>330</v>
      </c>
      <c r="F112" s="2">
        <v>0</v>
      </c>
      <c r="G112" s="19">
        <f t="shared" si="4"/>
        <v>330</v>
      </c>
    </row>
    <row r="113" spans="1:7" ht="18.75" customHeight="1" x14ac:dyDescent="0.2">
      <c r="A113" s="52"/>
      <c r="B113" s="42" t="s">
        <v>242</v>
      </c>
      <c r="C113" s="42" t="s">
        <v>249</v>
      </c>
      <c r="D113" s="12" t="s">
        <v>250</v>
      </c>
      <c r="E113" s="1">
        <v>1000</v>
      </c>
      <c r="F113" s="2">
        <v>0</v>
      </c>
      <c r="G113" s="19">
        <f t="shared" si="4"/>
        <v>1000</v>
      </c>
    </row>
    <row r="114" spans="1:7" ht="18.75" customHeight="1" x14ac:dyDescent="0.2">
      <c r="A114" s="52"/>
      <c r="B114" s="42" t="s">
        <v>242</v>
      </c>
      <c r="C114" s="42" t="s">
        <v>251</v>
      </c>
      <c r="D114" s="12" t="s">
        <v>252</v>
      </c>
      <c r="E114" s="1">
        <v>2393</v>
      </c>
      <c r="F114" s="2">
        <v>0</v>
      </c>
      <c r="G114" s="19">
        <f t="shared" si="4"/>
        <v>2393</v>
      </c>
    </row>
    <row r="115" spans="1:7" ht="18.75" customHeight="1" x14ac:dyDescent="0.2">
      <c r="A115" s="52"/>
      <c r="B115" s="42" t="s">
        <v>242</v>
      </c>
      <c r="C115" s="42" t="s">
        <v>253</v>
      </c>
      <c r="D115" s="12" t="s">
        <v>254</v>
      </c>
      <c r="E115" s="1">
        <v>6431</v>
      </c>
      <c r="F115" s="2">
        <v>0</v>
      </c>
      <c r="G115" s="19">
        <f t="shared" si="4"/>
        <v>6431</v>
      </c>
    </row>
    <row r="116" spans="1:7" ht="18.75" customHeight="1" x14ac:dyDescent="0.2">
      <c r="A116" s="52"/>
      <c r="B116" s="42" t="s">
        <v>255</v>
      </c>
      <c r="C116" s="42" t="s">
        <v>256</v>
      </c>
      <c r="D116" s="12" t="s">
        <v>257</v>
      </c>
      <c r="E116" s="1">
        <v>0</v>
      </c>
      <c r="F116" s="2">
        <v>0</v>
      </c>
      <c r="G116" s="19">
        <f t="shared" si="4"/>
        <v>0</v>
      </c>
    </row>
    <row r="117" spans="1:7" ht="18.75" customHeight="1" x14ac:dyDescent="0.2">
      <c r="A117" s="52"/>
      <c r="B117" s="42" t="s">
        <v>255</v>
      </c>
      <c r="C117" s="42" t="s">
        <v>258</v>
      </c>
      <c r="D117" s="12" t="s">
        <v>259</v>
      </c>
      <c r="E117" s="1">
        <v>0</v>
      </c>
      <c r="F117" s="2">
        <v>0</v>
      </c>
      <c r="G117" s="19">
        <f t="shared" si="4"/>
        <v>0</v>
      </c>
    </row>
    <row r="118" spans="1:7" ht="18.75" customHeight="1" x14ac:dyDescent="0.2">
      <c r="A118" s="52"/>
      <c r="B118" s="42" t="s">
        <v>260</v>
      </c>
      <c r="C118" s="42" t="s">
        <v>261</v>
      </c>
      <c r="D118" s="12" t="s">
        <v>262</v>
      </c>
      <c r="E118" s="1">
        <v>0</v>
      </c>
      <c r="F118" s="2">
        <v>0</v>
      </c>
      <c r="G118" s="19">
        <f t="shared" si="4"/>
        <v>0</v>
      </c>
    </row>
    <row r="119" spans="1:7" ht="18.75" customHeight="1" x14ac:dyDescent="0.2">
      <c r="A119" s="52"/>
      <c r="B119" s="42" t="s">
        <v>263</v>
      </c>
      <c r="C119" s="42" t="s">
        <v>264</v>
      </c>
      <c r="D119" s="12" t="s">
        <v>265</v>
      </c>
      <c r="E119" s="1">
        <v>49925</v>
      </c>
      <c r="F119" s="2">
        <v>26395</v>
      </c>
      <c r="G119" s="19">
        <f t="shared" si="4"/>
        <v>23530</v>
      </c>
    </row>
    <row r="120" spans="1:7" ht="18.75" customHeight="1" x14ac:dyDescent="0.2">
      <c r="A120" s="52"/>
      <c r="B120" s="42" t="s">
        <v>266</v>
      </c>
      <c r="C120" s="42" t="s">
        <v>267</v>
      </c>
      <c r="D120" s="12" t="s">
        <v>268</v>
      </c>
      <c r="E120" s="1">
        <v>15500</v>
      </c>
      <c r="F120" s="2">
        <v>0</v>
      </c>
      <c r="G120" s="19">
        <f t="shared" si="4"/>
        <v>15500</v>
      </c>
    </row>
    <row r="121" spans="1:7" ht="18.75" customHeight="1" x14ac:dyDescent="0.2">
      <c r="A121" s="52"/>
      <c r="B121" s="42" t="s">
        <v>269</v>
      </c>
      <c r="C121" s="42" t="s">
        <v>270</v>
      </c>
      <c r="D121" s="12" t="s">
        <v>271</v>
      </c>
      <c r="E121" s="1">
        <v>0</v>
      </c>
      <c r="F121" s="2">
        <v>0</v>
      </c>
      <c r="G121" s="19">
        <f t="shared" si="4"/>
        <v>0</v>
      </c>
    </row>
    <row r="122" spans="1:7" ht="18.75" customHeight="1" x14ac:dyDescent="0.2">
      <c r="A122" s="52"/>
      <c r="B122" s="42" t="s">
        <v>269</v>
      </c>
      <c r="C122" s="42" t="s">
        <v>272</v>
      </c>
      <c r="D122" s="12" t="s">
        <v>273</v>
      </c>
      <c r="E122" s="1">
        <v>400</v>
      </c>
      <c r="F122" s="2">
        <v>0</v>
      </c>
      <c r="G122" s="19">
        <f t="shared" si="4"/>
        <v>400</v>
      </c>
    </row>
    <row r="123" spans="1:7" ht="18.75" customHeight="1" x14ac:dyDescent="0.2">
      <c r="A123" s="52"/>
      <c r="B123" s="42" t="s">
        <v>269</v>
      </c>
      <c r="C123" s="42" t="s">
        <v>274</v>
      </c>
      <c r="D123" s="12" t="s">
        <v>275</v>
      </c>
      <c r="E123" s="1">
        <v>0</v>
      </c>
      <c r="F123" s="2">
        <v>0</v>
      </c>
      <c r="G123" s="19">
        <f t="shared" si="4"/>
        <v>0</v>
      </c>
    </row>
    <row r="124" spans="1:7" ht="18.75" customHeight="1" x14ac:dyDescent="0.2">
      <c r="A124" s="52"/>
      <c r="B124" s="42" t="s">
        <v>269</v>
      </c>
      <c r="C124" s="42" t="s">
        <v>276</v>
      </c>
      <c r="D124" s="12" t="s">
        <v>277</v>
      </c>
      <c r="E124" s="1">
        <v>406</v>
      </c>
      <c r="F124" s="2">
        <v>0</v>
      </c>
      <c r="G124" s="19">
        <f t="shared" si="4"/>
        <v>406</v>
      </c>
    </row>
    <row r="125" spans="1:7" ht="18.75" customHeight="1" thickBot="1" x14ac:dyDescent="0.25">
      <c r="A125" s="53"/>
      <c r="B125" s="54" t="s">
        <v>269</v>
      </c>
      <c r="C125" s="54" t="s">
        <v>278</v>
      </c>
      <c r="D125" s="44" t="s">
        <v>279</v>
      </c>
      <c r="E125" s="25">
        <v>0</v>
      </c>
      <c r="F125" s="26">
        <v>0</v>
      </c>
      <c r="G125" s="27">
        <f>E125-F125</f>
        <v>0</v>
      </c>
    </row>
    <row r="126" spans="1:7" ht="29.25" customHeight="1" thickBot="1" x14ac:dyDescent="0.25">
      <c r="A126" s="61"/>
      <c r="B126" s="29" t="s">
        <v>280</v>
      </c>
      <c r="C126" s="29"/>
      <c r="D126" s="48"/>
      <c r="E126" s="62">
        <f>SUM(E74:E125)</f>
        <v>273226</v>
      </c>
      <c r="F126" s="63">
        <f>SUM(F74:F125)</f>
        <v>127181</v>
      </c>
      <c r="G126" s="64">
        <f>SUM(G74:G125)</f>
        <v>146045</v>
      </c>
    </row>
    <row r="127" spans="1:7" ht="18.75" customHeight="1" x14ac:dyDescent="0.2">
      <c r="A127" s="34" t="s">
        <v>281</v>
      </c>
      <c r="B127" s="65"/>
      <c r="C127" s="65"/>
      <c r="D127" s="35"/>
      <c r="E127" s="37"/>
      <c r="F127" s="38"/>
      <c r="G127" s="10"/>
    </row>
    <row r="128" spans="1:7" s="68" customFormat="1" ht="12.75" x14ac:dyDescent="0.2">
      <c r="A128" s="66"/>
      <c r="B128" s="42" t="s">
        <v>282</v>
      </c>
      <c r="C128" s="42" t="s">
        <v>283</v>
      </c>
      <c r="D128" s="12" t="s">
        <v>284</v>
      </c>
      <c r="E128" s="1">
        <v>0</v>
      </c>
      <c r="F128" s="2">
        <v>0</v>
      </c>
      <c r="G128" s="67">
        <f>E128-F128</f>
        <v>0</v>
      </c>
    </row>
    <row r="129" spans="1:7" s="68" customFormat="1" ht="27.75" customHeight="1" x14ac:dyDescent="0.2">
      <c r="A129" s="66"/>
      <c r="B129" s="69" t="s">
        <v>285</v>
      </c>
      <c r="C129" s="69"/>
      <c r="D129" s="70"/>
      <c r="E129" s="71">
        <f>SUM(E128)</f>
        <v>0</v>
      </c>
      <c r="F129" s="72">
        <f t="shared" ref="F129:G129" si="5">SUM(F128)</f>
        <v>0</v>
      </c>
      <c r="G129" s="73">
        <f t="shared" si="5"/>
        <v>0</v>
      </c>
    </row>
    <row r="130" spans="1:7" s="68" customFormat="1" ht="18.75" customHeight="1" x14ac:dyDescent="0.2">
      <c r="A130" s="17" t="s">
        <v>286</v>
      </c>
      <c r="B130" s="70"/>
      <c r="C130" s="69"/>
      <c r="D130" s="70"/>
      <c r="E130" s="71"/>
      <c r="F130" s="72"/>
      <c r="G130" s="74"/>
    </row>
    <row r="131" spans="1:7" ht="27.75" customHeight="1" x14ac:dyDescent="0.2">
      <c r="A131" s="52"/>
      <c r="B131" s="42" t="s">
        <v>287</v>
      </c>
      <c r="C131" s="42" t="s">
        <v>288</v>
      </c>
      <c r="D131" s="12" t="s">
        <v>289</v>
      </c>
      <c r="E131" s="1">
        <v>0</v>
      </c>
      <c r="F131" s="2">
        <v>0</v>
      </c>
      <c r="G131" s="19">
        <f>E131-F131</f>
        <v>0</v>
      </c>
    </row>
    <row r="132" spans="1:7" s="68" customFormat="1" ht="27.75" customHeight="1" thickBot="1" x14ac:dyDescent="0.25">
      <c r="A132" s="75"/>
      <c r="B132" s="76" t="s">
        <v>290</v>
      </c>
      <c r="C132" s="77"/>
      <c r="D132" s="44"/>
      <c r="E132" s="78">
        <f>SUM(E131)</f>
        <v>0</v>
      </c>
      <c r="F132" s="79">
        <f t="shared" ref="F132:G132" si="6">SUM(F131)</f>
        <v>0</v>
      </c>
      <c r="G132" s="80">
        <f t="shared" si="6"/>
        <v>0</v>
      </c>
    </row>
    <row r="133" spans="1:7" s="68" customFormat="1" ht="40.5" customHeight="1" thickBot="1" x14ac:dyDescent="0.3">
      <c r="A133" s="81"/>
      <c r="B133" s="29" t="s">
        <v>291</v>
      </c>
      <c r="C133" s="29"/>
      <c r="D133" s="82"/>
      <c r="E133" s="31">
        <f>SUM(E22+E65+E72+E126+E129+E132)</f>
        <v>1893672</v>
      </c>
      <c r="F133" s="32">
        <f>SUM(F22+F65+F72+F126+F129+F132)</f>
        <v>353319</v>
      </c>
      <c r="G133" s="33">
        <f>SUM(G22+G65+G72+G126+G129+G132)</f>
        <v>1540353</v>
      </c>
    </row>
    <row r="134" spans="1:7" ht="24" customHeight="1" x14ac:dyDescent="0.2">
      <c r="A134" s="134" t="s">
        <v>292</v>
      </c>
      <c r="B134" s="135"/>
      <c r="C134" s="135"/>
      <c r="D134" s="135"/>
      <c r="E134" s="37"/>
      <c r="F134" s="83"/>
      <c r="G134" s="10"/>
    </row>
    <row r="135" spans="1:7" s="87" customFormat="1" ht="18" customHeight="1" x14ac:dyDescent="0.2">
      <c r="A135" s="52"/>
      <c r="B135" s="84" t="s">
        <v>293</v>
      </c>
      <c r="C135" s="85" t="s">
        <v>294</v>
      </c>
      <c r="D135" s="12" t="s">
        <v>295</v>
      </c>
      <c r="E135" s="1">
        <v>0</v>
      </c>
      <c r="F135" s="2">
        <v>0</v>
      </c>
      <c r="G135" s="86">
        <f>E135-F135</f>
        <v>0</v>
      </c>
    </row>
    <row r="136" spans="1:7" ht="18.75" customHeight="1" x14ac:dyDescent="0.2">
      <c r="A136" s="52"/>
      <c r="B136" s="18" t="s">
        <v>293</v>
      </c>
      <c r="C136" s="42"/>
      <c r="D136" s="12" t="s">
        <v>296</v>
      </c>
      <c r="E136" s="1">
        <v>0</v>
      </c>
      <c r="F136" s="2">
        <v>0</v>
      </c>
      <c r="G136" s="86">
        <f t="shared" ref="G136:G137" si="7">E136-F136</f>
        <v>0</v>
      </c>
    </row>
    <row r="137" spans="1:7" ht="18.95" customHeight="1" x14ac:dyDescent="0.2">
      <c r="A137" s="52"/>
      <c r="B137" s="18" t="s">
        <v>293</v>
      </c>
      <c r="C137" s="42" t="s">
        <v>297</v>
      </c>
      <c r="D137" s="12" t="s">
        <v>298</v>
      </c>
      <c r="E137" s="1">
        <v>0</v>
      </c>
      <c r="F137" s="2">
        <v>0</v>
      </c>
      <c r="G137" s="86">
        <f t="shared" si="7"/>
        <v>0</v>
      </c>
    </row>
    <row r="138" spans="1:7" ht="18.95" customHeight="1" x14ac:dyDescent="0.2">
      <c r="A138" s="52"/>
      <c r="B138" s="42" t="s">
        <v>299</v>
      </c>
      <c r="C138" s="42" t="s">
        <v>300</v>
      </c>
      <c r="D138" s="12" t="s">
        <v>301</v>
      </c>
      <c r="E138" s="1">
        <v>0</v>
      </c>
      <c r="F138" s="2">
        <v>0</v>
      </c>
      <c r="G138" s="19">
        <f>E138-F138</f>
        <v>0</v>
      </c>
    </row>
    <row r="139" spans="1:7" ht="30" customHeight="1" x14ac:dyDescent="0.2">
      <c r="A139" s="52"/>
      <c r="B139" s="88" t="s">
        <v>302</v>
      </c>
      <c r="C139" s="88"/>
      <c r="D139" s="69"/>
      <c r="E139" s="89">
        <f t="shared" ref="E139" si="8">SUM(E135:E138)</f>
        <v>0</v>
      </c>
      <c r="F139" s="90">
        <f t="shared" ref="F139:G139" si="9">SUM(F135:F138)</f>
        <v>0</v>
      </c>
      <c r="G139" s="91">
        <f t="shared" si="9"/>
        <v>0</v>
      </c>
    </row>
    <row r="140" spans="1:7" ht="18.75" customHeight="1" x14ac:dyDescent="0.2">
      <c r="A140" s="17" t="s">
        <v>303</v>
      </c>
      <c r="B140" s="92"/>
      <c r="C140" s="88"/>
      <c r="D140" s="69"/>
      <c r="E140" s="89"/>
      <c r="F140" s="90"/>
      <c r="G140" s="16"/>
    </row>
    <row r="141" spans="1:7" ht="18.95" customHeight="1" x14ac:dyDescent="0.2">
      <c r="A141" s="66"/>
      <c r="B141" s="93"/>
      <c r="C141" s="94" t="s">
        <v>304</v>
      </c>
      <c r="D141" s="94" t="s">
        <v>305</v>
      </c>
      <c r="E141" s="95">
        <v>0</v>
      </c>
      <c r="F141" s="72">
        <v>0</v>
      </c>
      <c r="G141" s="96">
        <f>E141-F141</f>
        <v>0</v>
      </c>
    </row>
    <row r="142" spans="1:7" s="98" customFormat="1" ht="33" customHeight="1" x14ac:dyDescent="0.2">
      <c r="A142" s="66" t="s">
        <v>306</v>
      </c>
      <c r="B142" s="93"/>
      <c r="C142" s="93"/>
      <c r="D142" s="93"/>
      <c r="E142" s="89"/>
      <c r="F142" s="90"/>
      <c r="G142" s="97"/>
    </row>
    <row r="143" spans="1:7" ht="18.95" customHeight="1" x14ac:dyDescent="0.2">
      <c r="A143" s="52"/>
      <c r="B143" s="93" t="s">
        <v>307</v>
      </c>
      <c r="C143" s="93" t="s">
        <v>308</v>
      </c>
      <c r="D143" s="93" t="s">
        <v>309</v>
      </c>
      <c r="E143" s="95">
        <v>0</v>
      </c>
      <c r="F143" s="72">
        <v>0</v>
      </c>
      <c r="G143" s="96">
        <f>E143-F143</f>
        <v>0</v>
      </c>
    </row>
    <row r="144" spans="1:7" ht="12.75" x14ac:dyDescent="0.2">
      <c r="A144" s="52"/>
      <c r="B144" s="99"/>
      <c r="C144" s="99"/>
      <c r="D144" s="99"/>
      <c r="E144" s="1"/>
      <c r="F144" s="2"/>
      <c r="G144" s="16"/>
    </row>
    <row r="145" spans="1:7" ht="18.95" customHeight="1" x14ac:dyDescent="0.2">
      <c r="A145" s="52"/>
      <c r="B145" s="93" t="s">
        <v>310</v>
      </c>
      <c r="C145" s="93" t="s">
        <v>311</v>
      </c>
      <c r="D145" s="99" t="s">
        <v>312</v>
      </c>
      <c r="E145" s="1">
        <v>78928</v>
      </c>
      <c r="F145" s="2">
        <v>78928</v>
      </c>
      <c r="G145" s="19">
        <f>E145-F145</f>
        <v>0</v>
      </c>
    </row>
    <row r="146" spans="1:7" ht="12.75" x14ac:dyDescent="0.2">
      <c r="A146" s="52"/>
      <c r="B146" s="93"/>
      <c r="C146" s="93"/>
      <c r="D146" s="99"/>
      <c r="E146" s="1"/>
      <c r="F146" s="2"/>
      <c r="G146" s="16"/>
    </row>
    <row r="147" spans="1:7" ht="18.95" customHeight="1" x14ac:dyDescent="0.2">
      <c r="A147" s="52"/>
      <c r="B147" s="99" t="s">
        <v>313</v>
      </c>
      <c r="C147" s="99" t="s">
        <v>314</v>
      </c>
      <c r="D147" s="99" t="s">
        <v>315</v>
      </c>
      <c r="E147" s="1">
        <v>46888</v>
      </c>
      <c r="F147" s="2">
        <v>0</v>
      </c>
      <c r="G147" s="19">
        <f>E147-F147</f>
        <v>46888</v>
      </c>
    </row>
    <row r="148" spans="1:7" ht="18.95" customHeight="1" x14ac:dyDescent="0.2">
      <c r="A148" s="52"/>
      <c r="B148" s="99" t="s">
        <v>313</v>
      </c>
      <c r="C148" s="99" t="s">
        <v>316</v>
      </c>
      <c r="D148" s="99" t="s">
        <v>317</v>
      </c>
      <c r="E148" s="1">
        <v>0</v>
      </c>
      <c r="F148" s="2">
        <v>0</v>
      </c>
      <c r="G148" s="19">
        <f t="shared" ref="G148:G156" si="10">E148-F148</f>
        <v>0</v>
      </c>
    </row>
    <row r="149" spans="1:7" ht="18.95" customHeight="1" x14ac:dyDescent="0.2">
      <c r="A149" s="52"/>
      <c r="B149" s="99" t="s">
        <v>313</v>
      </c>
      <c r="C149" s="99" t="s">
        <v>318</v>
      </c>
      <c r="D149" s="99" t="s">
        <v>319</v>
      </c>
      <c r="E149" s="1">
        <v>0</v>
      </c>
      <c r="F149" s="2">
        <v>0</v>
      </c>
      <c r="G149" s="19">
        <f t="shared" si="10"/>
        <v>0</v>
      </c>
    </row>
    <row r="150" spans="1:7" ht="18.95" customHeight="1" x14ac:dyDescent="0.2">
      <c r="A150" s="52"/>
      <c r="B150" s="99" t="s">
        <v>313</v>
      </c>
      <c r="C150" s="99" t="s">
        <v>320</v>
      </c>
      <c r="D150" s="99" t="s">
        <v>321</v>
      </c>
      <c r="E150" s="1">
        <v>374</v>
      </c>
      <c r="F150" s="2">
        <v>0</v>
      </c>
      <c r="G150" s="19">
        <f t="shared" si="10"/>
        <v>374</v>
      </c>
    </row>
    <row r="151" spans="1:7" ht="18.95" customHeight="1" x14ac:dyDescent="0.2">
      <c r="A151" s="52"/>
      <c r="B151" s="99" t="s">
        <v>313</v>
      </c>
      <c r="C151" s="99" t="s">
        <v>322</v>
      </c>
      <c r="D151" s="99" t="s">
        <v>323</v>
      </c>
      <c r="E151" s="1">
        <v>0</v>
      </c>
      <c r="F151" s="2">
        <v>0</v>
      </c>
      <c r="G151" s="19">
        <f t="shared" si="10"/>
        <v>0</v>
      </c>
    </row>
    <row r="152" spans="1:7" ht="18.95" customHeight="1" x14ac:dyDescent="0.2">
      <c r="A152" s="52"/>
      <c r="B152" s="99" t="s">
        <v>313</v>
      </c>
      <c r="C152" s="99" t="s">
        <v>322</v>
      </c>
      <c r="D152" s="99" t="s">
        <v>324</v>
      </c>
      <c r="E152" s="1">
        <v>0</v>
      </c>
      <c r="F152" s="2">
        <v>0</v>
      </c>
      <c r="G152" s="19">
        <f t="shared" si="10"/>
        <v>0</v>
      </c>
    </row>
    <row r="153" spans="1:7" ht="18.95" customHeight="1" x14ac:dyDescent="0.2">
      <c r="A153" s="52"/>
      <c r="B153" s="99" t="s">
        <v>313</v>
      </c>
      <c r="C153" s="99" t="s">
        <v>325</v>
      </c>
      <c r="D153" s="99" t="s">
        <v>326</v>
      </c>
      <c r="E153" s="1">
        <v>0</v>
      </c>
      <c r="F153" s="41">
        <v>0</v>
      </c>
      <c r="G153" s="19">
        <f t="shared" si="10"/>
        <v>0</v>
      </c>
    </row>
    <row r="154" spans="1:7" ht="18.95" customHeight="1" x14ac:dyDescent="0.2">
      <c r="A154" s="52"/>
      <c r="B154" s="136" t="s">
        <v>327</v>
      </c>
      <c r="C154" s="136"/>
      <c r="D154" s="100"/>
      <c r="E154" s="95">
        <f t="shared" ref="E154" si="11">SUM(E147:E153)</f>
        <v>47262</v>
      </c>
      <c r="F154" s="101">
        <f t="shared" ref="F154:G154" si="12">SUM(F147:F153)</f>
        <v>0</v>
      </c>
      <c r="G154" s="73">
        <f t="shared" si="12"/>
        <v>47262</v>
      </c>
    </row>
    <row r="155" spans="1:7" ht="18.95" customHeight="1" x14ac:dyDescent="0.2">
      <c r="A155" s="52"/>
      <c r="B155" s="99" t="s">
        <v>328</v>
      </c>
      <c r="C155" s="99" t="s">
        <v>329</v>
      </c>
      <c r="D155" s="99" t="s">
        <v>330</v>
      </c>
      <c r="E155" s="1">
        <v>8585</v>
      </c>
      <c r="F155" s="2">
        <v>0</v>
      </c>
      <c r="G155" s="19">
        <f t="shared" si="10"/>
        <v>8585</v>
      </c>
    </row>
    <row r="156" spans="1:7" ht="18.95" customHeight="1" x14ac:dyDescent="0.2">
      <c r="A156" s="52"/>
      <c r="B156" s="99" t="s">
        <v>328</v>
      </c>
      <c r="C156" s="99" t="s">
        <v>331</v>
      </c>
      <c r="D156" s="99" t="s">
        <v>332</v>
      </c>
      <c r="E156" s="1">
        <v>0</v>
      </c>
      <c r="F156" s="2">
        <v>0</v>
      </c>
      <c r="G156" s="19">
        <f t="shared" si="10"/>
        <v>0</v>
      </c>
    </row>
    <row r="157" spans="1:7" ht="18.95" customHeight="1" x14ac:dyDescent="0.2">
      <c r="A157" s="52"/>
      <c r="B157" s="136" t="s">
        <v>333</v>
      </c>
      <c r="C157" s="136"/>
      <c r="D157" s="99"/>
      <c r="E157" s="95">
        <f t="shared" ref="E157" si="13">SUM(E155:E156)</f>
        <v>8585</v>
      </c>
      <c r="F157" s="72">
        <f t="shared" ref="F157:G157" si="14">SUM(F155:F156)</f>
        <v>0</v>
      </c>
      <c r="G157" s="73">
        <f t="shared" si="14"/>
        <v>8585</v>
      </c>
    </row>
    <row r="158" spans="1:7" ht="18.95" customHeight="1" x14ac:dyDescent="0.2">
      <c r="A158" s="52"/>
      <c r="B158" s="99" t="s">
        <v>334</v>
      </c>
      <c r="C158" s="99" t="s">
        <v>335</v>
      </c>
      <c r="D158" s="99" t="s">
        <v>336</v>
      </c>
      <c r="E158" s="1">
        <v>23177</v>
      </c>
      <c r="F158" s="2">
        <v>23177</v>
      </c>
      <c r="G158" s="19">
        <f>E158-F158</f>
        <v>0</v>
      </c>
    </row>
    <row r="159" spans="1:7" ht="18.95" customHeight="1" x14ac:dyDescent="0.2">
      <c r="A159" s="52"/>
      <c r="B159" s="99" t="s">
        <v>334</v>
      </c>
      <c r="C159" s="99" t="s">
        <v>335</v>
      </c>
      <c r="D159" s="99" t="s">
        <v>337</v>
      </c>
      <c r="E159" s="1">
        <v>0</v>
      </c>
      <c r="F159" s="2">
        <v>0</v>
      </c>
      <c r="G159" s="19">
        <f t="shared" ref="G159:G160" si="15">E159-F159</f>
        <v>0</v>
      </c>
    </row>
    <row r="160" spans="1:7" s="98" customFormat="1" ht="18.75" customHeight="1" x14ac:dyDescent="0.2">
      <c r="A160" s="52"/>
      <c r="B160" s="99" t="s">
        <v>334</v>
      </c>
      <c r="C160" s="99" t="s">
        <v>338</v>
      </c>
      <c r="D160" s="99" t="s">
        <v>339</v>
      </c>
      <c r="E160" s="1">
        <v>0</v>
      </c>
      <c r="F160" s="41">
        <v>0</v>
      </c>
      <c r="G160" s="19">
        <f t="shared" si="15"/>
        <v>0</v>
      </c>
    </row>
    <row r="161" spans="1:7" s="98" customFormat="1" ht="18.75" customHeight="1" x14ac:dyDescent="0.2">
      <c r="A161" s="52"/>
      <c r="B161" s="136" t="s">
        <v>340</v>
      </c>
      <c r="C161" s="136"/>
      <c r="D161" s="99"/>
      <c r="E161" s="95">
        <f t="shared" ref="E161" si="16">SUM(E158:E160)</f>
        <v>23177</v>
      </c>
      <c r="F161" s="101">
        <f t="shared" ref="F161:G161" si="17">SUM(F158:F160)</f>
        <v>23177</v>
      </c>
      <c r="G161" s="73">
        <f t="shared" si="17"/>
        <v>0</v>
      </c>
    </row>
    <row r="162" spans="1:7" ht="18.75" customHeight="1" x14ac:dyDescent="0.2">
      <c r="A162" s="52"/>
      <c r="B162" s="93" t="s">
        <v>341</v>
      </c>
      <c r="C162" s="102" t="s">
        <v>342</v>
      </c>
      <c r="D162" s="103" t="s">
        <v>343</v>
      </c>
      <c r="E162" s="1">
        <v>42548</v>
      </c>
      <c r="F162" s="2">
        <f t="shared" ref="F162" si="18">ROUNDUP((F145+F147+F148+F151+F155+F156+F158)*27%,0)</f>
        <v>27569</v>
      </c>
      <c r="G162" s="19">
        <f>E162-F162</f>
        <v>14979</v>
      </c>
    </row>
    <row r="163" spans="1:7" ht="18.75" customHeight="1" x14ac:dyDescent="0.2">
      <c r="A163" s="52"/>
      <c r="B163" s="99"/>
      <c r="C163" s="103"/>
      <c r="D163" s="103"/>
      <c r="E163" s="1"/>
      <c r="F163" s="2"/>
      <c r="G163" s="16"/>
    </row>
    <row r="164" spans="1:7" ht="18.75" customHeight="1" x14ac:dyDescent="0.2">
      <c r="A164" s="52"/>
      <c r="B164" s="93" t="s">
        <v>344</v>
      </c>
      <c r="C164" s="93" t="s">
        <v>345</v>
      </c>
      <c r="D164" s="99" t="s">
        <v>346</v>
      </c>
      <c r="E164" s="1">
        <v>13558</v>
      </c>
      <c r="F164" s="2">
        <v>13558</v>
      </c>
      <c r="G164" s="19">
        <f>E164-F164</f>
        <v>0</v>
      </c>
    </row>
    <row r="165" spans="1:7" ht="18.75" customHeight="1" x14ac:dyDescent="0.2">
      <c r="A165" s="52"/>
      <c r="B165" s="99"/>
      <c r="C165" s="99"/>
      <c r="D165" s="99"/>
      <c r="E165" s="1"/>
      <c r="F165" s="2"/>
      <c r="G165" s="16"/>
    </row>
    <row r="166" spans="1:7" ht="18.75" customHeight="1" x14ac:dyDescent="0.2">
      <c r="A166" s="52"/>
      <c r="B166" s="93" t="s">
        <v>347</v>
      </c>
      <c r="C166" s="93" t="s">
        <v>348</v>
      </c>
      <c r="D166" s="99" t="s">
        <v>349</v>
      </c>
      <c r="E166" s="1">
        <v>0</v>
      </c>
      <c r="F166" s="2">
        <v>0</v>
      </c>
      <c r="G166" s="19">
        <f>E166-F166</f>
        <v>0</v>
      </c>
    </row>
    <row r="167" spans="1:7" ht="18.75" customHeight="1" x14ac:dyDescent="0.2">
      <c r="A167" s="52"/>
      <c r="B167" s="93"/>
      <c r="C167" s="93"/>
      <c r="D167" s="99"/>
      <c r="E167" s="1"/>
      <c r="F167" s="2"/>
      <c r="G167" s="16"/>
    </row>
    <row r="168" spans="1:7" ht="18.75" customHeight="1" x14ac:dyDescent="0.2">
      <c r="A168" s="52"/>
      <c r="B168" s="99" t="s">
        <v>350</v>
      </c>
      <c r="C168" s="99" t="s">
        <v>351</v>
      </c>
      <c r="D168" s="99" t="s">
        <v>352</v>
      </c>
      <c r="E168" s="1">
        <v>0</v>
      </c>
      <c r="F168" s="2">
        <v>0</v>
      </c>
      <c r="G168" s="19">
        <f>E168-F168</f>
        <v>0</v>
      </c>
    </row>
    <row r="169" spans="1:7" ht="18.75" customHeight="1" x14ac:dyDescent="0.2">
      <c r="A169" s="52"/>
      <c r="B169" s="99" t="s">
        <v>350</v>
      </c>
      <c r="C169" s="99" t="s">
        <v>353</v>
      </c>
      <c r="D169" s="99" t="s">
        <v>354</v>
      </c>
      <c r="E169" s="1">
        <v>0</v>
      </c>
      <c r="F169" s="2">
        <v>0</v>
      </c>
      <c r="G169" s="19">
        <f>E169-F169</f>
        <v>0</v>
      </c>
    </row>
    <row r="170" spans="1:7" ht="18.75" customHeight="1" x14ac:dyDescent="0.2">
      <c r="A170" s="52"/>
      <c r="B170" s="136" t="s">
        <v>355</v>
      </c>
      <c r="C170" s="136"/>
      <c r="D170" s="99"/>
      <c r="E170" s="104">
        <f>SUM(E168:E169)</f>
        <v>0</v>
      </c>
      <c r="F170" s="104">
        <f t="shared" ref="F170:G170" si="19">SUM(F168:F169)</f>
        <v>0</v>
      </c>
      <c r="G170" s="105">
        <f t="shared" si="19"/>
        <v>0</v>
      </c>
    </row>
    <row r="171" spans="1:7" ht="18.75" customHeight="1" x14ac:dyDescent="0.2">
      <c r="A171" s="52"/>
      <c r="B171" s="99" t="s">
        <v>356</v>
      </c>
      <c r="C171" s="99" t="s">
        <v>357</v>
      </c>
      <c r="D171" s="99" t="s">
        <v>358</v>
      </c>
      <c r="E171" s="1">
        <v>0</v>
      </c>
      <c r="F171" s="2">
        <v>0</v>
      </c>
      <c r="G171" s="19">
        <f>E171-F171</f>
        <v>0</v>
      </c>
    </row>
    <row r="172" spans="1:7" ht="18.75" customHeight="1" x14ac:dyDescent="0.2">
      <c r="A172" s="52"/>
      <c r="B172" s="99" t="s">
        <v>356</v>
      </c>
      <c r="C172" s="99" t="s">
        <v>359</v>
      </c>
      <c r="D172" s="99" t="s">
        <v>360</v>
      </c>
      <c r="E172" s="1">
        <v>0</v>
      </c>
      <c r="F172" s="2">
        <v>0</v>
      </c>
      <c r="G172" s="19">
        <f>E172-F172</f>
        <v>0</v>
      </c>
    </row>
    <row r="173" spans="1:7" ht="18.75" customHeight="1" thickBot="1" x14ac:dyDescent="0.25">
      <c r="A173" s="53"/>
      <c r="B173" s="133" t="s">
        <v>361</v>
      </c>
      <c r="C173" s="133"/>
      <c r="D173" s="106"/>
      <c r="E173" s="107">
        <f>SUM(E171:E172)</f>
        <v>0</v>
      </c>
      <c r="F173" s="108">
        <f>SUM(F171:F172)</f>
        <v>0</v>
      </c>
      <c r="G173" s="109">
        <f>SUM(G171:G172)</f>
        <v>0</v>
      </c>
    </row>
    <row r="174" spans="1:7" s="87" customFormat="1" ht="25.5" customHeight="1" thickBot="1" x14ac:dyDescent="0.3">
      <c r="A174" s="110"/>
      <c r="B174" s="29" t="s">
        <v>362</v>
      </c>
      <c r="C174" s="29"/>
      <c r="D174" s="57"/>
      <c r="E174" s="31">
        <f>E145+E154+E157+E161+E162+E164+E166+E173+E170</f>
        <v>214058</v>
      </c>
      <c r="F174" s="32">
        <f>F145+F154+F157+F161+F162+F164+F166+F173+F170</f>
        <v>143232</v>
      </c>
      <c r="G174" s="33">
        <f>G145+G154+G157+G161+G162+G164+G166+G173+G170</f>
        <v>70826</v>
      </c>
    </row>
    <row r="175" spans="1:7" ht="21" customHeight="1" x14ac:dyDescent="0.2">
      <c r="A175" s="111"/>
      <c r="B175" s="65" t="s">
        <v>363</v>
      </c>
      <c r="C175" s="65" t="s">
        <v>364</v>
      </c>
      <c r="D175" s="51" t="s">
        <v>365</v>
      </c>
      <c r="E175" s="112">
        <f>E22</f>
        <v>0</v>
      </c>
      <c r="F175" s="38">
        <f>F22</f>
        <v>0</v>
      </c>
      <c r="G175" s="113">
        <f>G22</f>
        <v>0</v>
      </c>
    </row>
    <row r="176" spans="1:7" s="87" customFormat="1" ht="21.75" customHeight="1" thickBot="1" x14ac:dyDescent="0.25">
      <c r="A176" s="75"/>
      <c r="B176" s="54" t="s">
        <v>363</v>
      </c>
      <c r="C176" s="54" t="s">
        <v>366</v>
      </c>
      <c r="D176" s="114" t="s">
        <v>367</v>
      </c>
      <c r="E176" s="25">
        <f>E133-E174-E175-E139-E141-E143</f>
        <v>1679614</v>
      </c>
      <c r="F176" s="26">
        <f>F133-F174-F175-F139-F141-F143</f>
        <v>210087</v>
      </c>
      <c r="G176" s="115">
        <f>G133-G174-G175-G139-G141-G143</f>
        <v>1469527</v>
      </c>
    </row>
    <row r="177" spans="1:7" ht="30" customHeight="1" thickBot="1" x14ac:dyDescent="0.25">
      <c r="A177" s="116"/>
      <c r="B177" s="29" t="s">
        <v>368</v>
      </c>
      <c r="C177" s="29"/>
      <c r="D177" s="57"/>
      <c r="E177" s="31">
        <f t="shared" ref="E177" si="20">E175+E176</f>
        <v>1679614</v>
      </c>
      <c r="F177" s="32">
        <f t="shared" ref="F177:G177" si="21">F175+F176</f>
        <v>210087</v>
      </c>
      <c r="G177" s="33">
        <f t="shared" si="21"/>
        <v>1469527</v>
      </c>
    </row>
    <row r="178" spans="1:7" ht="37.5" customHeight="1" thickBot="1" x14ac:dyDescent="0.25">
      <c r="A178" s="117"/>
      <c r="B178" s="118" t="s">
        <v>369</v>
      </c>
      <c r="C178" s="118"/>
      <c r="D178" s="119"/>
      <c r="E178" s="120">
        <f>E177+E174+E139+E141+E143</f>
        <v>1893672</v>
      </c>
      <c r="F178" s="121">
        <f>F177+F174+F139+F141+F143</f>
        <v>353319</v>
      </c>
      <c r="G178" s="122">
        <f>G177+G174+G139+G141+G143</f>
        <v>1540353</v>
      </c>
    </row>
    <row r="179" spans="1:7" ht="18.75" customHeight="1" thickTop="1" x14ac:dyDescent="0.2">
      <c r="A179" s="123"/>
      <c r="B179" s="124"/>
      <c r="C179" s="124"/>
      <c r="D179" s="125"/>
      <c r="E179" s="125"/>
      <c r="F179" s="126"/>
    </row>
    <row r="180" spans="1:7" ht="18.95" customHeight="1" x14ac:dyDescent="0.2">
      <c r="A180" s="132" t="s">
        <v>375</v>
      </c>
      <c r="B180" s="132"/>
      <c r="C180" s="132"/>
      <c r="D180" s="132"/>
      <c r="E180" s="132"/>
      <c r="F180" s="3">
        <v>993</v>
      </c>
      <c r="G180" s="3" t="s">
        <v>376</v>
      </c>
    </row>
    <row r="181" spans="1:7" ht="18.95" customHeight="1" x14ac:dyDescent="0.2">
      <c r="A181" s="132" t="s">
        <v>377</v>
      </c>
      <c r="B181" s="132"/>
      <c r="C181" s="132"/>
      <c r="D181" s="132"/>
      <c r="E181" s="132"/>
      <c r="F181" s="3">
        <v>231</v>
      </c>
      <c r="G181" s="3" t="s">
        <v>378</v>
      </c>
    </row>
    <row r="182" spans="1:7" ht="18.95" customHeight="1" x14ac:dyDescent="0.2">
      <c r="A182" s="3"/>
      <c r="B182" s="3"/>
      <c r="C182" s="3"/>
      <c r="D182" s="3"/>
      <c r="E182" s="3"/>
      <c r="F182" s="3"/>
      <c r="G182" s="3"/>
    </row>
    <row r="183" spans="1:7" ht="18.95" customHeight="1" x14ac:dyDescent="0.2">
      <c r="A183" s="132" t="s">
        <v>384</v>
      </c>
      <c r="B183" s="132"/>
      <c r="C183" s="132"/>
      <c r="D183" s="132"/>
      <c r="E183" s="132"/>
      <c r="F183" s="3">
        <f>G177/F180/F181*1000</f>
        <v>6406.4337810561374</v>
      </c>
      <c r="G183" s="3" t="s">
        <v>379</v>
      </c>
    </row>
    <row r="184" spans="1:7" ht="18.95" customHeight="1" x14ac:dyDescent="0.2">
      <c r="A184" s="3"/>
      <c r="B184" s="3"/>
      <c r="C184" s="3"/>
      <c r="D184" s="3"/>
      <c r="E184" s="3"/>
      <c r="F184" s="3"/>
      <c r="G184" s="3"/>
    </row>
    <row r="185" spans="1:7" ht="18.95" customHeight="1" x14ac:dyDescent="0.2">
      <c r="A185" s="3"/>
      <c r="B185" s="3"/>
      <c r="C185" s="3"/>
      <c r="D185" s="3"/>
      <c r="E185" s="5">
        <v>1298943000</v>
      </c>
      <c r="F185" s="130" t="s">
        <v>380</v>
      </c>
      <c r="G185" s="131"/>
    </row>
    <row r="186" spans="1:7" ht="18.95" customHeight="1" x14ac:dyDescent="0.2">
      <c r="A186" s="3"/>
      <c r="B186" s="3"/>
      <c r="C186" s="3"/>
      <c r="D186" s="3"/>
      <c r="E186" s="4">
        <f>G177*1000</f>
        <v>1469527000</v>
      </c>
      <c r="F186" s="130" t="s">
        <v>381</v>
      </c>
      <c r="G186" s="131"/>
    </row>
    <row r="187" spans="1:7" ht="18.95" customHeight="1" x14ac:dyDescent="0.2">
      <c r="A187" s="3"/>
      <c r="B187" s="3"/>
      <c r="C187" s="3"/>
      <c r="D187" s="3"/>
      <c r="E187" s="5">
        <f>E186-E185</f>
        <v>170584000</v>
      </c>
      <c r="F187" s="130" t="s">
        <v>382</v>
      </c>
      <c r="G187" s="131"/>
    </row>
    <row r="188" spans="1:7" ht="28.5" customHeight="1" x14ac:dyDescent="0.2">
      <c r="A188" s="3"/>
      <c r="B188" s="3"/>
      <c r="C188" s="3"/>
      <c r="D188" s="127" t="s">
        <v>385</v>
      </c>
      <c r="E188" s="6">
        <f>E187/F180/F181</f>
        <v>743.66452614186755</v>
      </c>
      <c r="F188" s="130" t="s">
        <v>383</v>
      </c>
      <c r="G188" s="131"/>
    </row>
    <row r="189" spans="1:7" ht="12.75" x14ac:dyDescent="0.2"/>
  </sheetData>
  <sheetProtection selectLockedCells="1" selectUnlockedCells="1"/>
  <mergeCells count="20">
    <mergeCell ref="G1:G3"/>
    <mergeCell ref="E1:E3"/>
    <mergeCell ref="B157:C157"/>
    <mergeCell ref="B161:C161"/>
    <mergeCell ref="B170:C170"/>
    <mergeCell ref="F1:F3"/>
    <mergeCell ref="B173:C173"/>
    <mergeCell ref="A4:D4"/>
    <mergeCell ref="A134:D134"/>
    <mergeCell ref="B154:C154"/>
    <mergeCell ref="A1:B3"/>
    <mergeCell ref="C1:C3"/>
    <mergeCell ref="D1:D3"/>
    <mergeCell ref="F187:G187"/>
    <mergeCell ref="F188:G188"/>
    <mergeCell ref="A180:E180"/>
    <mergeCell ref="A181:E181"/>
    <mergeCell ref="A183:E183"/>
    <mergeCell ref="F185:G185"/>
    <mergeCell ref="F186:G186"/>
  </mergeCells>
  <pageMargins left="0.15748031496062992" right="0.15748031496062992" top="0.70866141732283472" bottom="0.35433070866141736" header="0.23622047244094491" footer="0.15748031496062992"/>
  <pageSetup paperSize="8" scale="45" orientation="landscape" useFirstPageNumber="1" r:id="rId1"/>
  <headerFooter alignWithMargins="0"/>
  <rowBreaks count="1" manualBreakCount="1">
    <brk id="1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önktgszámítás2021-ZEB_210305</vt:lpstr>
    </vt:vector>
  </TitlesOfParts>
  <Company>INFO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Takács Beatrix</dc:creator>
  <cp:lastModifiedBy>Balázs</cp:lastModifiedBy>
  <cp:lastPrinted>2021-03-05T11:11:34Z</cp:lastPrinted>
  <dcterms:created xsi:type="dcterms:W3CDTF">2019-01-10T07:31:13Z</dcterms:created>
  <dcterms:modified xsi:type="dcterms:W3CDTF">2021-03-05T11:11:41Z</dcterms:modified>
</cp:coreProperties>
</file>