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AROSUZEM\GAZSO\Fasorok\fatelepítés\"/>
    </mc:Choice>
  </mc:AlternateContent>
  <bookViews>
    <workbookView xWindow="0" yWindow="0" windowWidth="20460" windowHeight="708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Munka1!$A$1:$I$17</definedName>
  </definedNames>
  <calcPr calcId="152511"/>
</workbook>
</file>

<file path=xl/calcChain.xml><?xml version="1.0" encoding="utf-8"?>
<calcChain xmlns="http://schemas.openxmlformats.org/spreadsheetml/2006/main">
  <c r="G5" i="1" l="1"/>
  <c r="I5" i="1" s="1"/>
  <c r="I13" i="1"/>
  <c r="I7" i="1"/>
  <c r="I11" i="1"/>
  <c r="I10" i="1"/>
  <c r="I9" i="1"/>
  <c r="I8" i="1"/>
  <c r="I14" i="1"/>
  <c r="G6" i="1" l="1"/>
  <c r="I6" i="1" s="1"/>
  <c r="I15" i="1" s="1"/>
  <c r="I16" i="1" l="1"/>
  <c r="I17" i="1" s="1"/>
</calcChain>
</file>

<file path=xl/sharedStrings.xml><?xml version="1.0" encoding="utf-8"?>
<sst xmlns="http://schemas.openxmlformats.org/spreadsheetml/2006/main" count="69" uniqueCount="61">
  <si>
    <t>VII/5</t>
  </si>
  <si>
    <t>Tükör kiemelése</t>
  </si>
  <si>
    <t>Tükör kiemelése 29 cm vastagságban</t>
  </si>
  <si>
    <t>Ft/m3</t>
  </si>
  <si>
    <t>VII/6</t>
  </si>
  <si>
    <t xml:space="preserve">Bontott törmelék és tükörből kiemelt anyagok elszállítása </t>
  </si>
  <si>
    <t>Bontott törmelék és tükörből kiemelt anyagok elszállítása lerakóhelyre, lerakódíjjal együtt</t>
  </si>
  <si>
    <t>VII/7</t>
  </si>
  <si>
    <t>Kerti szegély építése</t>
  </si>
  <si>
    <t>Kerti szegély építése C-10/32/FN betonnal megtámasztva, anyagárral, szállítással együtt</t>
  </si>
  <si>
    <t>Ft/fm</t>
  </si>
  <si>
    <t>VII/8</t>
  </si>
  <si>
    <t>Kétrétegű zúzottkő alap készítése</t>
  </si>
  <si>
    <t>10 cm NZ 25/40 és 10 cm NZ 8/15 fagyálló zúzottkőből, Trgamma 90 %-ra tömörítve, anyagárral, szállítással együtt</t>
  </si>
  <si>
    <t>Ft/m2</t>
  </si>
  <si>
    <t>VII/9</t>
  </si>
  <si>
    <t xml:space="preserve">Homok ágyazat készítése </t>
  </si>
  <si>
    <t>Homok ágyazat készítése térkő, vagy betonlapburkolat   alatt 3 cm vastagságban, anyagárral, szállítással együtt</t>
  </si>
  <si>
    <t>VII/10</t>
  </si>
  <si>
    <t>Térkő burkolat fektetése 10/20/6 cm méretű</t>
  </si>
  <si>
    <t>Semmelrock Citytop, vagy vele egyenértékűt térkő burkolat fektetése 10/20/6 cm méretű térkőből, homokkal beseperve, bevibrálva,  bármely színben, anyagárral, szállítással együtt</t>
  </si>
  <si>
    <t>Ft/db</t>
  </si>
  <si>
    <t>Járda építése</t>
  </si>
  <si>
    <t>Növényültetés</t>
  </si>
  <si>
    <t>Ssz.</t>
  </si>
  <si>
    <t>Munkanem, munkafolyamat megnevezése</t>
  </si>
  <si>
    <t xml:space="preserve">Műszaki leírás (követelmények) </t>
  </si>
  <si>
    <t>Mértékegység</t>
  </si>
  <si>
    <t>Egységár (nettó, HUF)</t>
  </si>
  <si>
    <t>mennyiség</t>
  </si>
  <si>
    <t>Ár összesen (nettó, HUF)</t>
  </si>
  <si>
    <t>egység</t>
  </si>
  <si>
    <t>m3</t>
  </si>
  <si>
    <t>fm</t>
  </si>
  <si>
    <t>m2</t>
  </si>
  <si>
    <t>db</t>
  </si>
  <si>
    <t>Vezér út fásítása - Egressy út és Szugló utca közötti szakaszon</t>
  </si>
  <si>
    <t>TERVEZŐI KÖLTSÉGVETÉS</t>
  </si>
  <si>
    <t>1.</t>
  </si>
  <si>
    <t>2.</t>
  </si>
  <si>
    <t>3.</t>
  </si>
  <si>
    <t>4.</t>
  </si>
  <si>
    <t>5.</t>
  </si>
  <si>
    <t>6.</t>
  </si>
  <si>
    <t>7.</t>
  </si>
  <si>
    <t>XVI/5</t>
  </si>
  <si>
    <t>Töltőföld beszerzése, helyszínre szállítása, terítése  planírozása</t>
  </si>
  <si>
    <t>Alacsony humusztartalmú altalaj beszerzése és területre szállítása, elterítése, gereblyézése, rönkök szétverése, 50 kg hengerrel tömörítés</t>
  </si>
  <si>
    <r>
      <t>Ft/m</t>
    </r>
    <r>
      <rPr>
        <vertAlign val="superscript"/>
        <sz val="10"/>
        <rFont val="Times New Roman"/>
        <family val="1"/>
        <charset val="238"/>
      </rPr>
      <t>3</t>
    </r>
  </si>
  <si>
    <t>8.</t>
  </si>
  <si>
    <t>9.</t>
  </si>
  <si>
    <t>Gyeptöréses fűfelújítás tápanyag-utánpótlással, szállítással, anyagárral együtt  (ez a tétel a másikba nincs)</t>
  </si>
  <si>
    <r>
      <t>Ft/m</t>
    </r>
    <r>
      <rPr>
        <vertAlign val="superscript"/>
        <sz val="9"/>
        <rFont val="Times New Roman"/>
        <family val="1"/>
        <charset val="238"/>
      </rPr>
      <t>2</t>
    </r>
  </si>
  <si>
    <t>I/14.</t>
  </si>
  <si>
    <t>ÁFA:</t>
  </si>
  <si>
    <t>Bruttó összesen:</t>
  </si>
  <si>
    <t>Nettó összesen:</t>
  </si>
  <si>
    <t>IV/2.</t>
  </si>
  <si>
    <r>
      <t>A gyeptöréses felújításnál a felületet legalább 15 cm mélyen fel kell lazítani. Talajjavításra 1 cm vtg (6 kg/m</t>
    </r>
    <r>
      <rPr>
        <vertAlign val="superscript"/>
        <sz val="9"/>
        <rFont val="Calibri"/>
        <family val="2"/>
        <charset val="238"/>
      </rPr>
      <t>2</t>
    </r>
    <r>
      <rPr>
        <sz val="9"/>
        <rFont val="Calibri"/>
        <family val="2"/>
        <charset val="238"/>
      </rPr>
      <t>) érett komposzt terítése szükséges, ami 4 dkg/m</t>
    </r>
    <r>
      <rPr>
        <vertAlign val="superscript"/>
        <sz val="9"/>
        <rFont val="Calibri"/>
        <family val="2"/>
        <charset val="238"/>
      </rPr>
      <t>2</t>
    </r>
    <r>
      <rPr>
        <sz val="9"/>
        <rFont val="Calibri"/>
        <family val="2"/>
        <charset val="238"/>
      </rPr>
      <t xml:space="preserve"> NPK komplex műtrágyával váltható ki. A tápanyag bedolgozása, finom tereprendezés, hengerezés után 5 dkg/m</t>
    </r>
    <r>
      <rPr>
        <vertAlign val="superscript"/>
        <sz val="9"/>
        <rFont val="Calibri"/>
        <family val="2"/>
        <charset val="238"/>
      </rPr>
      <t>2</t>
    </r>
    <r>
      <rPr>
        <sz val="9"/>
        <rFont val="Calibri"/>
        <family val="2"/>
        <charset val="238"/>
      </rPr>
      <t xml:space="preserve"> fűmagot kell kiszórni. A mag 0,5-1,5 cm-re történő bedolgozása után a felületet ismét hengerezni kell. Az első kaszálásig a talaj folyamatosan nedvesen tartandó. A munka a felújítást követő első kaszáláskor zárul.  Az átvétel feltétele az egyenletesen sűrű gyepfelület. </t>
    </r>
  </si>
  <si>
    <r>
      <t xml:space="preserve">Továbbnevelt földlabdás fasori fa  </t>
    </r>
    <r>
      <rPr>
        <sz val="9"/>
        <rFont val="Calibri"/>
        <family val="2"/>
        <charset val="238"/>
      </rPr>
      <t>(14/16 c</t>
    </r>
    <r>
      <rPr>
        <sz val="9"/>
        <color theme="1"/>
        <rFont val="Calibri"/>
        <family val="2"/>
        <charset val="238"/>
      </rPr>
      <t>m-es) ültetése</t>
    </r>
  </si>
  <si>
    <r>
      <t>Továbbnevelt földlabdás fasori f</t>
    </r>
    <r>
      <rPr>
        <sz val="9"/>
        <rFont val="Calibri"/>
        <family val="2"/>
        <charset val="238"/>
      </rPr>
      <t xml:space="preserve">a  (14/16 </t>
    </r>
    <r>
      <rPr>
        <sz val="9"/>
        <color theme="1"/>
        <rFont val="Calibri"/>
        <family val="2"/>
        <charset val="238"/>
      </rPr>
      <t>cm-es) ültetése, 1 m3 gödörásással, 100% talajcserével, 3 db 8 cm-es átmérőjű támrúd elhelyezésével, 6 cm széles hevederes (gurtnis) kikötéssel,</t>
    </r>
    <r>
      <rPr>
        <sz val="9"/>
        <rFont val="Calibri"/>
        <family val="2"/>
        <charset val="238"/>
      </rPr>
      <t xml:space="preserve"> 30 cm magas törzsvédő pvc csővel,</t>
    </r>
    <r>
      <rPr>
        <sz val="9"/>
        <color theme="1"/>
        <rFont val="Calibri"/>
        <family val="2"/>
        <charset val="238"/>
      </rPr>
      <t xml:space="preserve"> beöntözéssel (60l  víz/fa), fatányér kialakítással vagy felkupacolással, növény- és anyagárral, szállítással, lerakódíjjal, fényképes dokumentálással  együtt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</si>
</sst>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9"/>
      <name val="Calibri"/>
      <family val="2"/>
      <charset val="238"/>
    </font>
    <font>
      <sz val="9"/>
      <color indexed="8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vertAlign val="superscript"/>
      <sz val="10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11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top"/>
    </xf>
    <xf numFmtId="164" fontId="5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0" fontId="5" fillId="0" borderId="3" xfId="0" applyFont="1" applyBorder="1"/>
    <xf numFmtId="0" fontId="5" fillId="0" borderId="2" xfId="0" applyFont="1" applyBorder="1" applyAlignment="1">
      <alignment vertical="top"/>
    </xf>
    <xf numFmtId="0" fontId="8" fillId="0" borderId="2" xfId="0" applyFont="1" applyBorder="1" applyAlignment="1">
      <alignment horizontal="left" vertical="center" wrapText="1"/>
    </xf>
    <xf numFmtId="164" fontId="8" fillId="0" borderId="2" xfId="1" applyNumberFormat="1" applyFont="1" applyBorder="1" applyAlignment="1">
      <alignment vertical="center"/>
    </xf>
    <xf numFmtId="0" fontId="5" fillId="0" borderId="2" xfId="0" applyFont="1" applyBorder="1"/>
    <xf numFmtId="0" fontId="6" fillId="0" borderId="3" xfId="0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7" fillId="2" borderId="2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center"/>
    </xf>
    <xf numFmtId="164" fontId="12" fillId="0" borderId="3" xfId="1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top"/>
    </xf>
    <xf numFmtId="0" fontId="5" fillId="0" borderId="4" xfId="0" applyFont="1" applyBorder="1"/>
    <xf numFmtId="164" fontId="5" fillId="0" borderId="4" xfId="0" applyNumberFormat="1" applyFont="1" applyBorder="1"/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vertical="top"/>
    </xf>
    <xf numFmtId="164" fontId="5" fillId="0" borderId="3" xfId="0" applyNumberFormat="1" applyFont="1" applyBorder="1"/>
    <xf numFmtId="0" fontId="5" fillId="0" borderId="3" xfId="0" applyFont="1" applyBorder="1" applyAlignment="1">
      <alignment horizontal="left"/>
    </xf>
    <xf numFmtId="0" fontId="9" fillId="0" borderId="5" xfId="0" applyFont="1" applyBorder="1" applyAlignment="1">
      <alignment vertical="top"/>
    </xf>
    <xf numFmtId="0" fontId="9" fillId="0" borderId="5" xfId="0" applyFont="1" applyBorder="1"/>
    <xf numFmtId="164" fontId="9" fillId="0" borderId="5" xfId="0" applyNumberFormat="1" applyFont="1" applyBorder="1"/>
    <xf numFmtId="0" fontId="9" fillId="0" borderId="5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view="pageBreakPreview" topLeftCell="A4" zoomScaleNormal="100" zoomScaleSheetLayoutView="100" workbookViewId="0">
      <selection activeCell="C13" sqref="C13"/>
    </sheetView>
  </sheetViews>
  <sheetFormatPr defaultColWidth="9.140625" defaultRowHeight="15" x14ac:dyDescent="0.25"/>
  <cols>
    <col min="1" max="1" width="5.42578125" style="3" bestFit="1" customWidth="1"/>
    <col min="2" max="2" width="5.5703125" style="3" bestFit="1" customWidth="1"/>
    <col min="3" max="3" width="38.85546875" style="2" customWidth="1"/>
    <col min="4" max="4" width="49.85546875" style="2" customWidth="1"/>
    <col min="5" max="5" width="11.28515625" style="2" customWidth="1"/>
    <col min="6" max="6" width="11" style="4" customWidth="1"/>
    <col min="7" max="7" width="9.140625" style="2"/>
    <col min="8" max="8" width="6" style="5" bestFit="1" customWidth="1"/>
    <col min="9" max="9" width="13.140625" style="2" customWidth="1"/>
    <col min="10" max="16384" width="9.140625" style="2"/>
  </cols>
  <sheetData>
    <row r="1" spans="1:14" ht="23.25" customHeight="1" x14ac:dyDescent="0.25">
      <c r="A1" s="45" t="s">
        <v>37</v>
      </c>
      <c r="B1" s="45"/>
      <c r="C1" s="45"/>
      <c r="D1" s="45"/>
      <c r="E1" s="45"/>
      <c r="F1" s="45"/>
      <c r="G1" s="45"/>
      <c r="H1" s="45"/>
      <c r="I1" s="45"/>
      <c r="J1" s="1"/>
      <c r="K1" s="1"/>
      <c r="L1" s="1"/>
      <c r="M1" s="1"/>
      <c r="N1" s="1"/>
    </row>
    <row r="2" spans="1:14" s="19" customFormat="1" ht="23.25" customHeight="1" thickBot="1" x14ac:dyDescent="0.3">
      <c r="A2" s="46" t="s">
        <v>36</v>
      </c>
      <c r="B2" s="46"/>
      <c r="C2" s="46"/>
      <c r="D2" s="46"/>
      <c r="E2" s="46"/>
      <c r="F2" s="46"/>
      <c r="G2" s="46"/>
      <c r="H2" s="46"/>
      <c r="I2" s="46"/>
      <c r="J2" s="22"/>
      <c r="K2" s="22"/>
      <c r="L2" s="22"/>
      <c r="M2" s="22"/>
      <c r="N2" s="22"/>
    </row>
    <row r="3" spans="1:14" s="13" customFormat="1" ht="24" x14ac:dyDescent="0.25">
      <c r="B3" s="20" t="s">
        <v>24</v>
      </c>
      <c r="C3" s="20" t="s">
        <v>25</v>
      </c>
      <c r="D3" s="20" t="s">
        <v>26</v>
      </c>
      <c r="E3" s="20" t="s">
        <v>27</v>
      </c>
      <c r="F3" s="21" t="s">
        <v>28</v>
      </c>
      <c r="G3" s="20" t="s">
        <v>29</v>
      </c>
      <c r="H3" s="20" t="s">
        <v>31</v>
      </c>
      <c r="I3" s="21" t="s">
        <v>30</v>
      </c>
    </row>
    <row r="4" spans="1:14" x14ac:dyDescent="0.25">
      <c r="C4" s="28" t="s">
        <v>22</v>
      </c>
    </row>
    <row r="5" spans="1:14" x14ac:dyDescent="0.25">
      <c r="A5" s="3" t="s">
        <v>38</v>
      </c>
      <c r="B5" s="6" t="s">
        <v>0</v>
      </c>
      <c r="C5" s="7" t="s">
        <v>1</v>
      </c>
      <c r="D5" s="7" t="s">
        <v>2</v>
      </c>
      <c r="E5" s="8" t="s">
        <v>3</v>
      </c>
      <c r="F5" s="9">
        <v>2800</v>
      </c>
      <c r="G5" s="23">
        <f>20*0.29</f>
        <v>5.8</v>
      </c>
      <c r="H5" s="10" t="s">
        <v>32</v>
      </c>
      <c r="I5" s="9">
        <f t="shared" ref="I5:I11" si="0">G5*F5</f>
        <v>16240</v>
      </c>
    </row>
    <row r="6" spans="1:14" ht="24" x14ac:dyDescent="0.25">
      <c r="A6" s="3" t="s">
        <v>39</v>
      </c>
      <c r="B6" s="6" t="s">
        <v>4</v>
      </c>
      <c r="C6" s="7" t="s">
        <v>5</v>
      </c>
      <c r="D6" s="7" t="s">
        <v>6</v>
      </c>
      <c r="E6" s="8" t="s">
        <v>3</v>
      </c>
      <c r="F6" s="9">
        <v>8600</v>
      </c>
      <c r="G6" s="23">
        <f>G5*1.3</f>
        <v>7.54</v>
      </c>
      <c r="H6" s="10" t="s">
        <v>32</v>
      </c>
      <c r="I6" s="9">
        <f t="shared" si="0"/>
        <v>64844</v>
      </c>
    </row>
    <row r="7" spans="1:14" ht="36" x14ac:dyDescent="0.25">
      <c r="A7" s="3" t="s">
        <v>40</v>
      </c>
      <c r="B7" s="6" t="s">
        <v>45</v>
      </c>
      <c r="C7" s="7" t="s">
        <v>46</v>
      </c>
      <c r="D7" s="7" t="s">
        <v>47</v>
      </c>
      <c r="E7" s="8" t="s">
        <v>48</v>
      </c>
      <c r="F7" s="9">
        <v>7800</v>
      </c>
      <c r="G7" s="23">
        <v>5</v>
      </c>
      <c r="H7" s="10" t="s">
        <v>32</v>
      </c>
      <c r="I7" s="9">
        <f t="shared" si="0"/>
        <v>39000</v>
      </c>
    </row>
    <row r="8" spans="1:14" ht="24" x14ac:dyDescent="0.25">
      <c r="A8" s="3" t="s">
        <v>41</v>
      </c>
      <c r="B8" s="6" t="s">
        <v>7</v>
      </c>
      <c r="C8" s="7" t="s">
        <v>8</v>
      </c>
      <c r="D8" s="7" t="s">
        <v>9</v>
      </c>
      <c r="E8" s="11" t="s">
        <v>10</v>
      </c>
      <c r="F8" s="9">
        <v>5900</v>
      </c>
      <c r="G8" s="23">
        <v>43</v>
      </c>
      <c r="H8" s="10" t="s">
        <v>33</v>
      </c>
      <c r="I8" s="9">
        <f t="shared" si="0"/>
        <v>253700</v>
      </c>
    </row>
    <row r="9" spans="1:14" ht="24" x14ac:dyDescent="0.25">
      <c r="A9" s="3" t="s">
        <v>42</v>
      </c>
      <c r="B9" s="6" t="s">
        <v>11</v>
      </c>
      <c r="C9" s="7" t="s">
        <v>12</v>
      </c>
      <c r="D9" s="7" t="s">
        <v>13</v>
      </c>
      <c r="E9" s="11" t="s">
        <v>14</v>
      </c>
      <c r="F9" s="9">
        <v>2650</v>
      </c>
      <c r="G9" s="23">
        <v>20</v>
      </c>
      <c r="H9" s="10" t="s">
        <v>34</v>
      </c>
      <c r="I9" s="9">
        <f t="shared" si="0"/>
        <v>53000</v>
      </c>
    </row>
    <row r="10" spans="1:14" ht="24" x14ac:dyDescent="0.25">
      <c r="A10" s="3" t="s">
        <v>43</v>
      </c>
      <c r="B10" s="6" t="s">
        <v>15</v>
      </c>
      <c r="C10" s="7" t="s">
        <v>16</v>
      </c>
      <c r="D10" s="7" t="s">
        <v>17</v>
      </c>
      <c r="E10" s="11" t="s">
        <v>14</v>
      </c>
      <c r="F10" s="9">
        <v>380</v>
      </c>
      <c r="G10" s="23">
        <v>20</v>
      </c>
      <c r="H10" s="10" t="s">
        <v>34</v>
      </c>
      <c r="I10" s="9">
        <f t="shared" si="0"/>
        <v>7600</v>
      </c>
    </row>
    <row r="11" spans="1:14" ht="36" x14ac:dyDescent="0.25">
      <c r="A11" s="3" t="s">
        <v>44</v>
      </c>
      <c r="B11" s="6" t="s">
        <v>18</v>
      </c>
      <c r="C11" s="7" t="s">
        <v>19</v>
      </c>
      <c r="D11" s="7" t="s">
        <v>20</v>
      </c>
      <c r="E11" s="11" t="s">
        <v>14</v>
      </c>
      <c r="F11" s="9">
        <v>12000</v>
      </c>
      <c r="G11" s="23">
        <v>20</v>
      </c>
      <c r="H11" s="10" t="s">
        <v>34</v>
      </c>
      <c r="I11" s="9">
        <f t="shared" si="0"/>
        <v>240000</v>
      </c>
    </row>
    <row r="12" spans="1:14" x14ac:dyDescent="0.25">
      <c r="B12" s="6"/>
      <c r="C12" s="28" t="s">
        <v>23</v>
      </c>
      <c r="D12" s="7"/>
      <c r="E12" s="11"/>
      <c r="F12" s="9"/>
      <c r="G12" s="23"/>
      <c r="H12" s="10"/>
      <c r="I12" s="9"/>
    </row>
    <row r="13" spans="1:14" ht="84" x14ac:dyDescent="0.25">
      <c r="A13" s="3" t="s">
        <v>49</v>
      </c>
      <c r="B13" s="6" t="s">
        <v>57</v>
      </c>
      <c r="C13" s="7" t="s">
        <v>59</v>
      </c>
      <c r="D13" s="7" t="s">
        <v>60</v>
      </c>
      <c r="E13" s="11" t="s">
        <v>21</v>
      </c>
      <c r="F13" s="9">
        <v>88500</v>
      </c>
      <c r="G13" s="23">
        <v>78</v>
      </c>
      <c r="H13" s="10" t="s">
        <v>35</v>
      </c>
      <c r="I13" s="9">
        <f>G13*F13</f>
        <v>6903000</v>
      </c>
    </row>
    <row r="14" spans="1:14" s="19" customFormat="1" ht="127.5" thickBot="1" x14ac:dyDescent="0.3">
      <c r="A14" s="16" t="s">
        <v>50</v>
      </c>
      <c r="B14" s="25" t="s">
        <v>53</v>
      </c>
      <c r="C14" s="26" t="s">
        <v>51</v>
      </c>
      <c r="D14" s="26" t="s">
        <v>58</v>
      </c>
      <c r="E14" s="27" t="s">
        <v>52</v>
      </c>
      <c r="F14" s="18">
        <v>600</v>
      </c>
      <c r="G14" s="24">
        <v>40</v>
      </c>
      <c r="H14" s="17" t="s">
        <v>34</v>
      </c>
      <c r="I14" s="18">
        <f>G14*F14</f>
        <v>24000</v>
      </c>
    </row>
    <row r="15" spans="1:14" s="15" customFormat="1" x14ac:dyDescent="0.25">
      <c r="A15" s="29"/>
      <c r="B15" s="29"/>
      <c r="C15" s="12" t="s">
        <v>56</v>
      </c>
      <c r="D15" s="30"/>
      <c r="E15" s="31"/>
      <c r="F15" s="32"/>
      <c r="G15" s="13"/>
      <c r="H15" s="33"/>
      <c r="I15" s="14">
        <f>SUM(I5:I14)</f>
        <v>7601384</v>
      </c>
    </row>
    <row r="16" spans="1:14" s="35" customFormat="1" ht="15.75" thickBot="1" x14ac:dyDescent="0.3">
      <c r="A16" s="34"/>
      <c r="B16" s="34"/>
      <c r="C16" s="35" t="s">
        <v>54</v>
      </c>
      <c r="F16" s="36"/>
      <c r="H16" s="37"/>
      <c r="I16" s="36">
        <f>I15*0.27</f>
        <v>2052373.6800000002</v>
      </c>
    </row>
    <row r="17" spans="1:9" s="42" customFormat="1" ht="16.5" thickTop="1" thickBot="1" x14ac:dyDescent="0.3">
      <c r="A17" s="41"/>
      <c r="B17" s="41"/>
      <c r="C17" s="42" t="s">
        <v>55</v>
      </c>
      <c r="F17" s="43"/>
      <c r="H17" s="44"/>
      <c r="I17" s="43">
        <f>SUM(I15:I16)</f>
        <v>9653757.6799999997</v>
      </c>
    </row>
    <row r="18" spans="1:9" s="15" customFormat="1" x14ac:dyDescent="0.25">
      <c r="A18" s="38"/>
      <c r="B18" s="38"/>
      <c r="F18" s="39"/>
      <c r="H18" s="40"/>
    </row>
  </sheetData>
  <mergeCells count="2">
    <mergeCell ref="A1:I1"/>
    <mergeCell ref="A2:I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Gazsó Brigitta</cp:lastModifiedBy>
  <cp:lastPrinted>2022-05-12T06:16:00Z</cp:lastPrinted>
  <dcterms:created xsi:type="dcterms:W3CDTF">2022-05-10T09:53:49Z</dcterms:created>
  <dcterms:modified xsi:type="dcterms:W3CDTF">2022-07-21T15:00:38Z</dcterms:modified>
</cp:coreProperties>
</file>