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maria\Documents\Előterjesztések\2024\Kt. március\"/>
    </mc:Choice>
  </mc:AlternateContent>
  <xr:revisionPtr revIDLastSave="0" documentId="13_ncr:1_{21587256-9744-431F-A332-98D586775A4F}" xr6:coauthVersionLast="36" xr6:coauthVersionMax="36" xr10:uidLastSave="{00000000-0000-0000-0000-000000000000}"/>
  <bookViews>
    <workbookView xWindow="0" yWindow="0" windowWidth="21600" windowHeight="8880" xr2:uid="{00000000-000D-0000-FFFF-FFFF00000000}"/>
  </bookViews>
  <sheets>
    <sheet name="önktgszámítás2024-ZEB_240306" sheetId="1" r:id="rId1"/>
  </sheets>
  <definedNames>
    <definedName name="_xlnm.Print_Titles" localSheetId="0">'önktgszámítás2024-ZEB_240306'!$1:$3</definedName>
    <definedName name="_xlnm.Print_Area" localSheetId="0">'önktgszámítás2024-ZEB_240306'!$A$1:$G$104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G85" i="1" l="1"/>
  <c r="G83" i="1"/>
  <c r="G81" i="1"/>
  <c r="G77" i="1"/>
  <c r="G78" i="1"/>
  <c r="G79" i="1"/>
  <c r="G75" i="1"/>
  <c r="G73" i="1"/>
  <c r="G71" i="1"/>
  <c r="G69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4" i="1"/>
  <c r="G55" i="1"/>
  <c r="G56" i="1"/>
  <c r="G57" i="1"/>
  <c r="G58" i="1"/>
  <c r="G59" i="1"/>
  <c r="G60" i="1"/>
  <c r="G61" i="1"/>
  <c r="G62" i="1"/>
  <c r="G63" i="1"/>
  <c r="G64" i="1"/>
  <c r="G31" i="1"/>
  <c r="G26" i="1"/>
  <c r="G27" i="1"/>
  <c r="G25" i="1"/>
  <c r="G9" i="1"/>
  <c r="G10" i="1"/>
  <c r="G12" i="1"/>
  <c r="G13" i="1"/>
  <c r="G14" i="1"/>
  <c r="G15" i="1"/>
  <c r="G16" i="1"/>
  <c r="G17" i="1"/>
  <c r="G18" i="1"/>
  <c r="G19" i="1"/>
  <c r="G20" i="1"/>
  <c r="G21" i="1"/>
  <c r="G8" i="1"/>
  <c r="G11" i="1"/>
  <c r="G6" i="1"/>
  <c r="G84" i="1" l="1"/>
  <c r="F84" i="1"/>
  <c r="E84" i="1"/>
  <c r="G82" i="1"/>
  <c r="F82" i="1"/>
  <c r="E82" i="1"/>
  <c r="G80" i="1"/>
  <c r="F80" i="1"/>
  <c r="F87" i="1" s="1"/>
  <c r="E80" i="1"/>
  <c r="G66" i="1"/>
  <c r="F66" i="1"/>
  <c r="E66" i="1"/>
  <c r="G29" i="1"/>
  <c r="F29" i="1"/>
  <c r="E29" i="1"/>
  <c r="G23" i="1"/>
  <c r="F23" i="1"/>
  <c r="E23" i="1"/>
  <c r="G88" i="1"/>
  <c r="F88" i="1"/>
  <c r="E88" i="1"/>
  <c r="E87" i="1" l="1"/>
  <c r="G87" i="1"/>
  <c r="F67" i="1"/>
  <c r="F89" i="1" s="1"/>
  <c r="F90" i="1" s="1"/>
  <c r="F91" i="1" s="1"/>
  <c r="E67" i="1"/>
  <c r="G67" i="1"/>
  <c r="E89" i="1" l="1"/>
  <c r="E90" i="1" s="1"/>
  <c r="E91" i="1" s="1"/>
  <c r="G89" i="1"/>
  <c r="G90" i="1" s="1"/>
  <c r="G91" i="1" l="1"/>
  <c r="E98" i="1"/>
  <c r="E99" i="1" s="1"/>
  <c r="E100" i="1" s="1"/>
  <c r="F95" i="1"/>
</calcChain>
</file>

<file path=xl/sharedStrings.xml><?xml version="1.0" encoding="utf-8"?>
<sst xmlns="http://schemas.openxmlformats.org/spreadsheetml/2006/main" count="221" uniqueCount="189">
  <si>
    <t>Nyilvántartási számlák</t>
  </si>
  <si>
    <t>Egységes                                      rovatrend</t>
  </si>
  <si>
    <t>Megnevezés</t>
  </si>
  <si>
    <t>KIADÁSOK</t>
  </si>
  <si>
    <t>Felhalmozási kiadások</t>
  </si>
  <si>
    <t>Felhalm.kiadások összesen :</t>
  </si>
  <si>
    <t>Személyi juttatások</t>
  </si>
  <si>
    <t>0511011___</t>
  </si>
  <si>
    <t>K110101</t>
  </si>
  <si>
    <t>Alapilletmények kiadásai /Főállású és részmunkaidős</t>
  </si>
  <si>
    <t>K110102</t>
  </si>
  <si>
    <t>Illetménykiegészítések kiadásai</t>
  </si>
  <si>
    <t>K110104</t>
  </si>
  <si>
    <t xml:space="preserve">Egyéb kötelező pótlékok kiadásai </t>
  </si>
  <si>
    <t>K110105</t>
  </si>
  <si>
    <t xml:space="preserve">Egyéb feltételektől függő pótlékok és juttatások kiadásai </t>
  </si>
  <si>
    <t>0511061___</t>
  </si>
  <si>
    <t>K1106</t>
  </si>
  <si>
    <t xml:space="preserve">Jubileumi jutalom teljesítése </t>
  </si>
  <si>
    <t>0511071___</t>
  </si>
  <si>
    <t>K11070703</t>
  </si>
  <si>
    <t>Magáncélú telefonhasználat</t>
  </si>
  <si>
    <t>0511091___</t>
  </si>
  <si>
    <t>K110902</t>
  </si>
  <si>
    <t>Vidéki utiköltség</t>
  </si>
  <si>
    <t>0511121___</t>
  </si>
  <si>
    <t>K111201</t>
  </si>
  <si>
    <t>Munkáltatói segély</t>
  </si>
  <si>
    <t>0511131</t>
  </si>
  <si>
    <t>K1113990504</t>
  </si>
  <si>
    <t>Saját munkavállaló megbízási díja</t>
  </si>
  <si>
    <t>051221____</t>
  </si>
  <si>
    <t>K12201</t>
  </si>
  <si>
    <t>Állományba nem tartozók megbízási díjának kiadásai</t>
  </si>
  <si>
    <t>Személyi jutt. összesen :</t>
  </si>
  <si>
    <t>Munkaadókat terhelő járulékok és szociális hozzájárulási adó</t>
  </si>
  <si>
    <t>0521____</t>
  </si>
  <si>
    <t>K201</t>
  </si>
  <si>
    <t>Szociális hozzájárulási adó kiadásai</t>
  </si>
  <si>
    <t>K202</t>
  </si>
  <si>
    <t>Rehabilitációs hozzájárulás kiadásai</t>
  </si>
  <si>
    <t>K207</t>
  </si>
  <si>
    <t>Munkáltatót terhelő személyi jövedelemadó kiadásai</t>
  </si>
  <si>
    <t>Járulékok és hozzájárulási adó összesen :</t>
  </si>
  <si>
    <t>Dologi kiadások</t>
  </si>
  <si>
    <t>053111____</t>
  </si>
  <si>
    <t>K31101</t>
  </si>
  <si>
    <t>Gyógyszerbeszerzés kiadásai</t>
  </si>
  <si>
    <t>K3110901</t>
  </si>
  <si>
    <t>Könyvbeszerzés kiadásai</t>
  </si>
  <si>
    <t>K3110902</t>
  </si>
  <si>
    <t>Folyóirat-beszerzés kiadásai</t>
  </si>
  <si>
    <t>K3110909</t>
  </si>
  <si>
    <t>Egyéb szakmai anyagbeszerzés kiadásai</t>
  </si>
  <si>
    <t>053121____</t>
  </si>
  <si>
    <t>K31201</t>
  </si>
  <si>
    <t>Élelmiszer-beszerzés kiadásai</t>
  </si>
  <si>
    <t>K31202</t>
  </si>
  <si>
    <t>Irodaszer-, nyomtatványbeszerzés, sokszorosításhoz kapcsolódó besz.</t>
  </si>
  <si>
    <t>K31204</t>
  </si>
  <si>
    <t>Hajtó- és kenőanyag-beszerzés kiadásai</t>
  </si>
  <si>
    <t>K31205</t>
  </si>
  <si>
    <t>Munkaruha, védőruha, formaruha, egyenruha beszerzés</t>
  </si>
  <si>
    <t>K3120601</t>
  </si>
  <si>
    <t>Egyéb üzemeltetési, fenntartási anyagbeszerzés kiadásai</t>
  </si>
  <si>
    <t>K3120602</t>
  </si>
  <si>
    <t>Tisztítószerek</t>
  </si>
  <si>
    <t>K3120603</t>
  </si>
  <si>
    <t>Tisztasági csomag</t>
  </si>
  <si>
    <t>053211____</t>
  </si>
  <si>
    <t>053213____</t>
  </si>
  <si>
    <t>K32104</t>
  </si>
  <si>
    <t>Informatikai eszközök karbantartási szolgáltatások kiadásai</t>
  </si>
  <si>
    <t>K32105</t>
  </si>
  <si>
    <t>Adatátviteli célú távközlési díjak kiadásai</t>
  </si>
  <si>
    <t>K32106</t>
  </si>
  <si>
    <t>Egyéb különféle informatikai szolgáltatások kiadásai (domain,web)</t>
  </si>
  <si>
    <t>053221____</t>
  </si>
  <si>
    <t>K32201</t>
  </si>
  <si>
    <t>Nem adatátviteli célú távközlési díjak kiadásai</t>
  </si>
  <si>
    <t>053311____</t>
  </si>
  <si>
    <t>Villamosenergia-szolgáltatási díjak kiadásai</t>
  </si>
  <si>
    <t>Gázenergia-szolgáltatási díjak kiadásai</t>
  </si>
  <si>
    <t>Távhő- és melegvíz-szolgáltatási díjak kiadásai</t>
  </si>
  <si>
    <t>Víz- és csatornadíjak díjak kiadásai</t>
  </si>
  <si>
    <t>053341____</t>
  </si>
  <si>
    <t>K33402</t>
  </si>
  <si>
    <t>Egyéb karbantartás</t>
  </si>
  <si>
    <t>053351____</t>
  </si>
  <si>
    <t>K33501</t>
  </si>
  <si>
    <t>Államháztartáson belüli közvetített szolgáltatások kiadásai</t>
  </si>
  <si>
    <t>053361____</t>
  </si>
  <si>
    <t>K33601</t>
  </si>
  <si>
    <t>Vásárolt közszolgáltatások kiadásai</t>
  </si>
  <si>
    <t>053371____</t>
  </si>
  <si>
    <t>K3379901</t>
  </si>
  <si>
    <t>Pénzügyi, befektetési szolgáltatási díjak kiadásai</t>
  </si>
  <si>
    <t>K3379902</t>
  </si>
  <si>
    <t>Szállítási szolgáltatási díjak kiadásai</t>
  </si>
  <si>
    <t>K337990301</t>
  </si>
  <si>
    <t>Egyéb üzemeltetési, fenntartási szolgáltatások kiadásai</t>
  </si>
  <si>
    <t>K337990302</t>
  </si>
  <si>
    <t>Takarítás, rovarírtás, szakértői díjak</t>
  </si>
  <si>
    <t>K337990303</t>
  </si>
  <si>
    <t>Foglalkozás egészségügy</t>
  </si>
  <si>
    <t>K337990304</t>
  </si>
  <si>
    <t>Szemétszállítás, kéményseprés</t>
  </si>
  <si>
    <t>053511____</t>
  </si>
  <si>
    <t>K351</t>
  </si>
  <si>
    <t xml:space="preserve">Vásárolt termékek és szolgáltatások ÁFA </t>
  </si>
  <si>
    <t>053521____</t>
  </si>
  <si>
    <t>K35201</t>
  </si>
  <si>
    <t>Kiszámlázott egyenes ad. ért. term., nyújtott szolg. Áfa befiz. köt.</t>
  </si>
  <si>
    <t>053551____</t>
  </si>
  <si>
    <t>K35502</t>
  </si>
  <si>
    <t>Díjak, egyéb befizetésekhez kapcsolódó kiadások</t>
  </si>
  <si>
    <t>K3550801</t>
  </si>
  <si>
    <t>Egyéb különféle dologi kiadások</t>
  </si>
  <si>
    <t>Dologi kiadások összesen :</t>
  </si>
  <si>
    <t>KIADÁSOK ÖSSZESEN :</t>
  </si>
  <si>
    <t>BEVÉTELEK</t>
  </si>
  <si>
    <t>Állámháztartáson belüli támogatások összesen:</t>
  </si>
  <si>
    <t>Közhatalmi bevétel</t>
  </si>
  <si>
    <t>B3611</t>
  </si>
  <si>
    <t>Kerékbilincselésből származó bevétel</t>
  </si>
  <si>
    <t>Felhalmozási bevételek</t>
  </si>
  <si>
    <t>095303</t>
  </si>
  <si>
    <t>B5303</t>
  </si>
  <si>
    <t>Jármű értékesítésének bevételei</t>
  </si>
  <si>
    <t>094013____</t>
  </si>
  <si>
    <t>B40101</t>
  </si>
  <si>
    <t>Készletértékesítés bevételei /adóköteles/</t>
  </si>
  <si>
    <t>094021__</t>
  </si>
  <si>
    <t>B402990101</t>
  </si>
  <si>
    <t>Felnőtt étkezés térítési díj bevétele /adóköteles/</t>
  </si>
  <si>
    <t>B4029902</t>
  </si>
  <si>
    <t>Egyéb központi bérleti és lízing díjbevételek /adómentes/</t>
  </si>
  <si>
    <t>B402990301</t>
  </si>
  <si>
    <t>Egyéb szolg. nyújtása miatti bevételek /adómentes/</t>
  </si>
  <si>
    <t>B402 Összesen</t>
  </si>
  <si>
    <t>094031__</t>
  </si>
  <si>
    <t>B40301</t>
  </si>
  <si>
    <t>ÁHB továbbszámlázott közvetített szolgáltatás</t>
  </si>
  <si>
    <t>B403 Összesen</t>
  </si>
  <si>
    <t>094051____</t>
  </si>
  <si>
    <t>B40501</t>
  </si>
  <si>
    <t>Intézményi ellátási díjak bevételei /ellátott adóköteles/</t>
  </si>
  <si>
    <t>B405 Összesen</t>
  </si>
  <si>
    <t>094061____</t>
  </si>
  <si>
    <t>B406</t>
  </si>
  <si>
    <t>Kiszámlázott termékek és szolg. ÁFA</t>
  </si>
  <si>
    <t>Működési bevételek összesen:</t>
  </si>
  <si>
    <t>098161</t>
  </si>
  <si>
    <t>B81601</t>
  </si>
  <si>
    <t>Központi, irányító szervi felhalmozási célú támogatás</t>
  </si>
  <si>
    <t>B81602</t>
  </si>
  <si>
    <t>Központi, irányító szervi működési célú támogatás</t>
  </si>
  <si>
    <t>Finanszírozás bevételei öszesen:</t>
  </si>
  <si>
    <t>BEVÉTELEK ÖSSZESEN :</t>
  </si>
  <si>
    <t>K1113990508</t>
  </si>
  <si>
    <t>Egyéb adómentes juttatás (munkaruha és bérlet)</t>
  </si>
  <si>
    <t>K3379904</t>
  </si>
  <si>
    <t>Vizsgadíj, oktatási díj</t>
  </si>
  <si>
    <t>K1113990510</t>
  </si>
  <si>
    <t>K1113990512</t>
  </si>
  <si>
    <t>K1113990513</t>
  </si>
  <si>
    <t>Munkahelyi (üzemi) étkezés</t>
  </si>
  <si>
    <t>Egyéb természetbeni juttatások (képernyő előtti szemüveg)</t>
  </si>
  <si>
    <t>Lakossági folyószámla pénzintézeti költségeinek térítése (bankköltség)</t>
  </si>
  <si>
    <t>K3311</t>
  </si>
  <si>
    <t>K3312</t>
  </si>
  <si>
    <t>K3313</t>
  </si>
  <si>
    <t>K3314</t>
  </si>
  <si>
    <t>Étkezés szakfeladat (eFt)</t>
  </si>
  <si>
    <t>Önköltség-számítás alapja (eFt)</t>
  </si>
  <si>
    <t>fő</t>
  </si>
  <si>
    <t>nap</t>
  </si>
  <si>
    <t>Férőhelyek száma</t>
  </si>
  <si>
    <t>Gondozási napok száma</t>
  </si>
  <si>
    <t>Forint</t>
  </si>
  <si>
    <t>Normatív állami hozzájárulás</t>
  </si>
  <si>
    <t>Szolgáltatási önköltség</t>
  </si>
  <si>
    <t>Intézményi térítési díj</t>
  </si>
  <si>
    <t>Gondozási díj 1 ellátottra/gondozási nap</t>
  </si>
  <si>
    <t>2024. évi Bázis előirányzat (eFt)</t>
  </si>
  <si>
    <t>K33602</t>
  </si>
  <si>
    <t>Számlázott szellemi tevékenység kiadásai</t>
  </si>
  <si>
    <t>Önköltség forintban 1 ellátottra/gondozási nap: 2 669 531 eFt/993 ellátott/231 gondozási nap*1000 =</t>
  </si>
  <si>
    <t>783 424 600 Ft/993 ellátott/231 gondozási nap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</si>
</sst>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Ft&quot;_-;\-* #,##0\ &quot;Ft&quot;_-;_-* &quot;-&quot;\ &quot;Ft&quot;_-;_-@_-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MS Sans Serif"/>
      <family val="2"/>
      <charset val="238"/>
    </font>
    <font>
      <b/>
      <sz val="11"/>
      <name val="Times New Roman CE"/>
      <charset val="238"/>
    </font>
    <font>
      <sz val="10"/>
      <name val="Times New Roman CE"/>
      <family val="1"/>
      <charset val="238"/>
    </font>
    <font>
      <b/>
      <u/>
      <sz val="14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4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/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148">
    <xf numFmtId="0" fontId="0" fillId="0" borderId="0" xfId="0"/>
    <xf numFmtId="3" fontId="8" fillId="2" borderId="8" xfId="1" applyNumberFormat="1" applyFont="1" applyFill="1" applyBorder="1" applyAlignment="1" applyProtection="1">
      <alignment wrapText="1"/>
      <protection locked="0"/>
    </xf>
    <xf numFmtId="3" fontId="8" fillId="2" borderId="9" xfId="1" applyNumberFormat="1" applyFont="1" applyFill="1" applyBorder="1" applyAlignment="1" applyProtection="1">
      <alignment wrapText="1"/>
      <protection locked="0"/>
    </xf>
    <xf numFmtId="3" fontId="8" fillId="2" borderId="33" xfId="1" applyNumberFormat="1" applyFont="1" applyFill="1" applyBorder="1" applyAlignment="1" applyProtection="1">
      <alignment wrapText="1"/>
      <protection locked="0"/>
    </xf>
    <xf numFmtId="3" fontId="8" fillId="2" borderId="10" xfId="1" applyNumberFormat="1" applyFont="1" applyFill="1" applyBorder="1" applyAlignment="1" applyProtection="1">
      <protection locked="0"/>
    </xf>
    <xf numFmtId="3" fontId="8" fillId="2" borderId="42" xfId="1" applyNumberFormat="1" applyFont="1" applyFill="1" applyBorder="1" applyAlignment="1" applyProtection="1">
      <alignment wrapText="1"/>
      <protection locked="0"/>
    </xf>
    <xf numFmtId="3" fontId="6" fillId="2" borderId="7" xfId="2" applyNumberFormat="1" applyFont="1" applyFill="1" applyBorder="1" applyProtection="1">
      <protection locked="0"/>
    </xf>
    <xf numFmtId="3" fontId="6" fillId="2" borderId="9" xfId="2" applyNumberFormat="1" applyFont="1" applyFill="1" applyBorder="1" applyProtection="1">
      <protection locked="0"/>
    </xf>
    <xf numFmtId="3" fontId="6" fillId="2" borderId="33" xfId="2" applyNumberFormat="1" applyFont="1" applyFill="1" applyBorder="1" applyProtection="1">
      <protection locked="0"/>
    </xf>
    <xf numFmtId="3" fontId="3" fillId="2" borderId="12" xfId="2" applyNumberFormat="1" applyFont="1" applyFill="1" applyBorder="1" applyAlignment="1" applyProtection="1">
      <alignment horizontal="center" vertical="center" wrapText="1"/>
      <protection locked="0"/>
    </xf>
    <xf numFmtId="3" fontId="3" fillId="2" borderId="9" xfId="2" applyNumberFormat="1" applyFont="1" applyFill="1" applyBorder="1" applyAlignment="1" applyProtection="1">
      <alignment horizontal="center" vertical="center" wrapText="1"/>
      <protection locked="0"/>
    </xf>
    <xf numFmtId="3" fontId="3" fillId="2" borderId="33" xfId="2" applyNumberFormat="1" applyFont="1" applyFill="1" applyBorder="1" applyAlignment="1" applyProtection="1">
      <alignment horizontal="center" vertical="center" wrapText="1"/>
      <protection locked="0"/>
    </xf>
    <xf numFmtId="3" fontId="3" fillId="2" borderId="18" xfId="2" applyNumberFormat="1" applyFont="1" applyFill="1" applyBorder="1" applyAlignment="1" applyProtection="1">
      <alignment vertical="center"/>
      <protection locked="0"/>
    </xf>
    <xf numFmtId="3" fontId="3" fillId="2" borderId="27" xfId="2" applyNumberFormat="1" applyFont="1" applyFill="1" applyBorder="1" applyAlignment="1" applyProtection="1">
      <alignment vertical="center"/>
      <protection locked="0"/>
    </xf>
    <xf numFmtId="3" fontId="8" fillId="2" borderId="14" xfId="2" applyNumberFormat="1" applyFont="1" applyFill="1" applyBorder="1" applyAlignment="1" applyProtection="1">
      <protection locked="0"/>
    </xf>
    <xf numFmtId="3" fontId="8" fillId="2" borderId="9" xfId="2" applyNumberFormat="1" applyFont="1" applyFill="1" applyBorder="1" applyAlignment="1" applyProtection="1">
      <protection locked="0"/>
    </xf>
    <xf numFmtId="3" fontId="8" fillId="2" borderId="33" xfId="2" applyNumberFormat="1" applyFont="1" applyFill="1" applyBorder="1" applyAlignment="1" applyProtection="1">
      <protection locked="0"/>
    </xf>
    <xf numFmtId="3" fontId="8" fillId="2" borderId="36" xfId="2" applyNumberFormat="1" applyFont="1" applyFill="1" applyBorder="1" applyAlignment="1" applyProtection="1">
      <protection locked="0"/>
    </xf>
    <xf numFmtId="3" fontId="8" fillId="2" borderId="7" xfId="2" applyNumberFormat="1" applyFont="1" applyFill="1" applyBorder="1" applyAlignment="1" applyProtection="1"/>
    <xf numFmtId="3" fontId="8" fillId="2" borderId="35" xfId="1" applyNumberFormat="1" applyFont="1" applyFill="1" applyBorder="1" applyAlignment="1" applyProtection="1">
      <alignment wrapText="1"/>
    </xf>
    <xf numFmtId="3" fontId="8" fillId="2" borderId="8" xfId="2" applyNumberFormat="1" applyFont="1" applyFill="1" applyBorder="1" applyAlignment="1" applyProtection="1">
      <protection locked="0"/>
    </xf>
    <xf numFmtId="3" fontId="3" fillId="2" borderId="19" xfId="2" applyNumberFormat="1" applyFont="1" applyFill="1" applyBorder="1" applyAlignment="1" applyProtection="1">
      <alignment vertical="center"/>
      <protection locked="0"/>
    </xf>
    <xf numFmtId="3" fontId="8" fillId="2" borderId="41" xfId="3" applyNumberFormat="1" applyFont="1" applyFill="1" applyBorder="1" applyAlignment="1" applyProtection="1">
      <alignment wrapText="1"/>
      <protection locked="0"/>
    </xf>
    <xf numFmtId="3" fontId="8" fillId="2" borderId="42" xfId="3" applyNumberFormat="1" applyFont="1" applyFill="1" applyBorder="1" applyAlignment="1" applyProtection="1">
      <alignment wrapText="1"/>
      <protection locked="0"/>
    </xf>
    <xf numFmtId="3" fontId="8" fillId="2" borderId="8" xfId="2" applyNumberFormat="1" applyFont="1" applyFill="1" applyBorder="1" applyAlignment="1" applyProtection="1"/>
    <xf numFmtId="3" fontId="8" fillId="2" borderId="9" xfId="2" applyNumberFormat="1" applyFont="1" applyFill="1" applyBorder="1" applyAlignment="1" applyProtection="1"/>
    <xf numFmtId="3" fontId="8" fillId="2" borderId="33" xfId="2" applyNumberFormat="1" applyFont="1" applyFill="1" applyBorder="1" applyAlignment="1" applyProtection="1"/>
    <xf numFmtId="3" fontId="8" fillId="2" borderId="12" xfId="2" applyNumberFormat="1" applyFont="1" applyFill="1" applyBorder="1" applyAlignment="1" applyProtection="1">
      <protection locked="0"/>
    </xf>
    <xf numFmtId="3" fontId="8" fillId="2" borderId="24" xfId="2" applyNumberFormat="1" applyFont="1" applyFill="1" applyBorder="1" applyAlignment="1" applyProtection="1">
      <protection locked="0"/>
    </xf>
    <xf numFmtId="3" fontId="8" fillId="2" borderId="31" xfId="2" applyNumberFormat="1" applyFont="1" applyFill="1" applyBorder="1" applyAlignment="1" applyProtection="1">
      <protection locked="0"/>
    </xf>
    <xf numFmtId="3" fontId="8" fillId="2" borderId="41" xfId="1" applyNumberFormat="1" applyFont="1" applyFill="1" applyBorder="1" applyAlignment="1" applyProtection="1">
      <alignment wrapText="1"/>
      <protection locked="0"/>
    </xf>
    <xf numFmtId="3" fontId="3" fillId="2" borderId="18" xfId="2" applyNumberFormat="1" applyFont="1" applyFill="1" applyBorder="1" applyAlignment="1" applyProtection="1">
      <protection locked="0"/>
    </xf>
    <xf numFmtId="3" fontId="3" fillId="2" borderId="19" xfId="2" applyNumberFormat="1" applyFont="1" applyFill="1" applyBorder="1" applyAlignment="1" applyProtection="1">
      <protection locked="0"/>
    </xf>
    <xf numFmtId="3" fontId="3" fillId="2" borderId="27" xfId="2" applyNumberFormat="1" applyFont="1" applyFill="1" applyBorder="1" applyAlignment="1" applyProtection="1">
      <protection locked="0"/>
    </xf>
    <xf numFmtId="3" fontId="3" fillId="2" borderId="14" xfId="2" applyNumberFormat="1" applyFont="1" applyFill="1" applyBorder="1" applyAlignment="1" applyProtection="1">
      <alignment vertical="center"/>
      <protection locked="0"/>
    </xf>
    <xf numFmtId="3" fontId="3" fillId="2" borderId="26" xfId="2" applyNumberFormat="1" applyFont="1" applyFill="1" applyBorder="1" applyAlignment="1" applyProtection="1">
      <alignment vertical="center"/>
      <protection locked="0"/>
    </xf>
    <xf numFmtId="3" fontId="3" fillId="2" borderId="34" xfId="2" applyNumberFormat="1" applyFont="1" applyFill="1" applyBorder="1" applyAlignment="1" applyProtection="1">
      <alignment vertical="center"/>
      <protection locked="0"/>
    </xf>
    <xf numFmtId="3" fontId="3" fillId="2" borderId="18" xfId="1" applyNumberFormat="1" applyFont="1" applyFill="1" applyBorder="1" applyAlignment="1" applyProtection="1">
      <alignment wrapText="1"/>
      <protection locked="0"/>
    </xf>
    <xf numFmtId="3" fontId="3" fillId="2" borderId="19" xfId="1" applyNumberFormat="1" applyFont="1" applyFill="1" applyBorder="1" applyAlignment="1" applyProtection="1">
      <alignment wrapText="1"/>
      <protection locked="0"/>
    </xf>
    <xf numFmtId="3" fontId="3" fillId="2" borderId="8" xfId="1" applyNumberFormat="1" applyFont="1" applyFill="1" applyBorder="1" applyAlignment="1" applyProtection="1">
      <alignment wrapText="1"/>
      <protection locked="0"/>
    </xf>
    <xf numFmtId="3" fontId="3" fillId="2" borderId="9" xfId="1" applyNumberFormat="1" applyFont="1" applyFill="1" applyBorder="1" applyAlignment="1" applyProtection="1">
      <alignment wrapText="1"/>
      <protection locked="0"/>
    </xf>
    <xf numFmtId="3" fontId="3" fillId="2" borderId="33" xfId="1" applyNumberFormat="1" applyFont="1" applyFill="1" applyBorder="1" applyAlignment="1" applyProtection="1">
      <alignment wrapText="1"/>
      <protection locked="0"/>
    </xf>
    <xf numFmtId="3" fontId="8" fillId="2" borderId="9" xfId="3" applyNumberFormat="1" applyFont="1" applyFill="1" applyBorder="1" applyAlignment="1" applyProtection="1">
      <alignment wrapText="1"/>
      <protection locked="0"/>
    </xf>
    <xf numFmtId="3" fontId="8" fillId="2" borderId="33" xfId="3" applyNumberFormat="1" applyFont="1" applyFill="1" applyBorder="1" applyAlignment="1" applyProtection="1">
      <alignment wrapText="1"/>
      <protection locked="0"/>
    </xf>
    <xf numFmtId="3" fontId="9" fillId="2" borderId="0" xfId="2" applyNumberFormat="1" applyFont="1" applyFill="1" applyBorder="1" applyAlignment="1" applyProtection="1">
      <alignment vertical="center"/>
      <protection locked="0"/>
    </xf>
    <xf numFmtId="3" fontId="6" fillId="2" borderId="0" xfId="2" applyNumberFormat="1" applyFont="1" applyFill="1" applyBorder="1" applyProtection="1">
      <protection locked="0"/>
    </xf>
    <xf numFmtId="3" fontId="9" fillId="2" borderId="11" xfId="1" applyNumberFormat="1" applyFont="1" applyFill="1" applyBorder="1" applyAlignment="1" applyProtection="1">
      <alignment horizontal="left"/>
      <protection locked="0"/>
    </xf>
    <xf numFmtId="3" fontId="6" fillId="2" borderId="7" xfId="1" applyNumberFormat="1" applyFont="1" applyFill="1" applyBorder="1" applyProtection="1">
      <protection locked="0"/>
    </xf>
    <xf numFmtId="3" fontId="3" fillId="2" borderId="10" xfId="1" applyNumberFormat="1" applyFont="1" applyFill="1" applyBorder="1" applyAlignment="1" applyProtection="1">
      <alignment horizontal="center" vertical="center" wrapText="1"/>
      <protection locked="0"/>
    </xf>
    <xf numFmtId="3" fontId="9" fillId="2" borderId="15" xfId="1" applyNumberFormat="1" applyFont="1" applyFill="1" applyBorder="1" applyAlignment="1" applyProtection="1">
      <alignment horizontal="left"/>
      <protection locked="0"/>
    </xf>
    <xf numFmtId="3" fontId="9" fillId="2" borderId="16" xfId="1" applyNumberFormat="1" applyFont="1" applyFill="1" applyBorder="1" applyAlignment="1" applyProtection="1">
      <alignment horizontal="left" vertical="center"/>
      <protection locked="0"/>
    </xf>
    <xf numFmtId="3" fontId="3" fillId="2" borderId="17" xfId="1" applyNumberFormat="1" applyFont="1" applyFill="1" applyBorder="1" applyAlignment="1" applyProtection="1">
      <protection locked="0"/>
    </xf>
    <xf numFmtId="3" fontId="10" fillId="2" borderId="0" xfId="2" applyNumberFormat="1" applyFont="1" applyFill="1" applyBorder="1" applyAlignment="1" applyProtection="1">
      <protection locked="0"/>
    </xf>
    <xf numFmtId="3" fontId="9" fillId="2" borderId="5" xfId="1" applyNumberFormat="1" applyFont="1" applyFill="1" applyBorder="1" applyAlignment="1" applyProtection="1">
      <protection locked="0"/>
    </xf>
    <xf numFmtId="3" fontId="6" fillId="2" borderId="20" xfId="1" applyNumberFormat="1" applyFont="1" applyFill="1" applyBorder="1" applyProtection="1">
      <protection locked="0"/>
    </xf>
    <xf numFmtId="3" fontId="8" fillId="2" borderId="21" xfId="1" applyNumberFormat="1" applyFont="1" applyFill="1" applyBorder="1" applyAlignment="1" applyProtection="1">
      <protection locked="0"/>
    </xf>
    <xf numFmtId="3" fontId="6" fillId="2" borderId="0" xfId="2" applyNumberFormat="1" applyFont="1" applyFill="1" applyBorder="1" applyAlignment="1" applyProtection="1">
      <protection locked="0"/>
    </xf>
    <xf numFmtId="3" fontId="9" fillId="2" borderId="11" xfId="1" applyNumberFormat="1" applyFont="1" applyFill="1" applyBorder="1" applyAlignment="1" applyProtection="1">
      <protection locked="0"/>
    </xf>
    <xf numFmtId="3" fontId="8" fillId="2" borderId="7" xfId="1" applyNumberFormat="1" applyFont="1" applyFill="1" applyBorder="1" applyProtection="1">
      <protection locked="0"/>
    </xf>
    <xf numFmtId="3" fontId="9" fillId="2" borderId="15" xfId="1" applyNumberFormat="1" applyFont="1" applyFill="1" applyBorder="1" applyProtection="1">
      <protection locked="0"/>
    </xf>
    <xf numFmtId="3" fontId="9" fillId="2" borderId="17" xfId="1" applyNumberFormat="1" applyFont="1" applyFill="1" applyBorder="1" applyAlignment="1" applyProtection="1">
      <alignment horizontal="left" vertical="center"/>
      <protection locked="0"/>
    </xf>
    <xf numFmtId="3" fontId="9" fillId="2" borderId="15" xfId="1" applyNumberFormat="1" applyFont="1" applyFill="1" applyBorder="1" applyAlignment="1" applyProtection="1">
      <alignment horizontal="left" vertical="center"/>
      <protection locked="0"/>
    </xf>
    <xf numFmtId="3" fontId="3" fillId="2" borderId="17" xfId="1" applyNumberFormat="1" applyFont="1" applyFill="1" applyBorder="1" applyProtection="1">
      <protection locked="0"/>
    </xf>
    <xf numFmtId="3" fontId="10" fillId="2" borderId="0" xfId="2" applyNumberFormat="1" applyFont="1" applyFill="1" applyBorder="1" applyAlignment="1" applyProtection="1">
      <alignment vertical="center"/>
      <protection locked="0"/>
    </xf>
    <xf numFmtId="3" fontId="9" fillId="2" borderId="6" xfId="1" applyNumberFormat="1" applyFont="1" applyFill="1" applyBorder="1" applyAlignment="1" applyProtection="1">
      <alignment horizontal="left"/>
      <protection locked="0"/>
    </xf>
    <xf numFmtId="3" fontId="6" fillId="2" borderId="7" xfId="1" applyNumberFormat="1" applyFont="1" applyFill="1" applyBorder="1" applyAlignment="1" applyProtection="1">
      <alignment vertical="center"/>
      <protection locked="0"/>
    </xf>
    <xf numFmtId="3" fontId="8" fillId="2" borderId="10" xfId="1" applyNumberFormat="1" applyFont="1" applyFill="1" applyBorder="1" applyAlignment="1" applyProtection="1">
      <alignment vertical="center"/>
      <protection locked="0"/>
    </xf>
    <xf numFmtId="3" fontId="6" fillId="2" borderId="11" xfId="1" applyNumberFormat="1" applyFont="1" applyFill="1" applyBorder="1" applyProtection="1">
      <protection locked="0"/>
    </xf>
    <xf numFmtId="3" fontId="8" fillId="2" borderId="7" xfId="1" applyNumberFormat="1" applyFont="1" applyFill="1" applyBorder="1" applyAlignment="1" applyProtection="1">
      <alignment horizontal="left"/>
      <protection locked="0"/>
    </xf>
    <xf numFmtId="3" fontId="8" fillId="2" borderId="10" xfId="1" applyNumberFormat="1" applyFont="1" applyFill="1" applyBorder="1" applyProtection="1">
      <protection locked="0"/>
    </xf>
    <xf numFmtId="3" fontId="6" fillId="2" borderId="22" xfId="1" applyNumberFormat="1" applyFont="1" applyFill="1" applyBorder="1" applyProtection="1">
      <protection locked="0"/>
    </xf>
    <xf numFmtId="3" fontId="6" fillId="2" borderId="4" xfId="1" applyNumberFormat="1" applyFont="1" applyFill="1" applyBorder="1" applyProtection="1">
      <protection locked="0"/>
    </xf>
    <xf numFmtId="3" fontId="8" fillId="2" borderId="13" xfId="1" applyNumberFormat="1" applyFont="1" applyFill="1" applyBorder="1" applyAlignment="1" applyProtection="1">
      <alignment horizontal="left"/>
      <protection locked="0"/>
    </xf>
    <xf numFmtId="3" fontId="8" fillId="2" borderId="0" xfId="1" applyNumberFormat="1" applyFont="1" applyFill="1" applyBorder="1" applyProtection="1">
      <protection locked="0"/>
    </xf>
    <xf numFmtId="3" fontId="9" fillId="2" borderId="15" xfId="1" applyNumberFormat="1" applyFont="1" applyFill="1" applyBorder="1" applyAlignment="1" applyProtection="1">
      <alignment vertical="center"/>
      <protection locked="0"/>
    </xf>
    <xf numFmtId="3" fontId="9" fillId="2" borderId="17" xfId="1" applyNumberFormat="1" applyFont="1" applyFill="1" applyBorder="1" applyAlignment="1" applyProtection="1">
      <alignment vertical="center"/>
      <protection locked="0"/>
    </xf>
    <xf numFmtId="3" fontId="3" fillId="2" borderId="17" xfId="1" applyNumberFormat="1" applyFont="1" applyFill="1" applyBorder="1" applyAlignment="1" applyProtection="1">
      <alignment vertical="center"/>
      <protection locked="0"/>
    </xf>
    <xf numFmtId="3" fontId="10" fillId="2" borderId="0" xfId="2" applyNumberFormat="1" applyFont="1" applyFill="1" applyBorder="1" applyProtection="1">
      <protection locked="0"/>
    </xf>
    <xf numFmtId="3" fontId="9" fillId="2" borderId="23" xfId="1" applyNumberFormat="1" applyFont="1" applyFill="1" applyBorder="1" applyAlignment="1" applyProtection="1">
      <alignment horizontal="left"/>
      <protection locked="0"/>
    </xf>
    <xf numFmtId="3" fontId="6" fillId="2" borderId="10" xfId="1" applyNumberFormat="1" applyFont="1" applyFill="1" applyBorder="1" applyProtection="1">
      <protection locked="0"/>
    </xf>
    <xf numFmtId="3" fontId="6" fillId="2" borderId="11" xfId="4" applyNumberFormat="1" applyFont="1" applyFill="1" applyBorder="1" applyProtection="1">
      <protection locked="0"/>
    </xf>
    <xf numFmtId="3" fontId="8" fillId="2" borderId="7" xfId="4" applyNumberFormat="1" applyFont="1" applyFill="1" applyBorder="1" applyAlignment="1" applyProtection="1">
      <alignment horizontal="left"/>
      <protection locked="0"/>
    </xf>
    <xf numFmtId="3" fontId="8" fillId="2" borderId="10" xfId="4" applyNumberFormat="1" applyFont="1" applyFill="1" applyBorder="1" applyProtection="1">
      <protection locked="0"/>
    </xf>
    <xf numFmtId="3" fontId="9" fillId="2" borderId="15" xfId="1" applyNumberFormat="1" applyFont="1" applyFill="1" applyBorder="1" applyAlignment="1" applyProtection="1">
      <protection locked="0"/>
    </xf>
    <xf numFmtId="3" fontId="9" fillId="2" borderId="25" xfId="1" applyNumberFormat="1" applyFont="1" applyFill="1" applyBorder="1" applyAlignment="1" applyProtection="1">
      <alignment horizontal="left" vertical="center"/>
      <protection locked="0"/>
    </xf>
    <xf numFmtId="3" fontId="6" fillId="2" borderId="15" xfId="1" applyNumberFormat="1" applyFont="1" applyFill="1" applyBorder="1" applyAlignment="1" applyProtection="1">
      <alignment horizontal="center" vertical="center" wrapText="1"/>
      <protection locked="0"/>
    </xf>
    <xf numFmtId="3" fontId="8" fillId="2" borderId="17" xfId="1" applyNumberFormat="1" applyFont="1" applyFill="1" applyBorder="1" applyAlignment="1" applyProtection="1">
      <alignment vertical="center"/>
      <protection locked="0"/>
    </xf>
    <xf numFmtId="3" fontId="6" fillId="2" borderId="0" xfId="2" applyNumberFormat="1" applyFont="1" applyFill="1" applyBorder="1" applyAlignment="1" applyProtection="1">
      <alignment horizontal="center" vertical="center"/>
      <protection locked="0"/>
    </xf>
    <xf numFmtId="3" fontId="6" fillId="2" borderId="15" xfId="1" applyNumberFormat="1" applyFont="1" applyFill="1" applyBorder="1" applyProtection="1">
      <protection locked="0"/>
    </xf>
    <xf numFmtId="3" fontId="9" fillId="2" borderId="4" xfId="1" applyNumberFormat="1" applyFont="1" applyFill="1" applyBorder="1" applyAlignment="1" applyProtection="1">
      <protection locked="0"/>
    </xf>
    <xf numFmtId="3" fontId="9" fillId="2" borderId="0" xfId="1" applyNumberFormat="1" applyFont="1" applyFill="1" applyBorder="1" applyAlignment="1" applyProtection="1">
      <alignment horizontal="left" vertical="center"/>
      <protection locked="0"/>
    </xf>
    <xf numFmtId="3" fontId="3" fillId="2" borderId="0" xfId="1" applyNumberFormat="1" applyFont="1" applyFill="1" applyBorder="1" applyAlignment="1" applyProtection="1">
      <alignment vertical="center"/>
      <protection locked="0"/>
    </xf>
    <xf numFmtId="3" fontId="2" fillId="2" borderId="15" xfId="1" applyNumberFormat="1" applyFont="1" applyFill="1" applyBorder="1" applyProtection="1">
      <protection locked="0"/>
    </xf>
    <xf numFmtId="3" fontId="11" fillId="2" borderId="16" xfId="1" applyNumberFormat="1" applyFont="1" applyFill="1" applyBorder="1"/>
    <xf numFmtId="3" fontId="11" fillId="2" borderId="18" xfId="5" applyNumberFormat="1" applyFont="1" applyFill="1" applyBorder="1"/>
    <xf numFmtId="3" fontId="11" fillId="2" borderId="19" xfId="5" applyNumberFormat="1" applyFont="1" applyFill="1" applyBorder="1"/>
    <xf numFmtId="3" fontId="3" fillId="2" borderId="4" xfId="1" applyNumberFormat="1" applyFont="1" applyFill="1" applyBorder="1" applyProtection="1">
      <protection locked="0"/>
    </xf>
    <xf numFmtId="3" fontId="11" fillId="2" borderId="13" xfId="1" applyNumberFormat="1" applyFont="1" applyFill="1" applyBorder="1"/>
    <xf numFmtId="3" fontId="11" fillId="2" borderId="14" xfId="1" applyNumberFormat="1" applyFont="1" applyFill="1" applyBorder="1"/>
    <xf numFmtId="3" fontId="11" fillId="2" borderId="26" xfId="1" applyNumberFormat="1" applyFont="1" applyFill="1" applyBorder="1"/>
    <xf numFmtId="3" fontId="3" fillId="2" borderId="0" xfId="2" applyNumberFormat="1" applyFont="1" applyFill="1" applyBorder="1" applyProtection="1">
      <protection locked="0"/>
    </xf>
    <xf numFmtId="3" fontId="11" fillId="2" borderId="18" xfId="1" applyNumberFormat="1" applyFont="1" applyFill="1" applyBorder="1"/>
    <xf numFmtId="3" fontId="11" fillId="2" borderId="19" xfId="1" applyNumberFormat="1" applyFont="1" applyFill="1" applyBorder="1"/>
    <xf numFmtId="3" fontId="12" fillId="2" borderId="7" xfId="1" applyNumberFormat="1" applyFont="1" applyFill="1" applyBorder="1"/>
    <xf numFmtId="3" fontId="12" fillId="2" borderId="8" xfId="1" applyNumberFormat="1" applyFont="1" applyFill="1" applyBorder="1"/>
    <xf numFmtId="3" fontId="12" fillId="2" borderId="9" xfId="1" applyNumberFormat="1" applyFont="1" applyFill="1" applyBorder="1"/>
    <xf numFmtId="3" fontId="11" fillId="2" borderId="7" xfId="1" applyNumberFormat="1" applyFont="1" applyFill="1" applyBorder="1"/>
    <xf numFmtId="3" fontId="11" fillId="2" borderId="8" xfId="1" applyNumberFormat="1" applyFont="1" applyFill="1" applyBorder="1"/>
    <xf numFmtId="3" fontId="12" fillId="2" borderId="29" xfId="1" applyNumberFormat="1" applyFont="1" applyFill="1" applyBorder="1"/>
    <xf numFmtId="3" fontId="12" fillId="2" borderId="12" xfId="1" applyNumberFormat="1" applyFont="1" applyFill="1" applyBorder="1"/>
    <xf numFmtId="3" fontId="12" fillId="2" borderId="24" xfId="1" applyNumberFormat="1" applyFont="1" applyFill="1" applyBorder="1"/>
    <xf numFmtId="3" fontId="11" fillId="2" borderId="30" xfId="1" applyNumberFormat="1" applyFont="1" applyFill="1" applyBorder="1" applyAlignment="1"/>
    <xf numFmtId="3" fontId="12" fillId="2" borderId="30" xfId="1" applyNumberFormat="1" applyFont="1" applyFill="1" applyBorder="1"/>
    <xf numFmtId="3" fontId="9" fillId="2" borderId="0" xfId="2" applyNumberFormat="1" applyFont="1" applyFill="1" applyBorder="1" applyProtection="1">
      <protection locked="0"/>
    </xf>
    <xf numFmtId="3" fontId="11" fillId="2" borderId="29" xfId="1" applyNumberFormat="1" applyFont="1" applyFill="1" applyBorder="1"/>
    <xf numFmtId="3" fontId="11" fillId="2" borderId="12" xfId="1" applyNumberFormat="1" applyFont="1" applyFill="1" applyBorder="1"/>
    <xf numFmtId="3" fontId="6" fillId="2" borderId="15" xfId="1" applyNumberFormat="1" applyFont="1" applyFill="1" applyBorder="1" applyAlignment="1" applyProtection="1">
      <alignment vertical="center"/>
      <protection locked="0"/>
    </xf>
    <xf numFmtId="3" fontId="6" fillId="2" borderId="11" xfId="1" applyNumberFormat="1" applyFont="1" applyFill="1" applyBorder="1" applyAlignment="1" applyProtection="1">
      <alignment vertical="center"/>
      <protection locked="0"/>
    </xf>
    <xf numFmtId="3" fontId="8" fillId="2" borderId="29" xfId="1" applyNumberFormat="1" applyFont="1" applyFill="1" applyBorder="1" applyAlignment="1" applyProtection="1">
      <alignment horizontal="left"/>
      <protection locked="0"/>
    </xf>
    <xf numFmtId="3" fontId="8" fillId="2" borderId="30" xfId="1" applyNumberFormat="1" applyFont="1" applyFill="1" applyBorder="1" applyAlignment="1" applyProtection="1">
      <alignment vertical="center"/>
      <protection locked="0"/>
    </xf>
    <xf numFmtId="3" fontId="9" fillId="2" borderId="19" xfId="1" applyNumberFormat="1" applyFont="1" applyFill="1" applyBorder="1" applyAlignment="1" applyProtection="1">
      <alignment horizontal="left" vertical="center"/>
      <protection locked="0"/>
    </xf>
    <xf numFmtId="3" fontId="13" fillId="2" borderId="0" xfId="1" applyNumberFormat="1" applyFont="1" applyFill="1" applyBorder="1" applyProtection="1">
      <protection locked="0"/>
    </xf>
    <xf numFmtId="3" fontId="8" fillId="2" borderId="0" xfId="1" applyNumberFormat="1" applyFont="1" applyFill="1" applyProtection="1">
      <protection locked="0"/>
    </xf>
    <xf numFmtId="3" fontId="6" fillId="2" borderId="0" xfId="1" applyNumberFormat="1" applyFont="1" applyFill="1" applyBorder="1" applyProtection="1">
      <protection locked="0"/>
    </xf>
    <xf numFmtId="3" fontId="6" fillId="2" borderId="0" xfId="1" applyNumberFormat="1" applyFont="1" applyFill="1" applyBorder="1" applyAlignment="1" applyProtection="1">
      <alignment horizontal="center"/>
      <protection locked="0"/>
    </xf>
    <xf numFmtId="42" fontId="8" fillId="2" borderId="43" xfId="1" applyNumberFormat="1" applyFont="1" applyFill="1" applyBorder="1" applyProtection="1">
      <protection locked="0"/>
    </xf>
    <xf numFmtId="42" fontId="8" fillId="2" borderId="0" xfId="1" applyNumberFormat="1" applyFont="1" applyFill="1" applyAlignment="1" applyProtection="1">
      <alignment vertical="center"/>
      <protection locked="0"/>
    </xf>
    <xf numFmtId="3" fontId="8" fillId="0" borderId="0" xfId="1" applyNumberFormat="1" applyFont="1" applyFill="1" applyProtection="1">
      <protection locked="0"/>
    </xf>
    <xf numFmtId="42" fontId="8" fillId="0" borderId="0" xfId="1" applyNumberFormat="1" applyFont="1" applyFill="1" applyProtection="1">
      <protection locked="0"/>
    </xf>
    <xf numFmtId="3" fontId="3" fillId="2" borderId="37" xfId="2" applyNumberFormat="1" applyFont="1" applyFill="1" applyBorder="1" applyAlignment="1" applyProtection="1">
      <alignment horizontal="center" vertical="center" wrapText="1"/>
      <protection locked="0"/>
    </xf>
    <xf numFmtId="3" fontId="3" fillId="2" borderId="34" xfId="2" applyNumberFormat="1" applyFont="1" applyFill="1" applyBorder="1" applyAlignment="1" applyProtection="1">
      <alignment horizontal="center" vertical="center" wrapText="1"/>
      <protection locked="0"/>
    </xf>
    <xf numFmtId="3" fontId="3" fillId="2" borderId="38" xfId="2" applyNumberFormat="1" applyFont="1" applyFill="1" applyBorder="1" applyAlignment="1" applyProtection="1">
      <alignment horizontal="center" vertical="center" wrapText="1"/>
      <protection locked="0"/>
    </xf>
    <xf numFmtId="3" fontId="3" fillId="2" borderId="39" xfId="2" applyNumberFormat="1" applyFont="1" applyFill="1" applyBorder="1" applyAlignment="1" applyProtection="1">
      <alignment horizontal="center" vertical="center" wrapText="1"/>
      <protection locked="0"/>
    </xf>
    <xf numFmtId="3" fontId="3" fillId="2" borderId="14" xfId="2" applyNumberFormat="1" applyFont="1" applyFill="1" applyBorder="1" applyAlignment="1" applyProtection="1">
      <alignment horizontal="center" vertical="center" wrapText="1"/>
      <protection locked="0"/>
    </xf>
    <xf numFmtId="3" fontId="3" fillId="2" borderId="40" xfId="2" applyNumberFormat="1" applyFont="1" applyFill="1" applyBorder="1" applyAlignment="1" applyProtection="1">
      <alignment horizontal="center" vertical="center" wrapText="1"/>
      <protection locked="0"/>
    </xf>
    <xf numFmtId="3" fontId="5" fillId="2" borderId="32" xfId="2" applyNumberFormat="1" applyFont="1" applyFill="1" applyBorder="1" applyAlignment="1" applyProtection="1">
      <alignment horizontal="center" vertical="center" wrapText="1"/>
      <protection locked="0"/>
    </xf>
    <xf numFmtId="3" fontId="5" fillId="2" borderId="14" xfId="2" applyNumberFormat="1" applyFont="1" applyFill="1" applyBorder="1" applyAlignment="1" applyProtection="1">
      <alignment horizontal="center" vertical="center" wrapText="1"/>
      <protection locked="0"/>
    </xf>
    <xf numFmtId="3" fontId="5" fillId="2" borderId="40" xfId="2" applyNumberFormat="1" applyFont="1" applyFill="1" applyBorder="1" applyAlignment="1" applyProtection="1">
      <alignment horizontal="center" vertical="center" wrapText="1"/>
      <protection locked="0"/>
    </xf>
    <xf numFmtId="3" fontId="11" fillId="2" borderId="30" xfId="1" applyNumberFormat="1" applyFont="1" applyFill="1" applyBorder="1" applyAlignment="1">
      <alignment horizontal="center"/>
    </xf>
    <xf numFmtId="3" fontId="7" fillId="2" borderId="6" xfId="1" applyNumberFormat="1" applyFont="1" applyFill="1" applyBorder="1" applyAlignment="1" applyProtection="1">
      <alignment horizontal="center" vertical="center" wrapText="1"/>
      <protection locked="0"/>
    </xf>
    <xf numFmtId="3" fontId="7" fillId="2" borderId="28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2" borderId="3" xfId="1" applyNumberFormat="1" applyFont="1" applyFill="1" applyBorder="1" applyAlignment="1" applyProtection="1">
      <alignment horizontal="center" vertical="center" wrapText="1"/>
      <protection locked="0"/>
    </xf>
    <xf numFmtId="3" fontId="8" fillId="2" borderId="0" xfId="1" applyNumberFormat="1" applyFont="1" applyFill="1" applyProtection="1">
      <protection locked="0"/>
    </xf>
    <xf numFmtId="3" fontId="8" fillId="2" borderId="0" xfId="1" applyNumberFormat="1" applyFont="1" applyFill="1" applyAlignment="1" applyProtection="1">
      <alignment vertical="center" wrapText="1"/>
      <protection locked="0"/>
    </xf>
    <xf numFmtId="3" fontId="6" fillId="0" borderId="0" xfId="1" applyNumberFormat="1" applyFont="1" applyFill="1" applyBorder="1" applyAlignment="1" applyProtection="1">
      <alignment horizontal="right" vertical="center"/>
      <protection locked="0"/>
    </xf>
    <xf numFmtId="3" fontId="6" fillId="2" borderId="0" xfId="1" applyNumberFormat="1" applyFont="1" applyFill="1" applyBorder="1" applyAlignment="1" applyProtection="1">
      <alignment horizontal="right"/>
      <protection locked="0"/>
    </xf>
  </cellXfs>
  <cellStyles count="6">
    <cellStyle name="Normál" xfId="0" builtinId="0"/>
    <cellStyle name="Normál 2" xfId="1" xr:uid="{00000000-0005-0000-0000-000001000000}"/>
    <cellStyle name="Normál_2015 Tervtábla_Iskolák_tárgyalás_15_01_29" xfId="4" xr:uid="{00000000-0005-0000-0000-000002000000}"/>
    <cellStyle name="Normál_Családsegítő és Gyermekjóléti Központ" xfId="3" xr:uid="{00000000-0005-0000-0000-000003000000}"/>
    <cellStyle name="Normál_Óvoda 2013" xfId="2" xr:uid="{00000000-0005-0000-0000-000004000000}"/>
    <cellStyle name="Normál_Zuglói Önkormányzati Rendészet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G100"/>
  <sheetViews>
    <sheetView tabSelected="1" zoomScale="80" zoomScaleNormal="80" workbookViewId="0">
      <pane ySplit="3" topLeftCell="A85" activePane="bottomLeft" state="frozen"/>
      <selection pane="bottomLeft" activeCell="A101" sqref="A101"/>
    </sheetView>
  </sheetViews>
  <sheetFormatPr defaultRowHeight="18.95" customHeight="1" x14ac:dyDescent="0.25"/>
  <cols>
    <col min="1" max="1" width="2.7109375" style="123" customWidth="1"/>
    <col min="2" max="2" width="15" style="124" customWidth="1"/>
    <col min="3" max="3" width="15.85546875" style="124" customWidth="1"/>
    <col min="4" max="4" width="61.42578125" style="122" customWidth="1"/>
    <col min="5" max="5" width="17.7109375" style="122" bestFit="1" customWidth="1"/>
    <col min="6" max="6" width="14.140625" style="122" customWidth="1"/>
    <col min="7" max="7" width="16.7109375" style="122" customWidth="1"/>
    <col min="8" max="16384" width="9.140625" style="45"/>
  </cols>
  <sheetData>
    <row r="1" spans="1:7" ht="39" customHeight="1" thickBot="1" x14ac:dyDescent="0.25">
      <c r="A1" s="141" t="s">
        <v>0</v>
      </c>
      <c r="B1" s="141"/>
      <c r="C1" s="142" t="s">
        <v>1</v>
      </c>
      <c r="D1" s="143" t="s">
        <v>2</v>
      </c>
      <c r="E1" s="135" t="s">
        <v>184</v>
      </c>
      <c r="F1" s="132" t="s">
        <v>173</v>
      </c>
      <c r="G1" s="129" t="s">
        <v>174</v>
      </c>
    </row>
    <row r="2" spans="1:7" ht="32.25" customHeight="1" thickTop="1" thickBot="1" x14ac:dyDescent="0.25">
      <c r="A2" s="141"/>
      <c r="B2" s="141"/>
      <c r="C2" s="142"/>
      <c r="D2" s="143"/>
      <c r="E2" s="136"/>
      <c r="F2" s="133"/>
      <c r="G2" s="130"/>
    </row>
    <row r="3" spans="1:7" ht="18.75" customHeight="1" thickTop="1" thickBot="1" x14ac:dyDescent="0.25">
      <c r="A3" s="141"/>
      <c r="B3" s="141"/>
      <c r="C3" s="142"/>
      <c r="D3" s="143"/>
      <c r="E3" s="137"/>
      <c r="F3" s="134"/>
      <c r="G3" s="131"/>
    </row>
    <row r="4" spans="1:7" ht="21" customHeight="1" thickTop="1" x14ac:dyDescent="0.2">
      <c r="A4" s="139" t="s">
        <v>3</v>
      </c>
      <c r="B4" s="139"/>
      <c r="C4" s="139"/>
      <c r="D4" s="139"/>
      <c r="E4" s="6"/>
      <c r="F4" s="7"/>
      <c r="G4" s="8"/>
    </row>
    <row r="5" spans="1:7" ht="21" customHeight="1" thickBot="1" x14ac:dyDescent="0.3">
      <c r="A5" s="46" t="s">
        <v>4</v>
      </c>
      <c r="B5" s="47"/>
      <c r="C5" s="47"/>
      <c r="D5" s="48"/>
      <c r="E5" s="9"/>
      <c r="F5" s="10"/>
      <c r="G5" s="11"/>
    </row>
    <row r="6" spans="1:7" s="52" customFormat="1" ht="32.25" customHeight="1" thickBot="1" x14ac:dyDescent="0.3">
      <c r="A6" s="49"/>
      <c r="B6" s="50" t="s">
        <v>5</v>
      </c>
      <c r="C6" s="50"/>
      <c r="D6" s="51"/>
      <c r="E6" s="12">
        <v>0</v>
      </c>
      <c r="F6" s="12">
        <v>0</v>
      </c>
      <c r="G6" s="13">
        <f>E6-F6</f>
        <v>0</v>
      </c>
    </row>
    <row r="7" spans="1:7" s="56" customFormat="1" ht="18.75" customHeight="1" x14ac:dyDescent="0.25">
      <c r="A7" s="53" t="s">
        <v>6</v>
      </c>
      <c r="B7" s="54"/>
      <c r="C7" s="54"/>
      <c r="D7" s="55"/>
      <c r="E7" s="14"/>
      <c r="F7" s="15"/>
      <c r="G7" s="16"/>
    </row>
    <row r="8" spans="1:7" s="56" customFormat="1" ht="18.75" customHeight="1" x14ac:dyDescent="0.25">
      <c r="A8" s="57"/>
      <c r="B8" s="58" t="s">
        <v>7</v>
      </c>
      <c r="C8" s="58" t="s">
        <v>8</v>
      </c>
      <c r="D8" s="4" t="s">
        <v>9</v>
      </c>
      <c r="E8" s="17">
        <v>1639301</v>
      </c>
      <c r="F8" s="18">
        <v>242441</v>
      </c>
      <c r="G8" s="19">
        <f>E8-F8</f>
        <v>1396860</v>
      </c>
    </row>
    <row r="9" spans="1:7" s="56" customFormat="1" ht="18.75" customHeight="1" x14ac:dyDescent="0.25">
      <c r="A9" s="57"/>
      <c r="B9" s="58" t="s">
        <v>7</v>
      </c>
      <c r="C9" s="58" t="s">
        <v>10</v>
      </c>
      <c r="D9" s="4" t="s">
        <v>11</v>
      </c>
      <c r="E9" s="17">
        <v>36764</v>
      </c>
      <c r="F9" s="18">
        <v>0</v>
      </c>
      <c r="G9" s="19">
        <f t="shared" ref="G9:G21" si="0">E9-F9</f>
        <v>36764</v>
      </c>
    </row>
    <row r="10" spans="1:7" s="56" customFormat="1" ht="18.75" customHeight="1" x14ac:dyDescent="0.25">
      <c r="A10" s="57"/>
      <c r="B10" s="58" t="s">
        <v>7</v>
      </c>
      <c r="C10" s="58" t="s">
        <v>12</v>
      </c>
      <c r="D10" s="4" t="s">
        <v>13</v>
      </c>
      <c r="E10" s="17">
        <v>423207</v>
      </c>
      <c r="F10" s="18">
        <v>5220</v>
      </c>
      <c r="G10" s="19">
        <f t="shared" si="0"/>
        <v>417987</v>
      </c>
    </row>
    <row r="11" spans="1:7" s="56" customFormat="1" ht="18.75" customHeight="1" x14ac:dyDescent="0.25">
      <c r="A11" s="57"/>
      <c r="B11" s="58" t="s">
        <v>7</v>
      </c>
      <c r="C11" s="58" t="s">
        <v>14</v>
      </c>
      <c r="D11" s="4" t="s">
        <v>15</v>
      </c>
      <c r="E11" s="17">
        <v>228952</v>
      </c>
      <c r="F11" s="18">
        <v>35400</v>
      </c>
      <c r="G11" s="19">
        <f t="shared" si="0"/>
        <v>193552</v>
      </c>
    </row>
    <row r="12" spans="1:7" s="56" customFormat="1" ht="18.75" customHeight="1" x14ac:dyDescent="0.25">
      <c r="A12" s="57"/>
      <c r="B12" s="58" t="s">
        <v>16</v>
      </c>
      <c r="C12" s="58" t="s">
        <v>17</v>
      </c>
      <c r="D12" s="4" t="s">
        <v>18</v>
      </c>
      <c r="E12" s="17">
        <v>12499</v>
      </c>
      <c r="F12" s="18">
        <v>1507</v>
      </c>
      <c r="G12" s="19">
        <f t="shared" si="0"/>
        <v>10992</v>
      </c>
    </row>
    <row r="13" spans="1:7" s="56" customFormat="1" ht="18.75" customHeight="1" x14ac:dyDescent="0.25">
      <c r="A13" s="57"/>
      <c r="B13" s="58" t="s">
        <v>19</v>
      </c>
      <c r="C13" s="58" t="s">
        <v>20</v>
      </c>
      <c r="D13" s="4" t="s">
        <v>21</v>
      </c>
      <c r="E13" s="17">
        <v>0</v>
      </c>
      <c r="F13" s="18">
        <v>0</v>
      </c>
      <c r="G13" s="19">
        <f t="shared" si="0"/>
        <v>0</v>
      </c>
    </row>
    <row r="14" spans="1:7" s="56" customFormat="1" ht="18.75" customHeight="1" x14ac:dyDescent="0.25">
      <c r="A14" s="57"/>
      <c r="B14" s="58" t="s">
        <v>22</v>
      </c>
      <c r="C14" s="58" t="s">
        <v>23</v>
      </c>
      <c r="D14" s="4" t="s">
        <v>24</v>
      </c>
      <c r="E14" s="17">
        <v>11242</v>
      </c>
      <c r="F14" s="18">
        <v>1269</v>
      </c>
      <c r="G14" s="19">
        <f t="shared" si="0"/>
        <v>9973</v>
      </c>
    </row>
    <row r="15" spans="1:7" s="56" customFormat="1" ht="18.75" customHeight="1" x14ac:dyDescent="0.25">
      <c r="A15" s="57"/>
      <c r="B15" s="58" t="s">
        <v>25</v>
      </c>
      <c r="C15" s="58" t="s">
        <v>26</v>
      </c>
      <c r="D15" s="4" t="s">
        <v>27</v>
      </c>
      <c r="E15" s="17">
        <v>3500</v>
      </c>
      <c r="F15" s="18">
        <v>590</v>
      </c>
      <c r="G15" s="19">
        <f t="shared" si="0"/>
        <v>2910</v>
      </c>
    </row>
    <row r="16" spans="1:7" s="56" customFormat="1" ht="18.75" customHeight="1" x14ac:dyDescent="0.25">
      <c r="A16" s="57"/>
      <c r="B16" s="58" t="s">
        <v>28</v>
      </c>
      <c r="C16" s="58" t="s">
        <v>29</v>
      </c>
      <c r="D16" s="4" t="s">
        <v>30</v>
      </c>
      <c r="E16" s="17">
        <v>1440</v>
      </c>
      <c r="F16" s="18">
        <v>0</v>
      </c>
      <c r="G16" s="19">
        <f t="shared" si="0"/>
        <v>1440</v>
      </c>
    </row>
    <row r="17" spans="1:7" s="56" customFormat="1" ht="18.75" customHeight="1" x14ac:dyDescent="0.25">
      <c r="A17" s="57"/>
      <c r="B17" s="58" t="s">
        <v>28</v>
      </c>
      <c r="C17" s="58" t="s">
        <v>159</v>
      </c>
      <c r="D17" s="4" t="s">
        <v>160</v>
      </c>
      <c r="E17" s="17">
        <v>3024</v>
      </c>
      <c r="F17" s="18">
        <v>0</v>
      </c>
      <c r="G17" s="19">
        <f t="shared" si="0"/>
        <v>3024</v>
      </c>
    </row>
    <row r="18" spans="1:7" s="56" customFormat="1" ht="18.75" customHeight="1" x14ac:dyDescent="0.25">
      <c r="A18" s="57"/>
      <c r="B18" s="58" t="s">
        <v>28</v>
      </c>
      <c r="C18" s="58" t="s">
        <v>163</v>
      </c>
      <c r="D18" s="4" t="s">
        <v>166</v>
      </c>
      <c r="E18" s="17">
        <v>0</v>
      </c>
      <c r="F18" s="18">
        <v>0</v>
      </c>
      <c r="G18" s="19">
        <f t="shared" si="0"/>
        <v>0</v>
      </c>
    </row>
    <row r="19" spans="1:7" s="56" customFormat="1" ht="18.75" customHeight="1" x14ac:dyDescent="0.25">
      <c r="A19" s="57"/>
      <c r="B19" s="58" t="s">
        <v>28</v>
      </c>
      <c r="C19" s="58" t="s">
        <v>164</v>
      </c>
      <c r="D19" s="4" t="s">
        <v>167</v>
      </c>
      <c r="E19" s="17">
        <v>1470</v>
      </c>
      <c r="F19" s="18">
        <v>360</v>
      </c>
      <c r="G19" s="19">
        <f t="shared" si="0"/>
        <v>1110</v>
      </c>
    </row>
    <row r="20" spans="1:7" s="56" customFormat="1" ht="18.75" customHeight="1" x14ac:dyDescent="0.25">
      <c r="A20" s="57"/>
      <c r="B20" s="58" t="s">
        <v>28</v>
      </c>
      <c r="C20" s="58" t="s">
        <v>165</v>
      </c>
      <c r="D20" s="4" t="s">
        <v>168</v>
      </c>
      <c r="E20" s="17">
        <v>4224</v>
      </c>
      <c r="F20" s="18">
        <v>708</v>
      </c>
      <c r="G20" s="19">
        <f t="shared" si="0"/>
        <v>3516</v>
      </c>
    </row>
    <row r="21" spans="1:7" s="56" customFormat="1" ht="18.75" customHeight="1" x14ac:dyDescent="0.25">
      <c r="A21" s="57"/>
      <c r="B21" s="58" t="s">
        <v>31</v>
      </c>
      <c r="C21" s="58" t="s">
        <v>32</v>
      </c>
      <c r="D21" s="4" t="s">
        <v>33</v>
      </c>
      <c r="E21" s="17">
        <v>4058</v>
      </c>
      <c r="F21" s="18">
        <v>0</v>
      </c>
      <c r="G21" s="19">
        <f t="shared" si="0"/>
        <v>4058</v>
      </c>
    </row>
    <row r="22" spans="1:7" s="56" customFormat="1" ht="18.75" customHeight="1" thickBot="1" x14ac:dyDescent="0.3">
      <c r="A22" s="57"/>
      <c r="B22" s="58"/>
      <c r="C22" s="58"/>
      <c r="D22" s="4"/>
      <c r="E22" s="20"/>
      <c r="F22" s="15"/>
      <c r="G22" s="16"/>
    </row>
    <row r="23" spans="1:7" s="63" customFormat="1" ht="30" customHeight="1" thickBot="1" x14ac:dyDescent="0.3">
      <c r="A23" s="59"/>
      <c r="B23" s="60" t="s">
        <v>34</v>
      </c>
      <c r="C23" s="61"/>
      <c r="D23" s="62"/>
      <c r="E23" s="12">
        <f>SUM(E8:E21)</f>
        <v>2369681</v>
      </c>
      <c r="F23" s="21">
        <f>SUM(F8:F21)</f>
        <v>287495</v>
      </c>
      <c r="G23" s="13">
        <f>SUM(G8:G21)</f>
        <v>2082186</v>
      </c>
    </row>
    <row r="24" spans="1:7" ht="18.75" customHeight="1" x14ac:dyDescent="0.25">
      <c r="A24" s="64" t="s">
        <v>35</v>
      </c>
      <c r="B24" s="65"/>
      <c r="C24" s="65"/>
      <c r="D24" s="66"/>
      <c r="E24" s="20"/>
      <c r="F24" s="15"/>
      <c r="G24" s="16"/>
    </row>
    <row r="25" spans="1:7" ht="18.75" customHeight="1" x14ac:dyDescent="0.25">
      <c r="A25" s="67"/>
      <c r="B25" s="68" t="s">
        <v>36</v>
      </c>
      <c r="C25" s="68" t="s">
        <v>37</v>
      </c>
      <c r="D25" s="69" t="s">
        <v>38</v>
      </c>
      <c r="E25" s="1">
        <v>312305</v>
      </c>
      <c r="F25" s="22">
        <f>32484+4679</f>
        <v>37163</v>
      </c>
      <c r="G25" s="19">
        <f t="shared" ref="G25:G27" si="1">E25-F25</f>
        <v>275142</v>
      </c>
    </row>
    <row r="26" spans="1:7" ht="18.75" customHeight="1" x14ac:dyDescent="0.25">
      <c r="A26" s="67"/>
      <c r="B26" s="68" t="s">
        <v>36</v>
      </c>
      <c r="C26" s="68" t="s">
        <v>39</v>
      </c>
      <c r="D26" s="69" t="s">
        <v>40</v>
      </c>
      <c r="E26" s="1">
        <v>31320</v>
      </c>
      <c r="F26" s="22">
        <v>0</v>
      </c>
      <c r="G26" s="19">
        <f t="shared" si="1"/>
        <v>31320</v>
      </c>
    </row>
    <row r="27" spans="1:7" ht="18" customHeight="1" x14ac:dyDescent="0.25">
      <c r="A27" s="70"/>
      <c r="B27" s="68" t="s">
        <v>36</v>
      </c>
      <c r="C27" s="68" t="s">
        <v>41</v>
      </c>
      <c r="D27" s="69" t="s">
        <v>42</v>
      </c>
      <c r="E27" s="1">
        <v>0</v>
      </c>
      <c r="F27" s="23">
        <v>0</v>
      </c>
      <c r="G27" s="19">
        <f t="shared" si="1"/>
        <v>0</v>
      </c>
    </row>
    <row r="28" spans="1:7" s="44" customFormat="1" ht="21.75" customHeight="1" thickBot="1" x14ac:dyDescent="0.3">
      <c r="A28" s="71"/>
      <c r="B28" s="72"/>
      <c r="C28" s="72"/>
      <c r="D28" s="73"/>
      <c r="E28" s="24"/>
      <c r="F28" s="25"/>
      <c r="G28" s="26"/>
    </row>
    <row r="29" spans="1:7" s="77" customFormat="1" ht="32.25" customHeight="1" thickBot="1" x14ac:dyDescent="0.3">
      <c r="A29" s="74"/>
      <c r="B29" s="75" t="s">
        <v>43</v>
      </c>
      <c r="C29" s="74"/>
      <c r="D29" s="76"/>
      <c r="E29" s="12">
        <f>SUM(E25:E27)</f>
        <v>343625</v>
      </c>
      <c r="F29" s="21">
        <f>SUM(F25:F27)</f>
        <v>37163</v>
      </c>
      <c r="G29" s="13">
        <f>SUM(G25:G27)</f>
        <v>306462</v>
      </c>
    </row>
    <row r="30" spans="1:7" ht="25.5" customHeight="1" x14ac:dyDescent="0.25">
      <c r="A30" s="78" t="s">
        <v>44</v>
      </c>
      <c r="B30" s="79"/>
      <c r="C30" s="79"/>
      <c r="D30" s="69"/>
      <c r="E30" s="27"/>
      <c r="F30" s="28"/>
      <c r="G30" s="29"/>
    </row>
    <row r="31" spans="1:7" ht="18.75" customHeight="1" x14ac:dyDescent="0.25">
      <c r="A31" s="67"/>
      <c r="B31" s="68" t="s">
        <v>45</v>
      </c>
      <c r="C31" s="68" t="s">
        <v>46</v>
      </c>
      <c r="D31" s="69" t="s">
        <v>47</v>
      </c>
      <c r="E31" s="1">
        <v>136</v>
      </c>
      <c r="F31" s="30">
        <v>0</v>
      </c>
      <c r="G31" s="19">
        <f t="shared" ref="G31:G64" si="2">E31-F31</f>
        <v>136</v>
      </c>
    </row>
    <row r="32" spans="1:7" ht="18.75" customHeight="1" x14ac:dyDescent="0.25">
      <c r="A32" s="67"/>
      <c r="B32" s="68" t="s">
        <v>45</v>
      </c>
      <c r="C32" s="68" t="s">
        <v>48</v>
      </c>
      <c r="D32" s="69" t="s">
        <v>49</v>
      </c>
      <c r="E32" s="1">
        <v>179</v>
      </c>
      <c r="F32" s="5">
        <v>0</v>
      </c>
      <c r="G32" s="19">
        <f t="shared" si="2"/>
        <v>179</v>
      </c>
    </row>
    <row r="33" spans="1:7" ht="18.75" customHeight="1" x14ac:dyDescent="0.25">
      <c r="A33" s="67"/>
      <c r="B33" s="68" t="s">
        <v>45</v>
      </c>
      <c r="C33" s="68" t="s">
        <v>50</v>
      </c>
      <c r="D33" s="69" t="s">
        <v>51</v>
      </c>
      <c r="E33" s="1">
        <v>167</v>
      </c>
      <c r="F33" s="5">
        <v>0</v>
      </c>
      <c r="G33" s="19">
        <f t="shared" si="2"/>
        <v>167</v>
      </c>
    </row>
    <row r="34" spans="1:7" ht="18.75" customHeight="1" x14ac:dyDescent="0.25">
      <c r="A34" s="67"/>
      <c r="B34" s="68" t="s">
        <v>45</v>
      </c>
      <c r="C34" s="68" t="s">
        <v>52</v>
      </c>
      <c r="D34" s="69" t="s">
        <v>53</v>
      </c>
      <c r="E34" s="1">
        <v>300</v>
      </c>
      <c r="F34" s="5">
        <v>0</v>
      </c>
      <c r="G34" s="19">
        <f t="shared" si="2"/>
        <v>300</v>
      </c>
    </row>
    <row r="35" spans="1:7" ht="18.75" customHeight="1" x14ac:dyDescent="0.25">
      <c r="A35" s="67"/>
      <c r="B35" s="68" t="s">
        <v>54</v>
      </c>
      <c r="C35" s="68" t="s">
        <v>55</v>
      </c>
      <c r="D35" s="69" t="s">
        <v>56</v>
      </c>
      <c r="E35" s="1">
        <v>289200</v>
      </c>
      <c r="F35" s="5">
        <v>250702</v>
      </c>
      <c r="G35" s="19">
        <f t="shared" si="2"/>
        <v>38498</v>
      </c>
    </row>
    <row r="36" spans="1:7" ht="18.75" customHeight="1" x14ac:dyDescent="0.25">
      <c r="A36" s="67"/>
      <c r="B36" s="68" t="s">
        <v>54</v>
      </c>
      <c r="C36" s="68" t="s">
        <v>57</v>
      </c>
      <c r="D36" s="79" t="s">
        <v>58</v>
      </c>
      <c r="E36" s="1">
        <v>1200</v>
      </c>
      <c r="F36" s="5">
        <v>0</v>
      </c>
      <c r="G36" s="19">
        <f t="shared" si="2"/>
        <v>1200</v>
      </c>
    </row>
    <row r="37" spans="1:7" ht="18.75" customHeight="1" x14ac:dyDescent="0.25">
      <c r="A37" s="67"/>
      <c r="B37" s="68" t="s">
        <v>54</v>
      </c>
      <c r="C37" s="68" t="s">
        <v>59</v>
      </c>
      <c r="D37" s="69" t="s">
        <v>60</v>
      </c>
      <c r="E37" s="1">
        <v>45</v>
      </c>
      <c r="F37" s="5">
        <v>0</v>
      </c>
      <c r="G37" s="19">
        <f t="shared" si="2"/>
        <v>45</v>
      </c>
    </row>
    <row r="38" spans="1:7" ht="18.75" customHeight="1" x14ac:dyDescent="0.25">
      <c r="A38" s="67"/>
      <c r="B38" s="68" t="s">
        <v>54</v>
      </c>
      <c r="C38" s="68" t="s">
        <v>61</v>
      </c>
      <c r="D38" s="69" t="s">
        <v>62</v>
      </c>
      <c r="E38" s="1">
        <v>7716</v>
      </c>
      <c r="F38" s="5">
        <v>873</v>
      </c>
      <c r="G38" s="19">
        <f t="shared" si="2"/>
        <v>6843</v>
      </c>
    </row>
    <row r="39" spans="1:7" ht="18.75" customHeight="1" x14ac:dyDescent="0.25">
      <c r="A39" s="67"/>
      <c r="B39" s="68" t="s">
        <v>54</v>
      </c>
      <c r="C39" s="68" t="s">
        <v>63</v>
      </c>
      <c r="D39" s="69" t="s">
        <v>64</v>
      </c>
      <c r="E39" s="1">
        <v>1500</v>
      </c>
      <c r="F39" s="5">
        <v>0</v>
      </c>
      <c r="G39" s="19">
        <f t="shared" si="2"/>
        <v>1500</v>
      </c>
    </row>
    <row r="40" spans="1:7" ht="18.75" customHeight="1" x14ac:dyDescent="0.25">
      <c r="A40" s="67"/>
      <c r="B40" s="68" t="s">
        <v>54</v>
      </c>
      <c r="C40" s="68" t="s">
        <v>65</v>
      </c>
      <c r="D40" s="69" t="s">
        <v>66</v>
      </c>
      <c r="E40" s="1">
        <v>8300</v>
      </c>
      <c r="F40" s="5">
        <v>0</v>
      </c>
      <c r="G40" s="19">
        <f t="shared" si="2"/>
        <v>8300</v>
      </c>
    </row>
    <row r="41" spans="1:7" ht="18.75" customHeight="1" x14ac:dyDescent="0.25">
      <c r="A41" s="67"/>
      <c r="B41" s="68" t="s">
        <v>54</v>
      </c>
      <c r="C41" s="68" t="s">
        <v>67</v>
      </c>
      <c r="D41" s="69" t="s">
        <v>68</v>
      </c>
      <c r="E41" s="1">
        <v>3600</v>
      </c>
      <c r="F41" s="5">
        <v>0</v>
      </c>
      <c r="G41" s="19">
        <f t="shared" si="2"/>
        <v>3600</v>
      </c>
    </row>
    <row r="42" spans="1:7" ht="18.75" customHeight="1" x14ac:dyDescent="0.25">
      <c r="A42" s="67"/>
      <c r="B42" s="68" t="s">
        <v>70</v>
      </c>
      <c r="C42" s="68" t="s">
        <v>71</v>
      </c>
      <c r="D42" s="69" t="s">
        <v>72</v>
      </c>
      <c r="E42" s="1">
        <v>3283</v>
      </c>
      <c r="F42" s="5">
        <v>0</v>
      </c>
      <c r="G42" s="19">
        <f t="shared" si="2"/>
        <v>3283</v>
      </c>
    </row>
    <row r="43" spans="1:7" ht="18.75" customHeight="1" x14ac:dyDescent="0.25">
      <c r="A43" s="67"/>
      <c r="B43" s="68" t="s">
        <v>69</v>
      </c>
      <c r="C43" s="68" t="s">
        <v>73</v>
      </c>
      <c r="D43" s="69" t="s">
        <v>74</v>
      </c>
      <c r="E43" s="1">
        <v>300</v>
      </c>
      <c r="F43" s="5">
        <v>0</v>
      </c>
      <c r="G43" s="19">
        <f t="shared" si="2"/>
        <v>300</v>
      </c>
    </row>
    <row r="44" spans="1:7" ht="18.75" customHeight="1" x14ac:dyDescent="0.25">
      <c r="A44" s="67"/>
      <c r="B44" s="68" t="s">
        <v>70</v>
      </c>
      <c r="C44" s="68" t="s">
        <v>75</v>
      </c>
      <c r="D44" s="69" t="s">
        <v>76</v>
      </c>
      <c r="E44" s="1">
        <v>75</v>
      </c>
      <c r="F44" s="5">
        <v>0</v>
      </c>
      <c r="G44" s="19">
        <f t="shared" si="2"/>
        <v>75</v>
      </c>
    </row>
    <row r="45" spans="1:7" ht="18.75" customHeight="1" x14ac:dyDescent="0.25">
      <c r="A45" s="67"/>
      <c r="B45" s="68" t="s">
        <v>77</v>
      </c>
      <c r="C45" s="68" t="s">
        <v>78</v>
      </c>
      <c r="D45" s="69" t="s">
        <v>79</v>
      </c>
      <c r="E45" s="1">
        <v>1080</v>
      </c>
      <c r="F45" s="5">
        <v>0</v>
      </c>
      <c r="G45" s="19">
        <f t="shared" si="2"/>
        <v>1080</v>
      </c>
    </row>
    <row r="46" spans="1:7" ht="18.75" customHeight="1" x14ac:dyDescent="0.25">
      <c r="A46" s="67"/>
      <c r="B46" s="68" t="s">
        <v>80</v>
      </c>
      <c r="C46" s="68" t="s">
        <v>169</v>
      </c>
      <c r="D46" s="69" t="s">
        <v>81</v>
      </c>
      <c r="E46" s="1">
        <v>24545</v>
      </c>
      <c r="F46" s="5">
        <v>7715</v>
      </c>
      <c r="G46" s="19">
        <f t="shared" si="2"/>
        <v>16830</v>
      </c>
    </row>
    <row r="47" spans="1:7" ht="18.75" customHeight="1" x14ac:dyDescent="0.25">
      <c r="A47" s="67"/>
      <c r="B47" s="68" t="s">
        <v>80</v>
      </c>
      <c r="C47" s="68" t="s">
        <v>170</v>
      </c>
      <c r="D47" s="69" t="s">
        <v>82</v>
      </c>
      <c r="E47" s="1">
        <v>41506</v>
      </c>
      <c r="F47" s="5">
        <v>8048</v>
      </c>
      <c r="G47" s="19">
        <f t="shared" si="2"/>
        <v>33458</v>
      </c>
    </row>
    <row r="48" spans="1:7" ht="18.75" customHeight="1" x14ac:dyDescent="0.25">
      <c r="A48" s="67"/>
      <c r="B48" s="68" t="s">
        <v>80</v>
      </c>
      <c r="C48" s="68" t="s">
        <v>171</v>
      </c>
      <c r="D48" s="69" t="s">
        <v>83</v>
      </c>
      <c r="E48" s="1">
        <v>74211</v>
      </c>
      <c r="F48" s="5">
        <v>14382</v>
      </c>
      <c r="G48" s="19">
        <f t="shared" si="2"/>
        <v>59829</v>
      </c>
    </row>
    <row r="49" spans="1:7" ht="18.75" customHeight="1" x14ac:dyDescent="0.25">
      <c r="A49" s="67"/>
      <c r="B49" s="68" t="s">
        <v>80</v>
      </c>
      <c r="C49" s="68" t="s">
        <v>172</v>
      </c>
      <c r="D49" s="69" t="s">
        <v>84</v>
      </c>
      <c r="E49" s="1">
        <v>31054</v>
      </c>
      <c r="F49" s="5">
        <v>10810</v>
      </c>
      <c r="G49" s="19">
        <f t="shared" si="2"/>
        <v>20244</v>
      </c>
    </row>
    <row r="50" spans="1:7" ht="18.75" customHeight="1" x14ac:dyDescent="0.25">
      <c r="A50" s="67"/>
      <c r="B50" s="68" t="s">
        <v>85</v>
      </c>
      <c r="C50" s="68" t="s">
        <v>86</v>
      </c>
      <c r="D50" s="69" t="s">
        <v>87</v>
      </c>
      <c r="E50" s="1">
        <v>2000</v>
      </c>
      <c r="F50" s="5">
        <v>0</v>
      </c>
      <c r="G50" s="19">
        <f t="shared" si="2"/>
        <v>2000</v>
      </c>
    </row>
    <row r="51" spans="1:7" ht="18.75" customHeight="1" x14ac:dyDescent="0.25">
      <c r="A51" s="67"/>
      <c r="B51" s="68" t="s">
        <v>88</v>
      </c>
      <c r="C51" s="68" t="s">
        <v>89</v>
      </c>
      <c r="D51" s="69" t="s">
        <v>90</v>
      </c>
      <c r="E51" s="1">
        <v>47883</v>
      </c>
      <c r="F51" s="5">
        <v>0</v>
      </c>
      <c r="G51" s="19">
        <f t="shared" si="2"/>
        <v>47883</v>
      </c>
    </row>
    <row r="52" spans="1:7" ht="18.75" customHeight="1" x14ac:dyDescent="0.25">
      <c r="A52" s="67"/>
      <c r="B52" s="68" t="s">
        <v>91</v>
      </c>
      <c r="C52" s="68" t="s">
        <v>92</v>
      </c>
      <c r="D52" s="69" t="s">
        <v>93</v>
      </c>
      <c r="E52" s="1">
        <v>3098</v>
      </c>
      <c r="F52" s="5">
        <v>0</v>
      </c>
      <c r="G52" s="19">
        <f t="shared" si="2"/>
        <v>3098</v>
      </c>
    </row>
    <row r="53" spans="1:7" ht="18.75" customHeight="1" x14ac:dyDescent="0.25">
      <c r="A53" s="67"/>
      <c r="B53" s="68">
        <v>53361</v>
      </c>
      <c r="C53" s="68" t="s">
        <v>185</v>
      </c>
      <c r="D53" s="69" t="s">
        <v>186</v>
      </c>
      <c r="E53" s="1">
        <v>1250</v>
      </c>
      <c r="F53" s="5"/>
      <c r="G53" s="19"/>
    </row>
    <row r="54" spans="1:7" ht="18.75" customHeight="1" x14ac:dyDescent="0.25">
      <c r="A54" s="67"/>
      <c r="B54" s="68" t="s">
        <v>94</v>
      </c>
      <c r="C54" s="68" t="s">
        <v>95</v>
      </c>
      <c r="D54" s="69" t="s">
        <v>96</v>
      </c>
      <c r="E54" s="1">
        <v>3143</v>
      </c>
      <c r="F54" s="5">
        <v>0</v>
      </c>
      <c r="G54" s="19">
        <f t="shared" si="2"/>
        <v>3143</v>
      </c>
    </row>
    <row r="55" spans="1:7" ht="18.75" customHeight="1" x14ac:dyDescent="0.25">
      <c r="A55" s="67"/>
      <c r="B55" s="68" t="s">
        <v>94</v>
      </c>
      <c r="C55" s="68" t="s">
        <v>97</v>
      </c>
      <c r="D55" s="69" t="s">
        <v>98</v>
      </c>
      <c r="E55" s="1">
        <v>1171</v>
      </c>
      <c r="F55" s="5">
        <v>0</v>
      </c>
      <c r="G55" s="19">
        <f t="shared" si="2"/>
        <v>1171</v>
      </c>
    </row>
    <row r="56" spans="1:7" ht="18.75" customHeight="1" x14ac:dyDescent="0.25">
      <c r="A56" s="67"/>
      <c r="B56" s="68" t="s">
        <v>94</v>
      </c>
      <c r="C56" s="68" t="s">
        <v>99</v>
      </c>
      <c r="D56" s="69" t="s">
        <v>100</v>
      </c>
      <c r="E56" s="1">
        <v>330</v>
      </c>
      <c r="F56" s="5">
        <v>0</v>
      </c>
      <c r="G56" s="19">
        <f t="shared" si="2"/>
        <v>330</v>
      </c>
    </row>
    <row r="57" spans="1:7" ht="18.75" customHeight="1" x14ac:dyDescent="0.25">
      <c r="A57" s="67"/>
      <c r="B57" s="68" t="s">
        <v>94</v>
      </c>
      <c r="C57" s="68" t="s">
        <v>101</v>
      </c>
      <c r="D57" s="69" t="s">
        <v>102</v>
      </c>
      <c r="E57" s="1">
        <v>2102</v>
      </c>
      <c r="F57" s="5">
        <v>0</v>
      </c>
      <c r="G57" s="19">
        <f t="shared" si="2"/>
        <v>2102</v>
      </c>
    </row>
    <row r="58" spans="1:7" ht="18.75" customHeight="1" x14ac:dyDescent="0.25">
      <c r="A58" s="67"/>
      <c r="B58" s="68" t="s">
        <v>94</v>
      </c>
      <c r="C58" s="68" t="s">
        <v>103</v>
      </c>
      <c r="D58" s="69" t="s">
        <v>104</v>
      </c>
      <c r="E58" s="1">
        <v>2713</v>
      </c>
      <c r="F58" s="5">
        <v>0</v>
      </c>
      <c r="G58" s="19">
        <f t="shared" si="2"/>
        <v>2713</v>
      </c>
    </row>
    <row r="59" spans="1:7" ht="18.75" customHeight="1" x14ac:dyDescent="0.25">
      <c r="A59" s="67"/>
      <c r="B59" s="68" t="s">
        <v>94</v>
      </c>
      <c r="C59" s="68" t="s">
        <v>105</v>
      </c>
      <c r="D59" s="69" t="s">
        <v>106</v>
      </c>
      <c r="E59" s="1">
        <v>6431</v>
      </c>
      <c r="F59" s="5">
        <v>0</v>
      </c>
      <c r="G59" s="19">
        <f t="shared" si="2"/>
        <v>6431</v>
      </c>
    </row>
    <row r="60" spans="1:7" ht="18.75" customHeight="1" x14ac:dyDescent="0.25">
      <c r="A60" s="67"/>
      <c r="B60" s="68" t="s">
        <v>94</v>
      </c>
      <c r="C60" s="68" t="s">
        <v>161</v>
      </c>
      <c r="D60" s="69" t="s">
        <v>162</v>
      </c>
      <c r="E60" s="1">
        <v>3000</v>
      </c>
      <c r="F60" s="5">
        <v>0</v>
      </c>
      <c r="G60" s="19">
        <f t="shared" si="2"/>
        <v>3000</v>
      </c>
    </row>
    <row r="61" spans="1:7" ht="18.75" customHeight="1" x14ac:dyDescent="0.25">
      <c r="A61" s="67"/>
      <c r="B61" s="68" t="s">
        <v>107</v>
      </c>
      <c r="C61" s="68" t="s">
        <v>108</v>
      </c>
      <c r="D61" s="69" t="s">
        <v>109</v>
      </c>
      <c r="E61" s="1">
        <v>131988</v>
      </c>
      <c r="F61" s="23">
        <v>75820</v>
      </c>
      <c r="G61" s="19">
        <f t="shared" si="2"/>
        <v>56168</v>
      </c>
    </row>
    <row r="62" spans="1:7" ht="18.75" customHeight="1" x14ac:dyDescent="0.25">
      <c r="A62" s="67"/>
      <c r="B62" s="68" t="s">
        <v>110</v>
      </c>
      <c r="C62" s="68" t="s">
        <v>111</v>
      </c>
      <c r="D62" s="69" t="s">
        <v>112</v>
      </c>
      <c r="E62" s="1">
        <v>15500</v>
      </c>
      <c r="F62" s="5">
        <v>0</v>
      </c>
      <c r="G62" s="19">
        <f t="shared" si="2"/>
        <v>15500</v>
      </c>
    </row>
    <row r="63" spans="1:7" ht="18.75" customHeight="1" x14ac:dyDescent="0.25">
      <c r="A63" s="67"/>
      <c r="B63" s="68" t="s">
        <v>113</v>
      </c>
      <c r="C63" s="68" t="s">
        <v>114</v>
      </c>
      <c r="D63" s="69" t="s">
        <v>115</v>
      </c>
      <c r="E63" s="1">
        <v>2650</v>
      </c>
      <c r="F63" s="5">
        <v>0</v>
      </c>
      <c r="G63" s="19">
        <f t="shared" si="2"/>
        <v>2650</v>
      </c>
    </row>
    <row r="64" spans="1:7" ht="18.75" customHeight="1" x14ac:dyDescent="0.25">
      <c r="A64" s="67"/>
      <c r="B64" s="68" t="s">
        <v>113</v>
      </c>
      <c r="C64" s="68" t="s">
        <v>116</v>
      </c>
      <c r="D64" s="69" t="s">
        <v>117</v>
      </c>
      <c r="E64" s="1">
        <v>406</v>
      </c>
      <c r="F64" s="5">
        <v>0</v>
      </c>
      <c r="G64" s="19">
        <f t="shared" si="2"/>
        <v>406</v>
      </c>
    </row>
    <row r="65" spans="1:7" ht="18.75" customHeight="1" thickBot="1" x14ac:dyDescent="0.3">
      <c r="A65" s="80"/>
      <c r="B65" s="81"/>
      <c r="C65" s="81"/>
      <c r="D65" s="82"/>
      <c r="E65" s="1"/>
      <c r="F65" s="2"/>
      <c r="G65" s="3"/>
    </row>
    <row r="66" spans="1:7" ht="29.25" customHeight="1" thickBot="1" x14ac:dyDescent="0.3">
      <c r="A66" s="83"/>
      <c r="B66" s="84" t="s">
        <v>118</v>
      </c>
      <c r="C66" s="61"/>
      <c r="D66" s="62"/>
      <c r="E66" s="31">
        <f>SUM(E31:E64)</f>
        <v>712062</v>
      </c>
      <c r="F66" s="32">
        <f>SUM(F31:F64)</f>
        <v>368350</v>
      </c>
      <c r="G66" s="33">
        <f>SUM(G31:G64)</f>
        <v>342462</v>
      </c>
    </row>
    <row r="67" spans="1:7" s="87" customFormat="1" ht="40.5" customHeight="1" thickBot="1" x14ac:dyDescent="0.3">
      <c r="A67" s="85"/>
      <c r="B67" s="60" t="s">
        <v>119</v>
      </c>
      <c r="C67" s="61"/>
      <c r="D67" s="86"/>
      <c r="E67" s="12">
        <f>SUM(E6+E23+E29+E66)</f>
        <v>3425368</v>
      </c>
      <c r="F67" s="12">
        <f t="shared" ref="F67:G67" si="3">SUM(F6+F23+F29+F66)</f>
        <v>693008</v>
      </c>
      <c r="G67" s="13">
        <f t="shared" si="3"/>
        <v>2731110</v>
      </c>
    </row>
    <row r="68" spans="1:7" ht="24" customHeight="1" thickBot="1" x14ac:dyDescent="0.3">
      <c r="A68" s="140" t="s">
        <v>120</v>
      </c>
      <c r="B68" s="140"/>
      <c r="C68" s="140"/>
      <c r="D68" s="140"/>
      <c r="E68" s="20"/>
      <c r="F68" s="15"/>
      <c r="G68" s="16"/>
    </row>
    <row r="69" spans="1:7" ht="30" customHeight="1" thickBot="1" x14ac:dyDescent="0.25">
      <c r="A69" s="88"/>
      <c r="B69" s="60" t="s">
        <v>121</v>
      </c>
      <c r="C69" s="60"/>
      <c r="D69" s="76"/>
      <c r="E69" s="12">
        <v>0</v>
      </c>
      <c r="F69" s="21">
        <v>0</v>
      </c>
      <c r="G69" s="13">
        <f>E69-F69</f>
        <v>0</v>
      </c>
    </row>
    <row r="70" spans="1:7" ht="18.75" customHeight="1" thickBot="1" x14ac:dyDescent="0.3">
      <c r="A70" s="89" t="s">
        <v>122</v>
      </c>
      <c r="B70" s="89"/>
      <c r="C70" s="90"/>
      <c r="D70" s="91"/>
      <c r="E70" s="34"/>
      <c r="F70" s="35"/>
      <c r="G70" s="36"/>
    </row>
    <row r="71" spans="1:7" ht="18.95" customHeight="1" thickBot="1" x14ac:dyDescent="0.25">
      <c r="A71" s="92"/>
      <c r="B71" s="93"/>
      <c r="C71" s="94" t="s">
        <v>123</v>
      </c>
      <c r="D71" s="95" t="s">
        <v>124</v>
      </c>
      <c r="E71" s="37">
        <v>0</v>
      </c>
      <c r="F71" s="38">
        <v>0</v>
      </c>
      <c r="G71" s="13">
        <f>E71-F71</f>
        <v>0</v>
      </c>
    </row>
    <row r="72" spans="1:7" s="100" customFormat="1" ht="33" customHeight="1" thickBot="1" x14ac:dyDescent="0.25">
      <c r="A72" s="96" t="s">
        <v>125</v>
      </c>
      <c r="B72" s="97"/>
      <c r="C72" s="98"/>
      <c r="D72" s="99"/>
      <c r="E72" s="34"/>
      <c r="F72" s="35"/>
      <c r="G72" s="36"/>
    </row>
    <row r="73" spans="1:7" ht="18.95" customHeight="1" thickBot="1" x14ac:dyDescent="0.25">
      <c r="A73" s="88"/>
      <c r="B73" s="93" t="s">
        <v>126</v>
      </c>
      <c r="C73" s="101" t="s">
        <v>127</v>
      </c>
      <c r="D73" s="102" t="s">
        <v>128</v>
      </c>
      <c r="E73" s="37">
        <v>0</v>
      </c>
      <c r="F73" s="38">
        <v>0</v>
      </c>
      <c r="G73" s="13">
        <f>E73-F73</f>
        <v>0</v>
      </c>
    </row>
    <row r="74" spans="1:7" ht="36" customHeight="1" x14ac:dyDescent="0.25">
      <c r="A74" s="67"/>
      <c r="B74" s="103"/>
      <c r="C74" s="104"/>
      <c r="D74" s="105"/>
      <c r="E74" s="1"/>
      <c r="F74" s="2"/>
      <c r="G74" s="3"/>
    </row>
    <row r="75" spans="1:7" ht="18.95" customHeight="1" x14ac:dyDescent="0.25">
      <c r="A75" s="67"/>
      <c r="B75" s="106" t="s">
        <v>129</v>
      </c>
      <c r="C75" s="107" t="s">
        <v>130</v>
      </c>
      <c r="D75" s="105" t="s">
        <v>131</v>
      </c>
      <c r="E75" s="1">
        <v>47091</v>
      </c>
      <c r="F75" s="30">
        <v>47091</v>
      </c>
      <c r="G75" s="19">
        <f t="shared" ref="G75:G81" si="4">E75-F75</f>
        <v>0</v>
      </c>
    </row>
    <row r="76" spans="1:7" ht="18.95" customHeight="1" x14ac:dyDescent="0.25">
      <c r="A76" s="67"/>
      <c r="B76" s="106"/>
      <c r="C76" s="107"/>
      <c r="D76" s="105"/>
      <c r="E76" s="1"/>
      <c r="F76" s="5"/>
      <c r="G76" s="19"/>
    </row>
    <row r="77" spans="1:7" ht="18.95" customHeight="1" x14ac:dyDescent="0.25">
      <c r="A77" s="67"/>
      <c r="B77" s="108" t="s">
        <v>132</v>
      </c>
      <c r="C77" s="109" t="s">
        <v>133</v>
      </c>
      <c r="D77" s="110" t="s">
        <v>134</v>
      </c>
      <c r="E77" s="1">
        <v>0</v>
      </c>
      <c r="F77" s="5">
        <v>0</v>
      </c>
      <c r="G77" s="19">
        <f t="shared" si="4"/>
        <v>0</v>
      </c>
    </row>
    <row r="78" spans="1:7" ht="18.95" customHeight="1" x14ac:dyDescent="0.25">
      <c r="A78" s="67"/>
      <c r="B78" s="108" t="s">
        <v>132</v>
      </c>
      <c r="C78" s="109" t="s">
        <v>135</v>
      </c>
      <c r="D78" s="110" t="s">
        <v>136</v>
      </c>
      <c r="E78" s="1">
        <v>767</v>
      </c>
      <c r="F78" s="5">
        <v>0</v>
      </c>
      <c r="G78" s="19">
        <f t="shared" si="4"/>
        <v>767</v>
      </c>
    </row>
    <row r="79" spans="1:7" ht="18.95" customHeight="1" x14ac:dyDescent="0.25">
      <c r="A79" s="67"/>
      <c r="B79" s="108" t="s">
        <v>132</v>
      </c>
      <c r="C79" s="109" t="s">
        <v>137</v>
      </c>
      <c r="D79" s="110" t="s">
        <v>138</v>
      </c>
      <c r="E79" s="1"/>
      <c r="F79" s="5">
        <v>0</v>
      </c>
      <c r="G79" s="19">
        <f t="shared" si="4"/>
        <v>0</v>
      </c>
    </row>
    <row r="80" spans="1:7" ht="18.95" customHeight="1" x14ac:dyDescent="0.2">
      <c r="A80" s="67"/>
      <c r="B80" s="138" t="s">
        <v>139</v>
      </c>
      <c r="C80" s="138"/>
      <c r="D80" s="111"/>
      <c r="E80" s="39">
        <f>SUM(E77:E79)</f>
        <v>767</v>
      </c>
      <c r="F80" s="40">
        <f>SUM(F77:F79)</f>
        <v>0</v>
      </c>
      <c r="G80" s="41">
        <f>SUM(G77:G79)</f>
        <v>767</v>
      </c>
    </row>
    <row r="81" spans="1:7" ht="18.95" customHeight="1" x14ac:dyDescent="0.25">
      <c r="A81" s="67"/>
      <c r="B81" s="108" t="s">
        <v>140</v>
      </c>
      <c r="C81" s="109" t="s">
        <v>141</v>
      </c>
      <c r="D81" s="110" t="s">
        <v>142</v>
      </c>
      <c r="E81" s="1">
        <v>47883</v>
      </c>
      <c r="F81" s="30">
        <v>0</v>
      </c>
      <c r="G81" s="19">
        <f t="shared" si="4"/>
        <v>47883</v>
      </c>
    </row>
    <row r="82" spans="1:7" ht="18.95" customHeight="1" x14ac:dyDescent="0.25">
      <c r="A82" s="67"/>
      <c r="B82" s="138" t="s">
        <v>143</v>
      </c>
      <c r="C82" s="138"/>
      <c r="D82" s="112"/>
      <c r="E82" s="39">
        <f>SUM(E81:E81)</f>
        <v>47883</v>
      </c>
      <c r="F82" s="40">
        <f>SUM(F81:F81)</f>
        <v>0</v>
      </c>
      <c r="G82" s="41">
        <f>SUM(G81:G81)</f>
        <v>47883</v>
      </c>
    </row>
    <row r="83" spans="1:7" ht="18.95" customHeight="1" x14ac:dyDescent="0.25">
      <c r="A83" s="67"/>
      <c r="B83" s="108" t="s">
        <v>144</v>
      </c>
      <c r="C83" s="109" t="s">
        <v>145</v>
      </c>
      <c r="D83" s="110" t="s">
        <v>146</v>
      </c>
      <c r="E83" s="1">
        <v>59741</v>
      </c>
      <c r="F83" s="1">
        <v>59741</v>
      </c>
      <c r="G83" s="3">
        <f>E83-F83</f>
        <v>0</v>
      </c>
    </row>
    <row r="84" spans="1:7" s="113" customFormat="1" ht="18.75" customHeight="1" x14ac:dyDescent="0.25">
      <c r="A84" s="67"/>
      <c r="B84" s="138" t="s">
        <v>147</v>
      </c>
      <c r="C84" s="138"/>
      <c r="D84" s="112"/>
      <c r="E84" s="39">
        <f>SUM(E83:E83)</f>
        <v>59741</v>
      </c>
      <c r="F84" s="40">
        <f>SUM(F83:F83)</f>
        <v>59741</v>
      </c>
      <c r="G84" s="41">
        <f>SUM(G83:G83)</f>
        <v>0</v>
      </c>
    </row>
    <row r="85" spans="1:7" ht="18.75" customHeight="1" x14ac:dyDescent="0.25">
      <c r="A85" s="67"/>
      <c r="B85" s="114" t="s">
        <v>148</v>
      </c>
      <c r="C85" s="115" t="s">
        <v>149</v>
      </c>
      <c r="D85" s="110" t="s">
        <v>150</v>
      </c>
      <c r="E85" s="1">
        <v>41774</v>
      </c>
      <c r="F85" s="42">
        <v>28845</v>
      </c>
      <c r="G85" s="43">
        <f>E85-F85</f>
        <v>12929</v>
      </c>
    </row>
    <row r="86" spans="1:7" ht="18.75" customHeight="1" thickBot="1" x14ac:dyDescent="0.3">
      <c r="A86" s="67"/>
      <c r="B86" s="108"/>
      <c r="C86" s="109"/>
      <c r="D86" s="110"/>
      <c r="E86" s="1"/>
      <c r="F86" s="2"/>
      <c r="G86" s="3"/>
    </row>
    <row r="87" spans="1:7" s="44" customFormat="1" ht="25.5" customHeight="1" thickBot="1" x14ac:dyDescent="0.3">
      <c r="A87" s="116"/>
      <c r="B87" s="60" t="s">
        <v>151</v>
      </c>
      <c r="C87" s="61"/>
      <c r="D87" s="76"/>
      <c r="E87" s="12">
        <f>E75+E80+E82+E84+E85</f>
        <v>197256</v>
      </c>
      <c r="F87" s="12">
        <f t="shared" ref="F87:G87" si="5">F75+F80+F82+F84+F85</f>
        <v>135677</v>
      </c>
      <c r="G87" s="13">
        <f t="shared" si="5"/>
        <v>61579</v>
      </c>
    </row>
    <row r="88" spans="1:7" ht="21" customHeight="1" x14ac:dyDescent="0.25">
      <c r="A88" s="117"/>
      <c r="B88" s="118" t="s">
        <v>152</v>
      </c>
      <c r="C88" s="118" t="s">
        <v>153</v>
      </c>
      <c r="D88" s="119" t="s">
        <v>154</v>
      </c>
      <c r="E88" s="1">
        <f>E6</f>
        <v>0</v>
      </c>
      <c r="F88" s="2">
        <f>F6</f>
        <v>0</v>
      </c>
      <c r="G88" s="3">
        <f>G6</f>
        <v>0</v>
      </c>
    </row>
    <row r="89" spans="1:7" s="44" customFormat="1" ht="21.75" customHeight="1" thickBot="1" x14ac:dyDescent="0.3">
      <c r="A89" s="117"/>
      <c r="B89" s="68" t="s">
        <v>152</v>
      </c>
      <c r="C89" s="68" t="s">
        <v>155</v>
      </c>
      <c r="D89" s="66" t="s">
        <v>156</v>
      </c>
      <c r="E89" s="1">
        <f>E67-E87-E88-E69-E71-E73</f>
        <v>3228112</v>
      </c>
      <c r="F89" s="1">
        <f>F67-F87-F88-F69-F71-F73</f>
        <v>557331</v>
      </c>
      <c r="G89" s="3">
        <f>G67-G87-G88-G69-G71-G73</f>
        <v>2669531</v>
      </c>
    </row>
    <row r="90" spans="1:7" ht="30" customHeight="1" thickBot="1" x14ac:dyDescent="0.25">
      <c r="A90" s="88"/>
      <c r="B90" s="60" t="s">
        <v>157</v>
      </c>
      <c r="C90" s="60"/>
      <c r="D90" s="76"/>
      <c r="E90" s="12">
        <f t="shared" ref="E90" si="6">E88+E89</f>
        <v>3228112</v>
      </c>
      <c r="F90" s="21">
        <f t="shared" ref="F90:G90" si="7">F88+F89</f>
        <v>557331</v>
      </c>
      <c r="G90" s="13">
        <f t="shared" si="7"/>
        <v>2669531</v>
      </c>
    </row>
    <row r="91" spans="1:7" ht="37.5" customHeight="1" thickBot="1" x14ac:dyDescent="0.25">
      <c r="A91" s="74"/>
      <c r="B91" s="50" t="s">
        <v>158</v>
      </c>
      <c r="C91" s="120"/>
      <c r="D91" s="76"/>
      <c r="E91" s="12">
        <f>E90+E87+E69+E71+E73</f>
        <v>3425368</v>
      </c>
      <c r="F91" s="21">
        <f>F90+F87+F69+F71+F73</f>
        <v>693008</v>
      </c>
      <c r="G91" s="13">
        <f>G90+G87+G69+G71+G73</f>
        <v>2731110</v>
      </c>
    </row>
    <row r="92" spans="1:7" ht="18.75" customHeight="1" x14ac:dyDescent="0.3">
      <c r="A92" s="121"/>
      <c r="B92" s="90"/>
      <c r="C92" s="90"/>
      <c r="D92" s="91"/>
      <c r="E92" s="91"/>
      <c r="F92" s="91"/>
      <c r="G92" s="91"/>
    </row>
    <row r="93" spans="1:7" ht="18.95" customHeight="1" x14ac:dyDescent="0.25">
      <c r="A93" s="147" t="s">
        <v>177</v>
      </c>
      <c r="B93" s="147"/>
      <c r="C93" s="147"/>
      <c r="D93" s="147"/>
      <c r="E93" s="147"/>
      <c r="F93" s="122">
        <v>993</v>
      </c>
      <c r="G93" s="122" t="s">
        <v>175</v>
      </c>
    </row>
    <row r="94" spans="1:7" ht="18.95" customHeight="1" x14ac:dyDescent="0.25">
      <c r="A94" s="147" t="s">
        <v>178</v>
      </c>
      <c r="B94" s="147"/>
      <c r="C94" s="147"/>
      <c r="D94" s="147"/>
      <c r="E94" s="147"/>
      <c r="F94" s="127">
        <v>231</v>
      </c>
      <c r="G94" s="122" t="s">
        <v>176</v>
      </c>
    </row>
    <row r="95" spans="1:7" ht="18.95" customHeight="1" x14ac:dyDescent="0.25">
      <c r="A95" s="147" t="s">
        <v>187</v>
      </c>
      <c r="B95" s="147"/>
      <c r="C95" s="147"/>
      <c r="D95" s="147"/>
      <c r="E95" s="147"/>
      <c r="F95" s="122">
        <f>G90/F93/F94*1000</f>
        <v>11637.876390142252</v>
      </c>
      <c r="G95" s="122" t="s">
        <v>179</v>
      </c>
    </row>
    <row r="97" spans="1:7" ht="18.95" customHeight="1" x14ac:dyDescent="0.25">
      <c r="E97" s="128">
        <v>1886106400</v>
      </c>
      <c r="F97" s="144" t="s">
        <v>180</v>
      </c>
      <c r="G97" s="144"/>
    </row>
    <row r="98" spans="1:7" ht="18.95" customHeight="1" thickBot="1" x14ac:dyDescent="0.3">
      <c r="E98" s="125">
        <f>G90*1000</f>
        <v>2669531000</v>
      </c>
      <c r="F98" s="144" t="s">
        <v>181</v>
      </c>
      <c r="G98" s="144"/>
    </row>
    <row r="99" spans="1:7" ht="18.95" customHeight="1" x14ac:dyDescent="0.25">
      <c r="E99" s="128">
        <f>E98-E97</f>
        <v>783424600</v>
      </c>
      <c r="F99" s="144" t="s">
        <v>182</v>
      </c>
      <c r="G99" s="144"/>
    </row>
    <row r="100" spans="1:7" ht="33" customHeight="1" x14ac:dyDescent="0.2">
      <c r="A100" s="146" t="s">
        <v>188</v>
      </c>
      <c r="B100" s="146"/>
      <c r="C100" s="146"/>
      <c r="D100" s="146"/>
      <c r="E100" s="126">
        <f>E99/F93/F94</f>
        <v>3415.3559766852818</v>
      </c>
      <c r="F100" s="145" t="s">
        <v>183</v>
      </c>
      <c r="G100" s="145"/>
    </row>
  </sheetData>
  <sheetProtection selectLockedCells="1" selectUnlockedCells="1"/>
  <mergeCells count="19">
    <mergeCell ref="F99:G99"/>
    <mergeCell ref="F100:G100"/>
    <mergeCell ref="A100:D100"/>
    <mergeCell ref="A93:E93"/>
    <mergeCell ref="A94:E94"/>
    <mergeCell ref="A95:E95"/>
    <mergeCell ref="F97:G97"/>
    <mergeCell ref="F98:G98"/>
    <mergeCell ref="G1:G3"/>
    <mergeCell ref="F1:F3"/>
    <mergeCell ref="E1:E3"/>
    <mergeCell ref="B82:C82"/>
    <mergeCell ref="B84:C84"/>
    <mergeCell ref="A4:D4"/>
    <mergeCell ref="A68:D68"/>
    <mergeCell ref="B80:C80"/>
    <mergeCell ref="A1:B3"/>
    <mergeCell ref="C1:C3"/>
    <mergeCell ref="D1:D3"/>
  </mergeCells>
  <printOptions horizontalCentered="1"/>
  <pageMargins left="0.15748031496062992" right="0.15748031496062992" top="0.70866141732283472" bottom="0.35433070866141736" header="0.23622047244094491" footer="0.15748031496062992"/>
  <pageSetup paperSize="9" scale="69" fitToHeight="0" orientation="landscape" useFirstPageNumber="1" r:id="rId1"/>
  <headerFooter alignWithMargins="0">
    <oddHeader>&amp;C&amp;"MS Sans Serif,Félkövér"&amp;12 &amp;"Times New Roman CE,Félkövér"&amp;14 &amp;R&amp;"Times New Roman,Félkövér"Zuglói Egyesített Bölcsődék  - önköltség- és gondozásidíj-számítás, 2024.</oddHeader>
    <oddFooter>&amp;C&amp;P. oldal, összesen: &amp;N&amp;R2024. március 6.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önktgszámítás2024-ZEB_240306</vt:lpstr>
      <vt:lpstr>'önktgszámítás2024-ZEB_240306'!Nyomtatási_cím</vt:lpstr>
      <vt:lpstr>'önktgszámítás2024-ZEB_240306'!Nyomtatási_terület</vt:lpstr>
    </vt:vector>
  </TitlesOfParts>
  <Company>INFO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Takács Beatrix</dc:creator>
  <cp:lastModifiedBy>Bondorné Gyurcsi Mária</cp:lastModifiedBy>
  <cp:lastPrinted>2024-03-06T16:52:33Z</cp:lastPrinted>
  <dcterms:created xsi:type="dcterms:W3CDTF">2019-01-10T07:31:13Z</dcterms:created>
  <dcterms:modified xsi:type="dcterms:W3CDTF">2024-03-06T16:52:43Z</dcterms:modified>
</cp:coreProperties>
</file>