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xr:revisionPtr revIDLastSave="0" documentId="13_ncr:1_{2057E268-6B1D-45A7-B562-459FC50EDF34}" xr6:coauthVersionLast="36" xr6:coauthVersionMax="36" xr10:uidLastSave="{00000000-0000-0000-0000-000000000000}"/>
  <bookViews>
    <workbookView xWindow="0" yWindow="0" windowWidth="28800" windowHeight="11790" xr2:uid="{00000000-000D-0000-FFFF-FFFF00000000}"/>
  </bookViews>
  <sheets>
    <sheet name="saját bevétel" sheetId="4" r:id="rId1"/>
  </sheets>
  <definedNames>
    <definedName name="Nyomtatás_Cím">#REF!</definedName>
    <definedName name="Nyomtatási_Tartomány">#REF!</definedName>
    <definedName name="_xlnm.Print_Area" localSheetId="0">'saját bevétel'!$A$1:$F$34</definedName>
  </definedNames>
  <calcPr calcId="191029"/>
</workbook>
</file>

<file path=xl/calcChain.xml><?xml version="1.0" encoding="utf-8"?>
<calcChain xmlns="http://schemas.openxmlformats.org/spreadsheetml/2006/main">
  <c r="C13" i="4" l="1"/>
  <c r="C10" i="4" l="1"/>
  <c r="E15" i="4" l="1"/>
  <c r="E16" i="4" s="1"/>
  <c r="K9" i="4"/>
  <c r="D15" i="4"/>
  <c r="D16" i="4" s="1"/>
  <c r="C15" i="4"/>
  <c r="C16" i="4" s="1"/>
  <c r="K13" i="4"/>
  <c r="P11" i="4"/>
  <c r="P12" i="4"/>
  <c r="P13" i="4"/>
  <c r="P14" i="4"/>
  <c r="P10" i="4"/>
  <c r="P9" i="4"/>
  <c r="K12" i="4"/>
  <c r="K14" i="4"/>
  <c r="F15" i="4"/>
  <c r="F16" i="4" s="1"/>
  <c r="G15" i="4"/>
  <c r="H15" i="4"/>
  <c r="H16" i="4" s="1"/>
  <c r="I15" i="4"/>
  <c r="I16" i="4"/>
  <c r="J15" i="4"/>
  <c r="J16" i="4" s="1"/>
  <c r="G16" i="4"/>
  <c r="C17" i="4"/>
  <c r="D17" i="4"/>
  <c r="D33" i="4" s="1"/>
  <c r="E17" i="4"/>
  <c r="F17" i="4"/>
  <c r="F33" i="4" s="1"/>
  <c r="G17" i="4"/>
  <c r="H17" i="4"/>
  <c r="H33" i="4" s="1"/>
  <c r="I17" i="4"/>
  <c r="K18" i="4"/>
  <c r="K19" i="4"/>
  <c r="J20" i="4"/>
  <c r="J17" i="4"/>
  <c r="J33" i="4" s="1"/>
  <c r="K21" i="4"/>
  <c r="K22" i="4"/>
  <c r="K23" i="4"/>
  <c r="K24" i="4"/>
  <c r="C25" i="4"/>
  <c r="D25" i="4"/>
  <c r="E25" i="4"/>
  <c r="E33" i="4" s="1"/>
  <c r="F25" i="4"/>
  <c r="G25" i="4"/>
  <c r="G33" i="4" s="1"/>
  <c r="H25" i="4"/>
  <c r="I25" i="4"/>
  <c r="I33" i="4" s="1"/>
  <c r="J25" i="4"/>
  <c r="K26" i="4"/>
  <c r="K27" i="4"/>
  <c r="K28" i="4"/>
  <c r="K29" i="4"/>
  <c r="K30" i="4"/>
  <c r="K31" i="4"/>
  <c r="K32" i="4"/>
  <c r="K20" i="4"/>
  <c r="K17" i="4"/>
  <c r="K10" i="4"/>
  <c r="I34" i="4" l="1"/>
  <c r="H34" i="4"/>
  <c r="F34" i="4"/>
  <c r="K25" i="4"/>
  <c r="K33" i="4" s="1"/>
  <c r="C33" i="4"/>
  <c r="C34" i="4" s="1"/>
  <c r="D34" i="4"/>
  <c r="E34" i="4"/>
  <c r="G34" i="4"/>
  <c r="K15" i="4"/>
  <c r="K16" i="4"/>
  <c r="J34" i="4"/>
  <c r="K34" i="4" l="1"/>
</calcChain>
</file>

<file path=xl/sharedStrings.xml><?xml version="1.0" encoding="utf-8"?>
<sst xmlns="http://schemas.openxmlformats.org/spreadsheetml/2006/main" count="65" uniqueCount="58">
  <si>
    <t>Saját bevétel ás adósságot keletkeztető ügyből eredő fizetési kötelezettség a tárgyévet követő 3 évben</t>
  </si>
  <si>
    <t>Összesen</t>
  </si>
  <si>
    <t>4. évben</t>
  </si>
  <si>
    <t>5. évben</t>
  </si>
  <si>
    <t>6. évben</t>
  </si>
  <si>
    <t>7. és ezt követő években</t>
  </si>
  <si>
    <t>1.</t>
  </si>
  <si>
    <t>2.</t>
  </si>
  <si>
    <t>Az önkormányzati vagyon és az önkormányzatot megillető vagyoni értékű jog értékesítéséből és hasznosításából származó bevétel</t>
  </si>
  <si>
    <t>3.</t>
  </si>
  <si>
    <t>Osztalékok, koncessziós díj és hozambevételek</t>
  </si>
  <si>
    <t>4.</t>
  </si>
  <si>
    <t>Bírság-, pótlék- és díjbevételek</t>
  </si>
  <si>
    <t>5.</t>
  </si>
  <si>
    <t>6.</t>
  </si>
  <si>
    <t>Saját bevételek összesen</t>
  </si>
  <si>
    <t>7.</t>
  </si>
  <si>
    <t>Saját bevételek 50%-a</t>
  </si>
  <si>
    <t>8.</t>
  </si>
  <si>
    <t>Előző években keletkeztetett tárgyévet terhelő fizetési kötelezettég</t>
  </si>
  <si>
    <t>9.</t>
  </si>
  <si>
    <t>Felvett, átvállalt hitel és annak tőketartozása</t>
  </si>
  <si>
    <t>10.</t>
  </si>
  <si>
    <t>Felvett, átvállalt kölcsön és annak tőketartozása</t>
  </si>
  <si>
    <t>11.</t>
  </si>
  <si>
    <t>Hitelviszonyt megtestesítő értékpapír (kötvénykibocsátásból eredető törlesztés)</t>
  </si>
  <si>
    <t>12.</t>
  </si>
  <si>
    <t>Adott váltó</t>
  </si>
  <si>
    <t>13.</t>
  </si>
  <si>
    <t>Pénzügyi lízing</t>
  </si>
  <si>
    <t>14.</t>
  </si>
  <si>
    <t>Halasztott fizetés</t>
  </si>
  <si>
    <t>15.</t>
  </si>
  <si>
    <t>Kezességvállalásból eredtő fizetési kötelezettség</t>
  </si>
  <si>
    <t>16.</t>
  </si>
  <si>
    <t>Tárgyévben keletkeztetett, illetve keletkező, tárgyévet terhelő fizetési kötelezettség</t>
  </si>
  <si>
    <t>17.</t>
  </si>
  <si>
    <t>18.</t>
  </si>
  <si>
    <t>19.</t>
  </si>
  <si>
    <t>Hitelviszonyt megtestesítő értékpapír</t>
  </si>
  <si>
    <t>20.</t>
  </si>
  <si>
    <t>21.</t>
  </si>
  <si>
    <t>22.</t>
  </si>
  <si>
    <t>23.</t>
  </si>
  <si>
    <t>Fizetési kötelezettség összesen</t>
  </si>
  <si>
    <t>Fizetési kötelezettséggel csökkentett saját bevétel</t>
  </si>
  <si>
    <t>A tárgyi eszköz és az immateriális jószág, részvény, részesedés, vállalat értékesítéséből vagy privatizációból származó bevétel</t>
  </si>
  <si>
    <t>adatok eFt-ban</t>
  </si>
  <si>
    <t>Kezesség-, illetve garanciavállalással kapcsolatos megtérülés</t>
  </si>
  <si>
    <t>Halasztott fizetés, részletfizetés</t>
  </si>
  <si>
    <t>Budapest Főváros XIV. Kerület Zugló Önkormányzata                                                              következő 3 év várható saját bevételeinek és adósságot keletkeztető ügyletekből eredő fizetési kötelezettségének bemutatása</t>
  </si>
  <si>
    <t>Helyi adóból és a települési adóból származó bevétel</t>
  </si>
  <si>
    <t>Megnevezés</t>
  </si>
  <si>
    <t>2025.</t>
  </si>
  <si>
    <t>előterjesztés 4. mellékletének 1. melléklete</t>
  </si>
  <si>
    <t>2026.</t>
  </si>
  <si>
    <t>2027.</t>
  </si>
  <si>
    <t>2028.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</si>
</sst>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5" x14ac:knownFonts="1">
    <font>
      <sz val="10"/>
      <name val="Arial"/>
      <charset val="238"/>
    </font>
    <font>
      <sz val="10"/>
      <name val="Arial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u/>
      <sz val="10"/>
      <color indexed="12"/>
      <name val="MS Sans Serif"/>
      <family val="2"/>
      <charset val="238"/>
    </font>
    <font>
      <u/>
      <sz val="10"/>
      <color indexed="36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Times New Roman CE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8"/>
      <name val="Times New Roman CE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89">
    <xf numFmtId="0" fontId="0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5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8" fillId="7" borderId="1" applyNumberFormat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16" borderId="5" applyNumberFormat="0" applyAlignment="0" applyProtection="0"/>
    <xf numFmtId="43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" fillId="17" borderId="7" applyNumberFormat="0" applyFont="0" applyAlignment="0" applyProtection="0"/>
    <xf numFmtId="0" fontId="16" fillId="4" borderId="0" applyNumberFormat="0" applyBorder="0" applyAlignment="0" applyProtection="0"/>
    <xf numFmtId="0" fontId="17" fillId="1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/>
    <xf numFmtId="0" fontId="1" fillId="0" borderId="0"/>
    <xf numFmtId="0" fontId="20" fillId="0" borderId="9" applyNumberFormat="0" applyFill="0" applyAlignment="0" applyProtection="0"/>
    <xf numFmtId="0" fontId="21" fillId="3" borderId="0" applyNumberFormat="0" applyBorder="0" applyAlignment="0" applyProtection="0"/>
    <xf numFmtId="0" fontId="22" fillId="19" borderId="0" applyNumberFormat="0" applyBorder="0" applyAlignment="0" applyProtection="0"/>
    <xf numFmtId="0" fontId="2" fillId="0" borderId="0"/>
    <xf numFmtId="0" fontId="23" fillId="18" borderId="1" applyNumberFormat="0" applyAlignment="0" applyProtection="0"/>
  </cellStyleXfs>
  <cellXfs count="111">
    <xf numFmtId="0" fontId="0" fillId="0" borderId="0" xfId="0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5" fillId="0" borderId="0" xfId="82" applyFont="1"/>
    <xf numFmtId="0" fontId="3" fillId="0" borderId="0" xfId="82" applyFont="1"/>
    <xf numFmtId="3" fontId="3" fillId="0" borderId="0" xfId="82" applyNumberFormat="1" applyFont="1"/>
    <xf numFmtId="3" fontId="25" fillId="0" borderId="0" xfId="82" applyNumberFormat="1" applyFont="1"/>
    <xf numFmtId="164" fontId="3" fillId="0" borderId="0" xfId="75" applyNumberFormat="1" applyFont="1"/>
    <xf numFmtId="164" fontId="31" fillId="0" borderId="0" xfId="75" applyNumberFormat="1" applyFont="1"/>
    <xf numFmtId="0" fontId="31" fillId="0" borderId="0" xfId="82" applyFont="1"/>
    <xf numFmtId="3" fontId="26" fillId="0" borderId="0" xfId="82" applyNumberFormat="1" applyFont="1" applyAlignment="1">
      <alignment horizontal="left"/>
    </xf>
    <xf numFmtId="3" fontId="25" fillId="0" borderId="0" xfId="82" applyNumberFormat="1" applyFont="1" applyAlignment="1">
      <alignment horizontal="right"/>
    </xf>
    <xf numFmtId="0" fontId="25" fillId="0" borderId="12" xfId="82" applyFont="1" applyFill="1" applyBorder="1"/>
    <xf numFmtId="0" fontId="3" fillId="0" borderId="13" xfId="82" applyFont="1" applyBorder="1"/>
    <xf numFmtId="3" fontId="3" fillId="0" borderId="12" xfId="82" applyNumberFormat="1" applyFont="1" applyBorder="1"/>
    <xf numFmtId="3" fontId="3" fillId="0" borderId="13" xfId="82" applyNumberFormat="1" applyFont="1" applyBorder="1"/>
    <xf numFmtId="3" fontId="3" fillId="0" borderId="14" xfId="82" applyNumberFormat="1" applyFont="1" applyBorder="1"/>
    <xf numFmtId="0" fontId="25" fillId="20" borderId="15" xfId="82" applyFont="1" applyFill="1" applyBorder="1" applyAlignment="1">
      <alignment horizontal="center" vertical="center" wrapText="1"/>
    </xf>
    <xf numFmtId="3" fontId="25" fillId="0" borderId="16" xfId="82" applyNumberFormat="1" applyFont="1" applyBorder="1" applyAlignment="1">
      <alignment vertical="center" wrapText="1"/>
    </xf>
    <xf numFmtId="3" fontId="25" fillId="0" borderId="17" xfId="82" applyNumberFormat="1" applyFont="1" applyBorder="1" applyAlignment="1">
      <alignment vertical="center" wrapText="1"/>
    </xf>
    <xf numFmtId="3" fontId="25" fillId="0" borderId="18" xfId="82" applyNumberFormat="1" applyFont="1" applyBorder="1" applyAlignment="1">
      <alignment horizontal="center" vertical="center" wrapText="1"/>
    </xf>
    <xf numFmtId="0" fontId="25" fillId="0" borderId="0" xfId="82" applyFont="1" applyAlignment="1">
      <alignment horizontal="center" wrapText="1"/>
    </xf>
    <xf numFmtId="164" fontId="25" fillId="0" borderId="0" xfId="75" applyNumberFormat="1" applyFont="1" applyAlignment="1">
      <alignment horizontal="center" wrapText="1"/>
    </xf>
    <xf numFmtId="164" fontId="32" fillId="0" borderId="0" xfId="75" applyNumberFormat="1" applyFont="1" applyAlignment="1">
      <alignment horizontal="center" wrapText="1"/>
    </xf>
    <xf numFmtId="0" fontId="32" fillId="0" borderId="0" xfId="82" applyFont="1" applyAlignment="1">
      <alignment horizontal="center" wrapText="1"/>
    </xf>
    <xf numFmtId="0" fontId="25" fillId="20" borderId="19" xfId="82" applyFont="1" applyFill="1" applyBorder="1" applyAlignment="1">
      <alignment horizontal="center" vertical="center" wrapText="1"/>
    </xf>
    <xf numFmtId="0" fontId="25" fillId="20" borderId="11" xfId="82" applyFont="1" applyFill="1" applyBorder="1" applyAlignment="1">
      <alignment horizontal="center" vertical="center" wrapText="1"/>
    </xf>
    <xf numFmtId="3" fontId="25" fillId="20" borderId="20" xfId="82" applyNumberFormat="1" applyFont="1" applyFill="1" applyBorder="1" applyAlignment="1">
      <alignment horizontal="center" vertical="center" wrapText="1"/>
    </xf>
    <xf numFmtId="3" fontId="25" fillId="20" borderId="21" xfId="82" applyNumberFormat="1" applyFont="1" applyFill="1" applyBorder="1" applyAlignment="1">
      <alignment horizontal="center" vertical="center" wrapText="1"/>
    </xf>
    <xf numFmtId="3" fontId="25" fillId="20" borderId="22" xfId="82" applyNumberFormat="1" applyFont="1" applyFill="1" applyBorder="1" applyAlignment="1">
      <alignment horizontal="center" vertical="center" wrapText="1"/>
    </xf>
    <xf numFmtId="3" fontId="25" fillId="0" borderId="21" xfId="82" applyNumberFormat="1" applyFont="1" applyBorder="1" applyAlignment="1">
      <alignment horizontal="center" vertical="center" wrapText="1"/>
    </xf>
    <xf numFmtId="3" fontId="25" fillId="0" borderId="20" xfId="82" applyNumberFormat="1" applyFont="1" applyBorder="1" applyAlignment="1">
      <alignment horizontal="center" vertical="center" wrapText="1"/>
    </xf>
    <xf numFmtId="3" fontId="25" fillId="0" borderId="11" xfId="82" applyNumberFormat="1" applyFont="1" applyBorder="1" applyAlignment="1">
      <alignment horizontal="center" vertical="center" wrapText="1"/>
    </xf>
    <xf numFmtId="0" fontId="25" fillId="0" borderId="15" xfId="82" applyFont="1" applyBorder="1" applyAlignment="1">
      <alignment vertical="center"/>
    </xf>
    <xf numFmtId="0" fontId="3" fillId="0" borderId="10" xfId="82" applyFont="1" applyBorder="1" applyAlignment="1">
      <alignment vertical="center" wrapText="1"/>
    </xf>
    <xf numFmtId="3" fontId="3" fillId="0" borderId="23" xfId="82" applyNumberFormat="1" applyFont="1" applyFill="1" applyBorder="1" applyAlignment="1">
      <alignment horizontal="center" vertical="center"/>
    </xf>
    <xf numFmtId="3" fontId="3" fillId="0" borderId="24" xfId="82" applyNumberFormat="1" applyFont="1" applyBorder="1" applyAlignment="1">
      <alignment vertical="center"/>
    </xf>
    <xf numFmtId="3" fontId="3" fillId="0" borderId="18" xfId="82" applyNumberFormat="1" applyFont="1" applyBorder="1" applyAlignment="1">
      <alignment vertical="center"/>
    </xf>
    <xf numFmtId="3" fontId="25" fillId="0" borderId="10" xfId="82" applyNumberFormat="1" applyFont="1" applyBorder="1" applyAlignment="1">
      <alignment vertical="center"/>
    </xf>
    <xf numFmtId="0" fontId="3" fillId="0" borderId="0" xfId="82" applyFont="1" applyAlignment="1">
      <alignment vertical="center" wrapText="1"/>
    </xf>
    <xf numFmtId="164" fontId="3" fillId="0" borderId="0" xfId="75" applyNumberFormat="1" applyFont="1" applyAlignment="1">
      <alignment vertical="center"/>
    </xf>
    <xf numFmtId="164" fontId="31" fillId="0" borderId="0" xfId="75" applyNumberFormat="1" applyFont="1" applyAlignment="1">
      <alignment vertical="center"/>
    </xf>
    <xf numFmtId="0" fontId="31" fillId="0" borderId="0" xfId="82" applyFont="1" applyAlignment="1">
      <alignment vertical="center"/>
    </xf>
    <xf numFmtId="0" fontId="25" fillId="0" borderId="23" xfId="82" applyFont="1" applyBorder="1" applyAlignment="1">
      <alignment vertical="center"/>
    </xf>
    <xf numFmtId="3" fontId="3" fillId="0" borderId="0" xfId="82" applyNumberFormat="1" applyFont="1" applyBorder="1" applyAlignment="1">
      <alignment horizontal="center" vertical="center"/>
    </xf>
    <xf numFmtId="3" fontId="3" fillId="0" borderId="10" xfId="82" applyNumberFormat="1" applyFont="1" applyBorder="1" applyAlignment="1">
      <alignment horizontal="center" vertical="center"/>
    </xf>
    <xf numFmtId="3" fontId="3" fillId="0" borderId="0" xfId="82" applyNumberFormat="1" applyFont="1" applyBorder="1" applyAlignment="1">
      <alignment vertical="center"/>
    </xf>
    <xf numFmtId="3" fontId="3" fillId="0" borderId="10" xfId="82" applyNumberFormat="1" applyFont="1" applyBorder="1" applyAlignment="1">
      <alignment vertical="center"/>
    </xf>
    <xf numFmtId="0" fontId="3" fillId="0" borderId="0" xfId="82" applyFont="1" applyAlignment="1">
      <alignment vertical="center"/>
    </xf>
    <xf numFmtId="3" fontId="3" fillId="0" borderId="23" xfId="82" applyNumberFormat="1" applyFont="1" applyBorder="1" applyAlignment="1">
      <alignment horizontal="center" vertical="center"/>
    </xf>
    <xf numFmtId="0" fontId="25" fillId="0" borderId="10" xfId="82" applyFont="1" applyBorder="1" applyAlignment="1">
      <alignment vertical="center" wrapText="1"/>
    </xf>
    <xf numFmtId="3" fontId="25" fillId="0" borderId="23" xfId="82" applyNumberFormat="1" applyFont="1" applyBorder="1" applyAlignment="1">
      <alignment horizontal="center" vertical="center"/>
    </xf>
    <xf numFmtId="3" fontId="25" fillId="0" borderId="0" xfId="82" applyNumberFormat="1" applyFont="1" applyBorder="1" applyAlignment="1">
      <alignment horizontal="center" vertical="center"/>
    </xf>
    <xf numFmtId="3" fontId="25" fillId="0" borderId="10" xfId="82" applyNumberFormat="1" applyFont="1" applyBorder="1" applyAlignment="1">
      <alignment horizontal="center" vertical="center"/>
    </xf>
    <xf numFmtId="3" fontId="25" fillId="0" borderId="0" xfId="82" applyNumberFormat="1" applyFont="1" applyBorder="1" applyAlignment="1">
      <alignment vertical="center"/>
    </xf>
    <xf numFmtId="0" fontId="25" fillId="0" borderId="0" xfId="82" applyFont="1" applyAlignment="1">
      <alignment vertical="center"/>
    </xf>
    <xf numFmtId="164" fontId="25" fillId="0" borderId="0" xfId="75" applyNumberFormat="1" applyFont="1" applyAlignment="1">
      <alignment vertical="center"/>
    </xf>
    <xf numFmtId="164" fontId="32" fillId="0" borderId="0" xfId="75" applyNumberFormat="1" applyFont="1" applyAlignment="1">
      <alignment vertical="center"/>
    </xf>
    <xf numFmtId="0" fontId="32" fillId="0" borderId="0" xfId="82" applyFont="1" applyAlignment="1">
      <alignment vertical="center"/>
    </xf>
    <xf numFmtId="0" fontId="25" fillId="0" borderId="19" xfId="82" applyFont="1" applyBorder="1" applyAlignment="1">
      <alignment vertical="center"/>
    </xf>
    <xf numFmtId="0" fontId="28" fillId="0" borderId="11" xfId="82" applyFont="1" applyBorder="1" applyAlignment="1">
      <alignment vertical="center" wrapText="1"/>
    </xf>
    <xf numFmtId="3" fontId="28" fillId="0" borderId="19" xfId="82" applyNumberFormat="1" applyFont="1" applyBorder="1" applyAlignment="1">
      <alignment horizontal="center" vertical="center"/>
    </xf>
    <xf numFmtId="3" fontId="28" fillId="0" borderId="20" xfId="82" applyNumberFormat="1" applyFont="1" applyBorder="1" applyAlignment="1">
      <alignment horizontal="center" vertical="center"/>
    </xf>
    <xf numFmtId="3" fontId="28" fillId="0" borderId="11" xfId="82" applyNumberFormat="1" applyFont="1" applyBorder="1" applyAlignment="1">
      <alignment horizontal="center" vertical="center"/>
    </xf>
    <xf numFmtId="3" fontId="28" fillId="0" borderId="20" xfId="82" applyNumberFormat="1" applyFont="1" applyBorder="1" applyAlignment="1">
      <alignment vertical="center"/>
    </xf>
    <xf numFmtId="3" fontId="28" fillId="0" borderId="11" xfId="82" applyNumberFormat="1" applyFont="1" applyBorder="1" applyAlignment="1">
      <alignment vertical="center"/>
    </xf>
    <xf numFmtId="3" fontId="28" fillId="0" borderId="10" xfId="82" applyNumberFormat="1" applyFont="1" applyBorder="1" applyAlignment="1">
      <alignment vertical="center"/>
    </xf>
    <xf numFmtId="0" fontId="28" fillId="0" borderId="0" xfId="82" applyFont="1" applyAlignment="1">
      <alignment vertical="center"/>
    </xf>
    <xf numFmtId="164" fontId="28" fillId="0" borderId="0" xfId="75" applyNumberFormat="1" applyFont="1" applyAlignment="1">
      <alignment vertical="center"/>
    </xf>
    <xf numFmtId="164" fontId="33" fillId="0" borderId="0" xfId="75" applyNumberFormat="1" applyFont="1" applyAlignment="1">
      <alignment vertical="center"/>
    </xf>
    <xf numFmtId="0" fontId="33" fillId="0" borderId="0" xfId="82" applyFont="1" applyAlignment="1">
      <alignment vertical="center"/>
    </xf>
    <xf numFmtId="0" fontId="25" fillId="0" borderId="18" xfId="82" applyFont="1" applyBorder="1" applyAlignment="1">
      <alignment vertical="center" wrapText="1"/>
    </xf>
    <xf numFmtId="3" fontId="25" fillId="0" borderId="15" xfId="82" applyNumberFormat="1" applyFont="1" applyBorder="1" applyAlignment="1">
      <alignment vertical="center"/>
    </xf>
    <xf numFmtId="3" fontId="25" fillId="0" borderId="24" xfId="82" applyNumberFormat="1" applyFont="1" applyBorder="1" applyAlignment="1">
      <alignment vertical="center"/>
    </xf>
    <xf numFmtId="3" fontId="25" fillId="0" borderId="18" xfId="82" applyNumberFormat="1" applyFont="1" applyBorder="1" applyAlignment="1">
      <alignment vertical="center"/>
    </xf>
    <xf numFmtId="3" fontId="3" fillId="0" borderId="23" xfId="82" applyNumberFormat="1" applyFont="1" applyBorder="1" applyAlignment="1">
      <alignment vertical="center"/>
    </xf>
    <xf numFmtId="3" fontId="3" fillId="0" borderId="19" xfId="82" applyNumberFormat="1" applyFont="1" applyBorder="1" applyAlignment="1">
      <alignment vertical="center"/>
    </xf>
    <xf numFmtId="3" fontId="3" fillId="0" borderId="20" xfId="82" applyNumberFormat="1" applyFont="1" applyBorder="1" applyAlignment="1">
      <alignment vertical="center"/>
    </xf>
    <xf numFmtId="3" fontId="3" fillId="0" borderId="11" xfId="82" applyNumberFormat="1" applyFont="1" applyBorder="1" applyAlignment="1">
      <alignment vertical="center"/>
    </xf>
    <xf numFmtId="0" fontId="3" fillId="0" borderId="11" xfId="82" applyFont="1" applyBorder="1" applyAlignment="1">
      <alignment vertical="center" wrapText="1"/>
    </xf>
    <xf numFmtId="0" fontId="25" fillId="0" borderId="12" xfId="82" applyFont="1" applyBorder="1" applyAlignment="1">
      <alignment vertical="center"/>
    </xf>
    <xf numFmtId="0" fontId="28" fillId="0" borderId="14" xfId="82" applyFont="1" applyBorder="1" applyAlignment="1">
      <alignment vertical="center" wrapText="1"/>
    </xf>
    <xf numFmtId="3" fontId="28" fillId="0" borderId="12" xfId="82" applyNumberFormat="1" applyFont="1" applyBorder="1" applyAlignment="1">
      <alignment vertical="center"/>
    </xf>
    <xf numFmtId="3" fontId="28" fillId="0" borderId="13" xfId="82" applyNumberFormat="1" applyFont="1" applyBorder="1" applyAlignment="1">
      <alignment vertical="center"/>
    </xf>
    <xf numFmtId="3" fontId="28" fillId="0" borderId="14" xfId="82" applyNumberFormat="1" applyFont="1" applyBorder="1" applyAlignment="1">
      <alignment vertical="center"/>
    </xf>
    <xf numFmtId="0" fontId="25" fillId="20" borderId="12" xfId="82" applyFont="1" applyFill="1" applyBorder="1" applyAlignment="1">
      <alignment vertical="center"/>
    </xf>
    <xf numFmtId="0" fontId="29" fillId="20" borderId="14" xfId="82" applyFont="1" applyFill="1" applyBorder="1" applyAlignment="1">
      <alignment vertical="center" wrapText="1"/>
    </xf>
    <xf numFmtId="3" fontId="29" fillId="20" borderId="12" xfId="82" applyNumberFormat="1" applyFont="1" applyFill="1" applyBorder="1" applyAlignment="1">
      <alignment vertical="center"/>
    </xf>
    <xf numFmtId="3" fontId="29" fillId="20" borderId="13" xfId="82" applyNumberFormat="1" applyFont="1" applyFill="1" applyBorder="1" applyAlignment="1">
      <alignment vertical="center"/>
    </xf>
    <xf numFmtId="3" fontId="29" fillId="20" borderId="14" xfId="82" applyNumberFormat="1" applyFont="1" applyFill="1" applyBorder="1" applyAlignment="1">
      <alignment vertical="center"/>
    </xf>
    <xf numFmtId="3" fontId="29" fillId="0" borderId="13" xfId="82" applyNumberFormat="1" applyFont="1" applyBorder="1" applyAlignment="1">
      <alignment vertical="center"/>
    </xf>
    <xf numFmtId="3" fontId="29" fillId="0" borderId="14" xfId="82" applyNumberFormat="1" applyFont="1" applyBorder="1" applyAlignment="1">
      <alignment vertical="center"/>
    </xf>
    <xf numFmtId="0" fontId="29" fillId="0" borderId="0" xfId="82" applyFont="1" applyAlignment="1">
      <alignment vertical="center"/>
    </xf>
    <xf numFmtId="164" fontId="29" fillId="0" borderId="0" xfId="75" applyNumberFormat="1" applyFont="1" applyAlignment="1">
      <alignment vertical="center"/>
    </xf>
    <xf numFmtId="164" fontId="34" fillId="0" borderId="0" xfId="75" applyNumberFormat="1" applyFont="1" applyAlignment="1">
      <alignment vertical="center"/>
    </xf>
    <xf numFmtId="0" fontId="34" fillId="0" borderId="0" xfId="82" applyFont="1" applyAlignment="1">
      <alignment vertical="center"/>
    </xf>
    <xf numFmtId="0" fontId="32" fillId="0" borderId="0" xfId="82" applyFont="1"/>
    <xf numFmtId="3" fontId="31" fillId="0" borderId="0" xfId="82" applyNumberFormat="1" applyFont="1"/>
    <xf numFmtId="3" fontId="32" fillId="0" borderId="0" xfId="82" applyNumberFormat="1" applyFont="1"/>
    <xf numFmtId="0" fontId="27" fillId="20" borderId="18" xfId="82" applyFont="1" applyFill="1" applyBorder="1" applyAlignment="1">
      <alignment horizontal="center" wrapText="1"/>
    </xf>
    <xf numFmtId="3" fontId="30" fillId="0" borderId="0" xfId="82" applyNumberFormat="1" applyFont="1" applyAlignment="1">
      <alignment horizontal="right"/>
    </xf>
    <xf numFmtId="3" fontId="3" fillId="0" borderId="24" xfId="82" applyNumberFormat="1" applyFont="1" applyFill="1" applyBorder="1" applyAlignment="1">
      <alignment horizontal="center" vertical="center"/>
    </xf>
    <xf numFmtId="3" fontId="3" fillId="0" borderId="18" xfId="82" applyNumberFormat="1" applyFont="1" applyFill="1" applyBorder="1" applyAlignment="1">
      <alignment horizontal="center" vertical="center"/>
    </xf>
    <xf numFmtId="3" fontId="3" fillId="0" borderId="25" xfId="82" applyNumberFormat="1" applyFont="1" applyFill="1" applyBorder="1" applyAlignment="1">
      <alignment horizontal="center" vertical="center"/>
    </xf>
    <xf numFmtId="3" fontId="3" fillId="0" borderId="0" xfId="82" applyNumberFormat="1" applyFont="1" applyFill="1" applyBorder="1" applyAlignment="1">
      <alignment horizontal="center" vertical="center"/>
    </xf>
    <xf numFmtId="3" fontId="3" fillId="0" borderId="10" xfId="82" applyNumberFormat="1" applyFont="1" applyFill="1" applyBorder="1" applyAlignment="1">
      <alignment horizontal="center" vertical="center"/>
    </xf>
    <xf numFmtId="3" fontId="25" fillId="20" borderId="16" xfId="82" applyNumberFormat="1" applyFont="1" applyFill="1" applyBorder="1" applyAlignment="1">
      <alignment horizontal="center" vertical="center" wrapText="1"/>
    </xf>
    <xf numFmtId="3" fontId="25" fillId="20" borderId="17" xfId="82" applyNumberFormat="1" applyFont="1" applyFill="1" applyBorder="1" applyAlignment="1">
      <alignment horizontal="center" vertical="center" wrapText="1"/>
    </xf>
    <xf numFmtId="0" fontId="27" fillId="0" borderId="0" xfId="82" applyFont="1" applyAlignment="1">
      <alignment horizontal="center" wrapText="1"/>
    </xf>
    <xf numFmtId="3" fontId="25" fillId="20" borderId="15" xfId="82" applyNumberFormat="1" applyFont="1" applyFill="1" applyBorder="1" applyAlignment="1">
      <alignment horizontal="center" vertical="center" wrapText="1"/>
    </xf>
    <xf numFmtId="3" fontId="25" fillId="20" borderId="19" xfId="82" applyNumberFormat="1" applyFont="1" applyFill="1" applyBorder="1" applyAlignment="1">
      <alignment horizontal="center" vertical="center" wrapText="1"/>
    </xf>
  </cellXfs>
  <cellStyles count="89">
    <cellStyle name="_0434BESZ" xfId="1" xr:uid="{00000000-0005-0000-0000-000000000000}"/>
    <cellStyle name="_0434BESZ_1" xfId="2" xr:uid="{00000000-0005-0000-0000-000001000000}"/>
    <cellStyle name="_04FELBEV" xfId="3" xr:uid="{00000000-0005-0000-0000-000002000000}"/>
    <cellStyle name="_04FELBEV_1" xfId="4" xr:uid="{00000000-0005-0000-0000-000003000000}"/>
    <cellStyle name="_04FELBEV_2" xfId="5" xr:uid="{00000000-0005-0000-0000-000004000000}"/>
    <cellStyle name="_05FELBE" xfId="6" xr:uid="{00000000-0005-0000-0000-000005000000}"/>
    <cellStyle name="_05FELBE_1" xfId="7" xr:uid="{00000000-0005-0000-0000-000006000000}"/>
    <cellStyle name="_06FELBE_1" xfId="8" xr:uid="{00000000-0005-0000-0000-000007000000}"/>
    <cellStyle name="_06FELBEküld" xfId="9" xr:uid="{00000000-0005-0000-0000-000008000000}"/>
    <cellStyle name="_06FELBEküld_1" xfId="10" xr:uid="{00000000-0005-0000-0000-000009000000}"/>
    <cellStyle name="_07háromnegyedBesz" xfId="11" xr:uid="{00000000-0005-0000-0000-00000A000000}"/>
    <cellStyle name="_07háromnegyedBesz_1" xfId="12" xr:uid="{00000000-0005-0000-0000-00000B000000}"/>
    <cellStyle name="_08FELBE" xfId="13" xr:uid="{00000000-0005-0000-0000-00000C000000}"/>
    <cellStyle name="_08FELBE_1" xfId="14" xr:uid="{00000000-0005-0000-0000-00000D000000}"/>
    <cellStyle name="_2006KVI0307" xfId="15" xr:uid="{00000000-0005-0000-0000-00000E000000}"/>
    <cellStyle name="_2006KVI0307alapokÚJ" xfId="16" xr:uid="{00000000-0005-0000-0000-00000F000000}"/>
    <cellStyle name="_2007KVIvégleges20070306alapok" xfId="17" xr:uid="{00000000-0005-0000-0000-000010000000}"/>
    <cellStyle name="_2008.évi negyedik rendelet-módosítás_4" xfId="18" xr:uid="{00000000-0005-0000-0000-000011000000}"/>
    <cellStyle name="_2008KVIvégleges20080306alapok" xfId="19" xr:uid="{00000000-0005-0000-0000-000012000000}"/>
    <cellStyle name="_34BESZ2005" xfId="20" xr:uid="{00000000-0005-0000-0000-000013000000}"/>
    <cellStyle name="_34BESZ2005_1" xfId="21" xr:uid="{00000000-0005-0000-0000-000014000000}"/>
    <cellStyle name="_34BESZ2006" xfId="22" xr:uid="{00000000-0005-0000-0000-000015000000}"/>
    <cellStyle name="_34BESZ2006_1" xfId="23" xr:uid="{00000000-0005-0000-0000-000016000000}"/>
    <cellStyle name="_34BESZ2006_2" xfId="24" xr:uid="{00000000-0005-0000-0000-000017000000}"/>
    <cellStyle name="_34BESZ2006bőv" xfId="25" xr:uid="{00000000-0005-0000-0000-000018000000}"/>
    <cellStyle name="_34BESZ2006bőv_1" xfId="26" xr:uid="{00000000-0005-0000-0000-000019000000}"/>
    <cellStyle name="_34BESZ2006bőv1" xfId="27" xr:uid="{00000000-0005-0000-0000-00001A000000}"/>
    <cellStyle name="_34BESZ2006bőv1_1" xfId="28" xr:uid="{00000000-0005-0000-0000-00001B000000}"/>
    <cellStyle name="_34BESZ2006bőv1_1_Munkafüzet2" xfId="29" xr:uid="{00000000-0005-0000-0000-00001C000000}"/>
    <cellStyle name="_34BESZ2006otthon" xfId="30" xr:uid="{00000000-0005-0000-0000-00001D000000}"/>
    <cellStyle name="_34BESZ2006otthon_1" xfId="31" xr:uid="{00000000-0005-0000-0000-00001E000000}"/>
    <cellStyle name="_alapokmányok" xfId="32" xr:uid="{00000000-0005-0000-0000-00001F000000}"/>
    <cellStyle name="_Munkafüzet2" xfId="33" xr:uid="{00000000-0005-0000-0000-000020000000}"/>
    <cellStyle name="_TEST1" xfId="34" xr:uid="{00000000-0005-0000-0000-000021000000}"/>
    <cellStyle name="_TEST1_1" xfId="35" xr:uid="{00000000-0005-0000-0000-000022000000}"/>
    <cellStyle name="_TEST2" xfId="36" xr:uid="{00000000-0005-0000-0000-000023000000}"/>
    <cellStyle name="_TEST2_1" xfId="37" xr:uid="{00000000-0005-0000-0000-000024000000}"/>
    <cellStyle name="_TEST2_2" xfId="38" xr:uid="{00000000-0005-0000-0000-000025000000}"/>
    <cellStyle name="_TEST3" xfId="39" xr:uid="{00000000-0005-0000-0000-000026000000}"/>
    <cellStyle name="_TEST3_1" xfId="40" xr:uid="{00000000-0005-0000-0000-000027000000}"/>
    <cellStyle name="_TEST3V" xfId="41" xr:uid="{00000000-0005-0000-0000-000028000000}"/>
    <cellStyle name="_TEST3V_1" xfId="42" xr:uid="{00000000-0005-0000-0000-000029000000}"/>
    <cellStyle name="_TEST3V_2" xfId="43" xr:uid="{00000000-0005-0000-0000-00002A000000}"/>
    <cellStyle name="_TEST3V_3" xfId="44" xr:uid="{00000000-0005-0000-0000-00002B000000}"/>
    <cellStyle name="_TEST3V_4" xfId="45" xr:uid="{00000000-0005-0000-0000-00002C000000}"/>
    <cellStyle name="_TEST5" xfId="46" xr:uid="{00000000-0005-0000-0000-00002D000000}"/>
    <cellStyle name="_TEST5_1" xfId="47" xr:uid="{00000000-0005-0000-0000-00002E000000}"/>
    <cellStyle name="_TEST5_2" xfId="48" xr:uid="{00000000-0005-0000-0000-00002F000000}"/>
    <cellStyle name="_TEST5_3" xfId="49" xr:uid="{00000000-0005-0000-0000-000030000000}"/>
    <cellStyle name="20% - 1. jelölőszín" xfId="50" builtinId="30" customBuiltin="1"/>
    <cellStyle name="20% - 2. jelölőszín" xfId="51" builtinId="34" customBuiltin="1"/>
    <cellStyle name="20% - 3. jelölőszín" xfId="52" builtinId="38" customBuiltin="1"/>
    <cellStyle name="20% - 4. jelölőszín" xfId="53" builtinId="42" customBuiltin="1"/>
    <cellStyle name="20% - 5. jelölőszín" xfId="54" builtinId="46" customBuiltin="1"/>
    <cellStyle name="20% - 6. jelölőszín" xfId="55" builtinId="50" customBuiltin="1"/>
    <cellStyle name="40% - 1. jelölőszín" xfId="56" builtinId="31" customBuiltin="1"/>
    <cellStyle name="40% - 2. jelölőszín" xfId="57" builtinId="35" customBuiltin="1"/>
    <cellStyle name="40% - 3. jelölőszín" xfId="58" builtinId="39" customBuiltin="1"/>
    <cellStyle name="40% - 4. jelölőszín" xfId="59" builtinId="43" customBuiltin="1"/>
    <cellStyle name="40% - 5. jelölőszín" xfId="60" builtinId="47" customBuiltin="1"/>
    <cellStyle name="40% - 6. jelölőszín" xfId="61" builtinId="51" customBuiltin="1"/>
    <cellStyle name="60% - 1. jelölőszín" xfId="62" builtinId="32" customBuiltin="1"/>
    <cellStyle name="60% - 2. jelölőszín" xfId="63" builtinId="36" customBuiltin="1"/>
    <cellStyle name="60% - 3. jelölőszín" xfId="64" builtinId="40" customBuiltin="1"/>
    <cellStyle name="60% - 4. jelölőszín" xfId="65" builtinId="44" customBuiltin="1"/>
    <cellStyle name="60% - 5. jelölőszín" xfId="66" builtinId="48" customBuiltin="1"/>
    <cellStyle name="60% - 6. jelölőszín" xfId="67" builtinId="52" customBuiltin="1"/>
    <cellStyle name="Bevitel" xfId="68" builtinId="20" customBuiltin="1"/>
    <cellStyle name="Cím" xfId="69" builtinId="15" customBuiltin="1"/>
    <cellStyle name="Címsor 1" xfId="70" builtinId="16" customBuiltin="1"/>
    <cellStyle name="Címsor 2" xfId="71" builtinId="17" customBuiltin="1"/>
    <cellStyle name="Címsor 3" xfId="72" builtinId="18" customBuiltin="1"/>
    <cellStyle name="Címsor 4" xfId="73" builtinId="19" customBuiltin="1"/>
    <cellStyle name="Ellenőrzőcella" xfId="74" builtinId="23" customBuiltin="1"/>
    <cellStyle name="Ezres" xfId="75" builtinId="3"/>
    <cellStyle name="Figyelmeztetés" xfId="76" builtinId="11" customBuiltin="1"/>
    <cellStyle name="Hivatkozott cella" xfId="77" builtinId="24" customBuiltin="1"/>
    <cellStyle name="Jegyzet" xfId="78" builtinId="10" customBuiltin="1"/>
    <cellStyle name="Jó" xfId="79" builtinId="26" customBuiltin="1"/>
    <cellStyle name="Kimenet" xfId="80" builtinId="21" customBuiltin="1"/>
    <cellStyle name="Magyarázó szöveg" xfId="81" builtinId="53" customBuiltin="1"/>
    <cellStyle name="Normál" xfId="0" builtinId="0"/>
    <cellStyle name="Normál_2012.évi KIADÁSOK BEVÉTELEK RÉSZLETESEN végleges 20120223" xfId="82" xr:uid="{00000000-0005-0000-0000-000052000000}"/>
    <cellStyle name="Normal_NEWTRANSFERPRICING" xfId="83" xr:uid="{00000000-0005-0000-0000-000053000000}"/>
    <cellStyle name="Összesen" xfId="84" builtinId="25" customBuiltin="1"/>
    <cellStyle name="Rossz" xfId="85" builtinId="27" customBuiltin="1"/>
    <cellStyle name="Semleges" xfId="86" builtinId="28" customBuiltin="1"/>
    <cellStyle name="Stílus 1" xfId="87" xr:uid="{00000000-0005-0000-0000-000057000000}"/>
    <cellStyle name="Számítás" xfId="88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4"/>
  <sheetViews>
    <sheetView tabSelected="1" zoomScaleNormal="100" zoomScaleSheetLayoutView="100" workbookViewId="0">
      <selection activeCell="L15" sqref="L15"/>
    </sheetView>
  </sheetViews>
  <sheetFormatPr defaultColWidth="8" defaultRowHeight="12.75" x14ac:dyDescent="0.2"/>
  <cols>
    <col min="1" max="1" width="3.7109375" style="96" customWidth="1"/>
    <col min="2" max="2" width="60" style="9" customWidth="1"/>
    <col min="3" max="6" width="16.5703125" style="97" customWidth="1"/>
    <col min="7" max="10" width="12.5703125" style="97" hidden="1" customWidth="1"/>
    <col min="11" max="11" width="1.7109375" style="98" hidden="1" customWidth="1"/>
    <col min="12" max="12" width="75.5703125" style="9" customWidth="1"/>
    <col min="13" max="13" width="18" style="8" customWidth="1"/>
    <col min="14" max="14" width="18.85546875" style="8" customWidth="1"/>
    <col min="15" max="15" width="18.7109375" style="8" customWidth="1"/>
    <col min="16" max="16" width="12.5703125" style="8" customWidth="1"/>
    <col min="17" max="16384" width="8" style="9"/>
  </cols>
  <sheetData>
    <row r="1" spans="1:16" ht="27.75" customHeight="1" x14ac:dyDescent="0.3">
      <c r="A1" s="3"/>
      <c r="B1" s="4"/>
      <c r="C1" s="5"/>
      <c r="D1" s="5"/>
      <c r="E1" s="5"/>
      <c r="F1" s="100" t="s">
        <v>54</v>
      </c>
      <c r="G1" s="5"/>
      <c r="H1" s="5"/>
      <c r="I1" s="5"/>
      <c r="J1" s="5"/>
      <c r="K1" s="6"/>
      <c r="L1" s="4"/>
      <c r="M1" s="7"/>
    </row>
    <row r="2" spans="1:16" ht="27.75" customHeight="1" x14ac:dyDescent="0.3">
      <c r="A2" s="3"/>
      <c r="B2" s="4"/>
      <c r="C2" s="5"/>
      <c r="D2" s="5"/>
      <c r="E2" s="10"/>
      <c r="F2" s="10"/>
      <c r="G2" s="5"/>
      <c r="H2" s="5"/>
      <c r="I2" s="5"/>
      <c r="J2" s="5"/>
      <c r="K2" s="6"/>
      <c r="L2" s="4"/>
      <c r="M2" s="7"/>
    </row>
    <row r="3" spans="1:16" ht="83.25" customHeight="1" x14ac:dyDescent="0.3">
      <c r="A3" s="108" t="s">
        <v>50</v>
      </c>
      <c r="B3" s="108"/>
      <c r="C3" s="108"/>
      <c r="D3" s="108"/>
      <c r="E3" s="108"/>
      <c r="F3" s="108"/>
      <c r="G3" s="5"/>
      <c r="H3" s="5"/>
      <c r="I3" s="5"/>
      <c r="J3" s="5"/>
      <c r="K3" s="6"/>
      <c r="L3" s="4"/>
      <c r="M3" s="7"/>
    </row>
    <row r="4" spans="1:16" x14ac:dyDescent="0.2">
      <c r="A4" s="3"/>
      <c r="B4" s="4"/>
      <c r="C4" s="5"/>
      <c r="D4" s="5"/>
      <c r="E4" s="5"/>
      <c r="F4" s="5"/>
      <c r="G4" s="5"/>
      <c r="H4" s="5"/>
      <c r="I4" s="5"/>
      <c r="J4" s="5"/>
      <c r="K4" s="6"/>
      <c r="L4" s="4"/>
      <c r="M4" s="7"/>
    </row>
    <row r="5" spans="1:16" ht="13.5" thickBot="1" x14ac:dyDescent="0.25">
      <c r="A5" s="3"/>
      <c r="B5" s="4"/>
      <c r="C5" s="5"/>
      <c r="D5" s="5"/>
      <c r="E5" s="5"/>
      <c r="F5" s="11" t="s">
        <v>47</v>
      </c>
      <c r="G5" s="5"/>
      <c r="H5" s="5"/>
      <c r="I5" s="5"/>
      <c r="J5" s="5"/>
      <c r="K5" s="6"/>
      <c r="L5" s="4"/>
      <c r="M5" s="7"/>
    </row>
    <row r="6" spans="1:16" ht="13.5" hidden="1" thickBot="1" x14ac:dyDescent="0.25">
      <c r="A6" s="12"/>
      <c r="B6" s="13"/>
      <c r="C6" s="14"/>
      <c r="D6" s="15"/>
      <c r="E6" s="15"/>
      <c r="F6" s="16"/>
      <c r="G6" s="5"/>
      <c r="H6" s="5"/>
      <c r="I6" s="5"/>
      <c r="J6" s="5"/>
      <c r="K6" s="6"/>
      <c r="L6" s="4"/>
      <c r="M6" s="7"/>
    </row>
    <row r="7" spans="1:16" s="24" customFormat="1" ht="60.75" customHeight="1" x14ac:dyDescent="0.3">
      <c r="A7" s="17"/>
      <c r="B7" s="99" t="s">
        <v>52</v>
      </c>
      <c r="C7" s="109" t="s">
        <v>53</v>
      </c>
      <c r="D7" s="106" t="s">
        <v>0</v>
      </c>
      <c r="E7" s="106"/>
      <c r="F7" s="107"/>
      <c r="G7" s="18"/>
      <c r="H7" s="18"/>
      <c r="I7" s="18"/>
      <c r="J7" s="19"/>
      <c r="K7" s="20" t="s">
        <v>1</v>
      </c>
      <c r="L7" s="21"/>
      <c r="M7" s="22"/>
      <c r="N7" s="23"/>
      <c r="O7" s="23"/>
      <c r="P7" s="23"/>
    </row>
    <row r="8" spans="1:16" s="24" customFormat="1" ht="39" thickBot="1" x14ac:dyDescent="0.25">
      <c r="A8" s="25"/>
      <c r="B8" s="26"/>
      <c r="C8" s="110"/>
      <c r="D8" s="27" t="s">
        <v>55</v>
      </c>
      <c r="E8" s="28" t="s">
        <v>56</v>
      </c>
      <c r="F8" s="29" t="s">
        <v>57</v>
      </c>
      <c r="G8" s="30" t="s">
        <v>2</v>
      </c>
      <c r="H8" s="30" t="s">
        <v>3</v>
      </c>
      <c r="I8" s="31" t="s">
        <v>4</v>
      </c>
      <c r="J8" s="32" t="s">
        <v>5</v>
      </c>
      <c r="K8" s="32"/>
      <c r="L8" s="21"/>
      <c r="M8" s="22"/>
      <c r="N8" s="23"/>
      <c r="O8" s="23"/>
      <c r="P8" s="23"/>
    </row>
    <row r="9" spans="1:16" s="42" customFormat="1" ht="37.5" customHeight="1" x14ac:dyDescent="0.2">
      <c r="A9" s="33" t="s">
        <v>6</v>
      </c>
      <c r="B9" s="34" t="s">
        <v>51</v>
      </c>
      <c r="C9" s="35">
        <v>20999110</v>
      </c>
      <c r="D9" s="101">
        <v>23700000</v>
      </c>
      <c r="E9" s="101">
        <v>24000000</v>
      </c>
      <c r="F9" s="102">
        <v>24100000</v>
      </c>
      <c r="G9" s="36">
        <v>8600000</v>
      </c>
      <c r="H9" s="36">
        <v>8600000</v>
      </c>
      <c r="I9" s="36">
        <v>8600000</v>
      </c>
      <c r="J9" s="37">
        <v>8600000</v>
      </c>
      <c r="K9" s="38">
        <f>SUM(C9:J9)</f>
        <v>127199110</v>
      </c>
      <c r="L9" s="39"/>
      <c r="M9" s="40"/>
      <c r="N9" s="41"/>
      <c r="O9" s="41"/>
      <c r="P9" s="41">
        <f t="shared" ref="P9:P14" si="0">N9-O9</f>
        <v>0</v>
      </c>
    </row>
    <row r="10" spans="1:16" s="42" customFormat="1" ht="48.75" customHeight="1" x14ac:dyDescent="0.2">
      <c r="A10" s="43" t="s">
        <v>7</v>
      </c>
      <c r="B10" s="34" t="s">
        <v>8</v>
      </c>
      <c r="C10" s="35">
        <f>685000+64000+49500+571653+50000</f>
        <v>1420153</v>
      </c>
      <c r="D10" s="103">
        <v>1590571</v>
      </c>
      <c r="E10" s="104">
        <v>1610700</v>
      </c>
      <c r="F10" s="105">
        <v>1650000</v>
      </c>
      <c r="G10" s="46">
        <v>1400000</v>
      </c>
      <c r="H10" s="46">
        <v>1400000</v>
      </c>
      <c r="I10" s="46">
        <v>1400000</v>
      </c>
      <c r="J10" s="47">
        <v>1400000</v>
      </c>
      <c r="K10" s="38">
        <f>SUM(C10:J10)</f>
        <v>11871424</v>
      </c>
      <c r="L10" s="39"/>
      <c r="M10" s="40"/>
      <c r="N10" s="41"/>
      <c r="O10" s="41"/>
      <c r="P10" s="41">
        <f t="shared" si="0"/>
        <v>0</v>
      </c>
    </row>
    <row r="11" spans="1:16" s="42" customFormat="1" ht="37.5" hidden="1" customHeight="1" x14ac:dyDescent="0.2">
      <c r="A11" s="43" t="s">
        <v>9</v>
      </c>
      <c r="B11" s="34" t="s">
        <v>46</v>
      </c>
      <c r="C11" s="35"/>
      <c r="D11" s="104"/>
      <c r="E11" s="104"/>
      <c r="F11" s="105"/>
      <c r="G11" s="46"/>
      <c r="H11" s="46"/>
      <c r="I11" s="46"/>
      <c r="J11" s="47"/>
      <c r="K11" s="38"/>
      <c r="L11" s="48"/>
      <c r="M11" s="40"/>
      <c r="N11" s="41"/>
      <c r="O11" s="41"/>
      <c r="P11" s="41">
        <f t="shared" si="0"/>
        <v>0</v>
      </c>
    </row>
    <row r="12" spans="1:16" s="42" customFormat="1" ht="37.5" customHeight="1" x14ac:dyDescent="0.2">
      <c r="A12" s="43" t="s">
        <v>9</v>
      </c>
      <c r="B12" s="34" t="s">
        <v>10</v>
      </c>
      <c r="C12" s="35">
        <v>0</v>
      </c>
      <c r="D12" s="104">
        <v>0</v>
      </c>
      <c r="E12" s="104">
        <v>0</v>
      </c>
      <c r="F12" s="105">
        <v>0</v>
      </c>
      <c r="G12" s="46"/>
      <c r="H12" s="46"/>
      <c r="I12" s="46"/>
      <c r="J12" s="47"/>
      <c r="K12" s="38">
        <f>SUM(C12:J12)</f>
        <v>0</v>
      </c>
      <c r="L12" s="48"/>
      <c r="M12" s="40"/>
      <c r="N12" s="41"/>
      <c r="O12" s="41"/>
      <c r="P12" s="41">
        <f t="shared" si="0"/>
        <v>0</v>
      </c>
    </row>
    <row r="13" spans="1:16" s="42" customFormat="1" ht="37.5" customHeight="1" x14ac:dyDescent="0.2">
      <c r="A13" s="43" t="s">
        <v>11</v>
      </c>
      <c r="B13" s="34" t="s">
        <v>12</v>
      </c>
      <c r="C13" s="35">
        <f>10000+20000+40000+160000+25000+15000</f>
        <v>270000</v>
      </c>
      <c r="D13" s="104">
        <v>200000</v>
      </c>
      <c r="E13" s="104">
        <v>200000</v>
      </c>
      <c r="F13" s="105">
        <v>200000</v>
      </c>
      <c r="G13" s="46"/>
      <c r="H13" s="46"/>
      <c r="I13" s="46"/>
      <c r="J13" s="47"/>
      <c r="K13" s="38">
        <f>SUM(C13:J13)</f>
        <v>870000</v>
      </c>
      <c r="L13" s="39"/>
      <c r="M13" s="40"/>
      <c r="N13" s="41"/>
      <c r="O13" s="41"/>
      <c r="P13" s="41">
        <f t="shared" si="0"/>
        <v>0</v>
      </c>
    </row>
    <row r="14" spans="1:16" s="42" customFormat="1" ht="30" customHeight="1" x14ac:dyDescent="0.2">
      <c r="A14" s="43" t="s">
        <v>14</v>
      </c>
      <c r="B14" s="34" t="s">
        <v>48</v>
      </c>
      <c r="C14" s="49">
        <v>0</v>
      </c>
      <c r="D14" s="44">
        <v>0</v>
      </c>
      <c r="E14" s="44">
        <v>0</v>
      </c>
      <c r="F14" s="45">
        <v>0</v>
      </c>
      <c r="G14" s="46"/>
      <c r="H14" s="46"/>
      <c r="I14" s="46"/>
      <c r="J14" s="47"/>
      <c r="K14" s="38">
        <f>SUM(C14:J14)</f>
        <v>0</v>
      </c>
      <c r="L14" s="48"/>
      <c r="M14" s="40"/>
      <c r="N14" s="41"/>
      <c r="O14" s="41"/>
      <c r="P14" s="41">
        <f t="shared" si="0"/>
        <v>0</v>
      </c>
    </row>
    <row r="15" spans="1:16" s="58" customFormat="1" ht="31.5" customHeight="1" x14ac:dyDescent="0.2">
      <c r="A15" s="43" t="s">
        <v>13</v>
      </c>
      <c r="B15" s="50" t="s">
        <v>15</v>
      </c>
      <c r="C15" s="51">
        <f t="shared" ref="C15:K15" si="1">SUM(C9:C14)</f>
        <v>22689263</v>
      </c>
      <c r="D15" s="52">
        <f t="shared" si="1"/>
        <v>25490571</v>
      </c>
      <c r="E15" s="52">
        <f t="shared" si="1"/>
        <v>25810700</v>
      </c>
      <c r="F15" s="53">
        <f t="shared" si="1"/>
        <v>25950000</v>
      </c>
      <c r="G15" s="54">
        <f t="shared" si="1"/>
        <v>10000000</v>
      </c>
      <c r="H15" s="54">
        <f t="shared" si="1"/>
        <v>10000000</v>
      </c>
      <c r="I15" s="54">
        <f t="shared" si="1"/>
        <v>10000000</v>
      </c>
      <c r="J15" s="38">
        <f t="shared" si="1"/>
        <v>10000000</v>
      </c>
      <c r="K15" s="38">
        <f t="shared" si="1"/>
        <v>139940534</v>
      </c>
      <c r="L15" s="55"/>
      <c r="M15" s="56"/>
      <c r="N15" s="57"/>
      <c r="O15" s="57"/>
      <c r="P15" s="57"/>
    </row>
    <row r="16" spans="1:16" s="70" customFormat="1" ht="30.75" customHeight="1" thickBot="1" x14ac:dyDescent="0.25">
      <c r="A16" s="59" t="s">
        <v>14</v>
      </c>
      <c r="B16" s="60" t="s">
        <v>17</v>
      </c>
      <c r="C16" s="61">
        <f t="shared" ref="C16:J16" si="2">C15*0.5</f>
        <v>11344631.5</v>
      </c>
      <c r="D16" s="62">
        <f t="shared" si="2"/>
        <v>12745285.5</v>
      </c>
      <c r="E16" s="62">
        <f t="shared" si="2"/>
        <v>12905350</v>
      </c>
      <c r="F16" s="63">
        <f t="shared" si="2"/>
        <v>12975000</v>
      </c>
      <c r="G16" s="64">
        <f t="shared" si="2"/>
        <v>5000000</v>
      </c>
      <c r="H16" s="64">
        <f t="shared" si="2"/>
        <v>5000000</v>
      </c>
      <c r="I16" s="64">
        <f t="shared" si="2"/>
        <v>5000000</v>
      </c>
      <c r="J16" s="65">
        <f t="shared" si="2"/>
        <v>5000000</v>
      </c>
      <c r="K16" s="66">
        <f>SUM(C16:J16)</f>
        <v>69970267</v>
      </c>
      <c r="L16" s="67"/>
      <c r="M16" s="68"/>
      <c r="N16" s="69"/>
      <c r="O16" s="69"/>
      <c r="P16" s="69"/>
    </row>
    <row r="17" spans="1:16" s="58" customFormat="1" ht="33.75" customHeight="1" x14ac:dyDescent="0.2">
      <c r="A17" s="33" t="s">
        <v>16</v>
      </c>
      <c r="B17" s="71" t="s">
        <v>19</v>
      </c>
      <c r="C17" s="72">
        <f t="shared" ref="C17:K17" si="3">SUM(C18:C24)</f>
        <v>0</v>
      </c>
      <c r="D17" s="73">
        <f t="shared" si="3"/>
        <v>0</v>
      </c>
      <c r="E17" s="73">
        <f t="shared" si="3"/>
        <v>0</v>
      </c>
      <c r="F17" s="74">
        <f t="shared" si="3"/>
        <v>0</v>
      </c>
      <c r="G17" s="73">
        <f t="shared" si="3"/>
        <v>455488</v>
      </c>
      <c r="H17" s="73">
        <f t="shared" si="3"/>
        <v>440925</v>
      </c>
      <c r="I17" s="73">
        <f t="shared" si="3"/>
        <v>440925</v>
      </c>
      <c r="J17" s="74">
        <f t="shared" si="3"/>
        <v>3750886</v>
      </c>
      <c r="K17" s="74">
        <f t="shared" si="3"/>
        <v>5088224</v>
      </c>
      <c r="L17" s="55"/>
      <c r="M17" s="56"/>
      <c r="N17" s="57"/>
      <c r="O17" s="57"/>
      <c r="P17" s="57"/>
    </row>
    <row r="18" spans="1:16" s="42" customFormat="1" ht="33.75" customHeight="1" x14ac:dyDescent="0.2">
      <c r="A18" s="43" t="s">
        <v>18</v>
      </c>
      <c r="B18" s="1" t="s">
        <v>21</v>
      </c>
      <c r="C18" s="75"/>
      <c r="D18" s="46"/>
      <c r="E18" s="46"/>
      <c r="F18" s="47"/>
      <c r="G18" s="46">
        <v>14563</v>
      </c>
      <c r="H18" s="46"/>
      <c r="I18" s="46"/>
      <c r="J18" s="47"/>
      <c r="K18" s="38">
        <f t="shared" ref="K18:K24" si="4">SUM(C18:J18)</f>
        <v>14563</v>
      </c>
      <c r="L18" s="48"/>
      <c r="M18" s="40"/>
      <c r="N18" s="41"/>
      <c r="O18" s="41"/>
      <c r="P18" s="41"/>
    </row>
    <row r="19" spans="1:16" s="42" customFormat="1" ht="33.75" customHeight="1" x14ac:dyDescent="0.2">
      <c r="A19" s="43" t="s">
        <v>20</v>
      </c>
      <c r="B19" s="1" t="s">
        <v>23</v>
      </c>
      <c r="C19" s="75"/>
      <c r="D19" s="46"/>
      <c r="E19" s="46"/>
      <c r="F19" s="47"/>
      <c r="G19" s="46"/>
      <c r="H19" s="46"/>
      <c r="I19" s="46"/>
      <c r="J19" s="47"/>
      <c r="K19" s="38">
        <f t="shared" si="4"/>
        <v>0</v>
      </c>
      <c r="L19" s="48"/>
      <c r="M19" s="40"/>
      <c r="N19" s="41"/>
      <c r="O19" s="41"/>
      <c r="P19" s="41"/>
    </row>
    <row r="20" spans="1:16" s="42" customFormat="1" ht="37.5" customHeight="1" x14ac:dyDescent="0.2">
      <c r="A20" s="43" t="s">
        <v>22</v>
      </c>
      <c r="B20" s="1" t="s">
        <v>25</v>
      </c>
      <c r="C20" s="75"/>
      <c r="D20" s="46"/>
      <c r="E20" s="46"/>
      <c r="F20" s="47"/>
      <c r="G20" s="46">
        <v>440925</v>
      </c>
      <c r="H20" s="46">
        <v>440925</v>
      </c>
      <c r="I20" s="46">
        <v>440925</v>
      </c>
      <c r="J20" s="47">
        <f>8*440928+223462</f>
        <v>3750886</v>
      </c>
      <c r="K20" s="38">
        <f t="shared" si="4"/>
        <v>5073661</v>
      </c>
      <c r="L20" s="48"/>
      <c r="M20" s="40"/>
      <c r="N20" s="41"/>
      <c r="O20" s="41"/>
      <c r="P20" s="41"/>
    </row>
    <row r="21" spans="1:16" s="42" customFormat="1" ht="33.75" customHeight="1" x14ac:dyDescent="0.2">
      <c r="A21" s="43" t="s">
        <v>24</v>
      </c>
      <c r="B21" s="1" t="s">
        <v>27</v>
      </c>
      <c r="C21" s="75"/>
      <c r="D21" s="46"/>
      <c r="E21" s="46"/>
      <c r="F21" s="47"/>
      <c r="G21" s="46"/>
      <c r="H21" s="46"/>
      <c r="I21" s="46"/>
      <c r="J21" s="47"/>
      <c r="K21" s="38">
        <f t="shared" si="4"/>
        <v>0</v>
      </c>
      <c r="L21" s="48"/>
      <c r="M21" s="40"/>
      <c r="N21" s="41"/>
      <c r="O21" s="41"/>
      <c r="P21" s="41"/>
    </row>
    <row r="22" spans="1:16" s="42" customFormat="1" ht="33.75" customHeight="1" x14ac:dyDescent="0.2">
      <c r="A22" s="43" t="s">
        <v>26</v>
      </c>
      <c r="B22" s="1" t="s">
        <v>29</v>
      </c>
      <c r="C22" s="75"/>
      <c r="D22" s="46"/>
      <c r="E22" s="46"/>
      <c r="F22" s="47"/>
      <c r="G22" s="46"/>
      <c r="H22" s="46"/>
      <c r="I22" s="46"/>
      <c r="J22" s="47"/>
      <c r="K22" s="38">
        <f t="shared" si="4"/>
        <v>0</v>
      </c>
      <c r="L22" s="48"/>
      <c r="M22" s="40"/>
      <c r="N22" s="41"/>
      <c r="O22" s="41"/>
      <c r="P22" s="41"/>
    </row>
    <row r="23" spans="1:16" s="42" customFormat="1" ht="33.75" customHeight="1" x14ac:dyDescent="0.2">
      <c r="A23" s="43" t="s">
        <v>28</v>
      </c>
      <c r="B23" s="1" t="s">
        <v>31</v>
      </c>
      <c r="C23" s="75"/>
      <c r="D23" s="46"/>
      <c r="E23" s="46"/>
      <c r="F23" s="47"/>
      <c r="G23" s="46"/>
      <c r="H23" s="46"/>
      <c r="I23" s="46"/>
      <c r="J23" s="47"/>
      <c r="K23" s="38">
        <f t="shared" si="4"/>
        <v>0</v>
      </c>
      <c r="L23" s="48"/>
      <c r="M23" s="40"/>
      <c r="N23" s="41"/>
      <c r="O23" s="41"/>
      <c r="P23" s="41"/>
    </row>
    <row r="24" spans="1:16" s="42" customFormat="1" ht="18" customHeight="1" thickBot="1" x14ac:dyDescent="0.25">
      <c r="A24" s="59" t="s">
        <v>30</v>
      </c>
      <c r="B24" s="2" t="s">
        <v>33</v>
      </c>
      <c r="C24" s="76"/>
      <c r="D24" s="77"/>
      <c r="E24" s="77"/>
      <c r="F24" s="78"/>
      <c r="G24" s="77"/>
      <c r="H24" s="77"/>
      <c r="I24" s="77"/>
      <c r="J24" s="78"/>
      <c r="K24" s="38">
        <f t="shared" si="4"/>
        <v>0</v>
      </c>
      <c r="L24" s="48"/>
      <c r="M24" s="40"/>
      <c r="N24" s="41"/>
      <c r="O24" s="41"/>
      <c r="P24" s="41"/>
    </row>
    <row r="25" spans="1:16" s="58" customFormat="1" ht="45" customHeight="1" x14ac:dyDescent="0.2">
      <c r="A25" s="33" t="s">
        <v>32</v>
      </c>
      <c r="B25" s="71" t="s">
        <v>35</v>
      </c>
      <c r="C25" s="72">
        <f t="shared" ref="C25:K25" si="5">SUM(C26:C32)</f>
        <v>0</v>
      </c>
      <c r="D25" s="73">
        <f t="shared" si="5"/>
        <v>0</v>
      </c>
      <c r="E25" s="73">
        <f t="shared" si="5"/>
        <v>0</v>
      </c>
      <c r="F25" s="74">
        <f t="shared" si="5"/>
        <v>0</v>
      </c>
      <c r="G25" s="73">
        <f t="shared" si="5"/>
        <v>0</v>
      </c>
      <c r="H25" s="73">
        <f t="shared" si="5"/>
        <v>0</v>
      </c>
      <c r="I25" s="73">
        <f t="shared" si="5"/>
        <v>0</v>
      </c>
      <c r="J25" s="74">
        <f t="shared" si="5"/>
        <v>0</v>
      </c>
      <c r="K25" s="74">
        <f t="shared" si="5"/>
        <v>0</v>
      </c>
      <c r="L25" s="55"/>
      <c r="M25" s="56"/>
      <c r="N25" s="57"/>
      <c r="O25" s="57"/>
      <c r="P25" s="57"/>
    </row>
    <row r="26" spans="1:16" s="42" customFormat="1" ht="25.5" customHeight="1" x14ac:dyDescent="0.2">
      <c r="A26" s="43" t="s">
        <v>34</v>
      </c>
      <c r="B26" s="34" t="s">
        <v>21</v>
      </c>
      <c r="C26" s="75"/>
      <c r="D26" s="46"/>
      <c r="E26" s="46"/>
      <c r="F26" s="47"/>
      <c r="G26" s="46"/>
      <c r="H26" s="46"/>
      <c r="I26" s="46"/>
      <c r="J26" s="47"/>
      <c r="K26" s="38">
        <f t="shared" ref="K26:K32" si="6">SUM(C26:J26)</f>
        <v>0</v>
      </c>
      <c r="L26" s="48"/>
      <c r="M26" s="40"/>
      <c r="N26" s="41"/>
      <c r="O26" s="41"/>
      <c r="P26" s="41"/>
    </row>
    <row r="27" spans="1:16" s="42" customFormat="1" ht="25.5" customHeight="1" x14ac:dyDescent="0.2">
      <c r="A27" s="43" t="s">
        <v>36</v>
      </c>
      <c r="B27" s="34" t="s">
        <v>23</v>
      </c>
      <c r="C27" s="75"/>
      <c r="D27" s="46"/>
      <c r="E27" s="46"/>
      <c r="F27" s="47"/>
      <c r="G27" s="46"/>
      <c r="H27" s="46"/>
      <c r="I27" s="46"/>
      <c r="J27" s="47"/>
      <c r="K27" s="38">
        <f t="shared" si="6"/>
        <v>0</v>
      </c>
      <c r="L27" s="48"/>
      <c r="M27" s="40"/>
      <c r="N27" s="41"/>
      <c r="O27" s="41"/>
      <c r="P27" s="41"/>
    </row>
    <row r="28" spans="1:16" s="42" customFormat="1" ht="25.5" customHeight="1" x14ac:dyDescent="0.2">
      <c r="A28" s="43" t="s">
        <v>37</v>
      </c>
      <c r="B28" s="34" t="s">
        <v>39</v>
      </c>
      <c r="C28" s="75"/>
      <c r="D28" s="46"/>
      <c r="E28" s="46"/>
      <c r="F28" s="47"/>
      <c r="G28" s="46"/>
      <c r="H28" s="46"/>
      <c r="I28" s="46"/>
      <c r="J28" s="47"/>
      <c r="K28" s="38">
        <f t="shared" si="6"/>
        <v>0</v>
      </c>
      <c r="L28" s="48"/>
      <c r="M28" s="40"/>
      <c r="N28" s="41"/>
      <c r="O28" s="41"/>
      <c r="P28" s="41"/>
    </row>
    <row r="29" spans="1:16" s="42" customFormat="1" ht="25.5" customHeight="1" x14ac:dyDescent="0.2">
      <c r="A29" s="43" t="s">
        <v>38</v>
      </c>
      <c r="B29" s="34" t="s">
        <v>27</v>
      </c>
      <c r="C29" s="75"/>
      <c r="D29" s="46"/>
      <c r="E29" s="46"/>
      <c r="F29" s="47"/>
      <c r="G29" s="46"/>
      <c r="H29" s="46"/>
      <c r="I29" s="46"/>
      <c r="J29" s="47"/>
      <c r="K29" s="38">
        <f t="shared" si="6"/>
        <v>0</v>
      </c>
      <c r="L29" s="48"/>
      <c r="M29" s="40"/>
      <c r="N29" s="41"/>
      <c r="O29" s="41"/>
      <c r="P29" s="41"/>
    </row>
    <row r="30" spans="1:16" s="42" customFormat="1" ht="25.5" customHeight="1" x14ac:dyDescent="0.2">
      <c r="A30" s="43" t="s">
        <v>40</v>
      </c>
      <c r="B30" s="34" t="s">
        <v>29</v>
      </c>
      <c r="C30" s="75"/>
      <c r="D30" s="46"/>
      <c r="E30" s="46"/>
      <c r="F30" s="47"/>
      <c r="G30" s="46"/>
      <c r="H30" s="46"/>
      <c r="I30" s="46"/>
      <c r="J30" s="47"/>
      <c r="K30" s="38">
        <f t="shared" si="6"/>
        <v>0</v>
      </c>
      <c r="L30" s="48"/>
      <c r="M30" s="40"/>
      <c r="N30" s="41"/>
      <c r="O30" s="41"/>
      <c r="P30" s="41"/>
    </row>
    <row r="31" spans="1:16" s="42" customFormat="1" ht="25.5" customHeight="1" x14ac:dyDescent="0.2">
      <c r="A31" s="43" t="s">
        <v>41</v>
      </c>
      <c r="B31" s="34" t="s">
        <v>49</v>
      </c>
      <c r="C31" s="75"/>
      <c r="D31" s="46"/>
      <c r="E31" s="46"/>
      <c r="F31" s="47"/>
      <c r="G31" s="46"/>
      <c r="H31" s="46"/>
      <c r="I31" s="46"/>
      <c r="J31" s="47"/>
      <c r="K31" s="38">
        <f t="shared" si="6"/>
        <v>0</v>
      </c>
      <c r="L31" s="48"/>
      <c r="M31" s="40"/>
      <c r="N31" s="41"/>
      <c r="O31" s="41"/>
      <c r="P31" s="41"/>
    </row>
    <row r="32" spans="1:16" s="42" customFormat="1" ht="25.5" customHeight="1" thickBot="1" x14ac:dyDescent="0.25">
      <c r="A32" s="59" t="s">
        <v>42</v>
      </c>
      <c r="B32" s="79" t="s">
        <v>33</v>
      </c>
      <c r="C32" s="76"/>
      <c r="D32" s="77"/>
      <c r="E32" s="77"/>
      <c r="F32" s="78"/>
      <c r="G32" s="77"/>
      <c r="H32" s="77"/>
      <c r="I32" s="77"/>
      <c r="J32" s="78"/>
      <c r="K32" s="38">
        <f t="shared" si="6"/>
        <v>0</v>
      </c>
      <c r="L32" s="48"/>
      <c r="M32" s="40"/>
      <c r="N32" s="41"/>
      <c r="O32" s="41"/>
      <c r="P32" s="41"/>
    </row>
    <row r="33" spans="1:16" s="70" customFormat="1" ht="37.5" customHeight="1" thickBot="1" x14ac:dyDescent="0.25">
      <c r="A33" s="80" t="s">
        <v>43</v>
      </c>
      <c r="B33" s="81" t="s">
        <v>44</v>
      </c>
      <c r="C33" s="82">
        <f t="shared" ref="C33:K33" si="7">SUM(C17+C25)</f>
        <v>0</v>
      </c>
      <c r="D33" s="83">
        <f t="shared" si="7"/>
        <v>0</v>
      </c>
      <c r="E33" s="83">
        <f t="shared" si="7"/>
        <v>0</v>
      </c>
      <c r="F33" s="84">
        <f t="shared" si="7"/>
        <v>0</v>
      </c>
      <c r="G33" s="83">
        <f t="shared" si="7"/>
        <v>455488</v>
      </c>
      <c r="H33" s="83">
        <f t="shared" si="7"/>
        <v>440925</v>
      </c>
      <c r="I33" s="83">
        <f t="shared" si="7"/>
        <v>440925</v>
      </c>
      <c r="J33" s="84">
        <f t="shared" si="7"/>
        <v>3750886</v>
      </c>
      <c r="K33" s="84">
        <f t="shared" si="7"/>
        <v>5088224</v>
      </c>
      <c r="L33" s="67"/>
      <c r="M33" s="68"/>
      <c r="N33" s="69"/>
      <c r="O33" s="69"/>
      <c r="P33" s="69"/>
    </row>
    <row r="34" spans="1:16" s="95" customFormat="1" ht="37.5" customHeight="1" thickBot="1" x14ac:dyDescent="0.25">
      <c r="A34" s="85"/>
      <c r="B34" s="86" t="s">
        <v>45</v>
      </c>
      <c r="C34" s="87">
        <f t="shared" ref="C34:K34" si="8">C16-C33</f>
        <v>11344631.5</v>
      </c>
      <c r="D34" s="88">
        <f t="shared" si="8"/>
        <v>12745285.5</v>
      </c>
      <c r="E34" s="88">
        <f t="shared" si="8"/>
        <v>12905350</v>
      </c>
      <c r="F34" s="89">
        <f t="shared" si="8"/>
        <v>12975000</v>
      </c>
      <c r="G34" s="90">
        <f t="shared" si="8"/>
        <v>4544512</v>
      </c>
      <c r="H34" s="90">
        <f t="shared" si="8"/>
        <v>4559075</v>
      </c>
      <c r="I34" s="90">
        <f t="shared" si="8"/>
        <v>4559075</v>
      </c>
      <c r="J34" s="91">
        <f t="shared" si="8"/>
        <v>1249114</v>
      </c>
      <c r="K34" s="91">
        <f t="shared" si="8"/>
        <v>64882043</v>
      </c>
      <c r="L34" s="92"/>
      <c r="M34" s="93"/>
      <c r="N34" s="94"/>
      <c r="O34" s="94"/>
      <c r="P34" s="94"/>
    </row>
  </sheetData>
  <mergeCells count="3">
    <mergeCell ref="D7:F7"/>
    <mergeCell ref="A3:F3"/>
    <mergeCell ref="C7:C8"/>
  </mergeCells>
  <phoneticPr fontId="24" type="noConversion"/>
  <printOptions horizontalCentered="1"/>
  <pageMargins left="0.47244094488188981" right="0.78740157480314965" top="0.23622047244094491" bottom="0.39370078740157483" header="0.35433070866141736" footer="0.51181102362204722"/>
  <pageSetup paperSize="9" scale="70" firstPageNumber="101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saját bevétel</vt:lpstr>
      <vt:lpstr>'saját bevétel'!Nyomtatási_terület</vt:lpstr>
    </vt:vector>
  </TitlesOfParts>
  <Company>ZUGLOI ÖNKORMÁNYZAT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ZUGLOI ÖNKORMÁNYZAT</dc:creator>
  <cp:lastModifiedBy>Nagy Gabriella</cp:lastModifiedBy>
  <cp:lastPrinted>2025-02-13T09:57:39Z</cp:lastPrinted>
  <dcterms:created xsi:type="dcterms:W3CDTF">2014-01-25T09:20:34Z</dcterms:created>
  <dcterms:modified xsi:type="dcterms:W3CDTF">2025-02-13T09:57:43Z</dcterms:modified>
</cp:coreProperties>
</file>