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435" yWindow="60" windowWidth="27555" windowHeight="12435"/>
  </bookViews>
  <sheets>
    <sheet name="1b. mell. mód" sheetId="1" r:id="rId1"/>
  </sheets>
  <calcPr calcId="125725"/>
</workbook>
</file>

<file path=xl/calcChain.xml><?xml version="1.0" encoding="utf-8"?>
<calcChain xmlns="http://schemas.openxmlformats.org/spreadsheetml/2006/main">
  <c r="G35" i="1"/>
  <c r="G18"/>
  <c r="G16"/>
  <c r="G14"/>
  <c r="G13"/>
  <c r="G12"/>
  <c r="G10"/>
  <c r="G8"/>
  <c r="G7"/>
  <c r="G5"/>
  <c r="G3"/>
</calcChain>
</file>

<file path=xl/comments1.xml><?xml version="1.0" encoding="utf-8"?>
<comments xmlns="http://schemas.openxmlformats.org/spreadsheetml/2006/main">
  <authors>
    <author>Varga Sándor</author>
  </authors>
  <commentList>
    <comment ref="B19" authorId="0">
      <text>
        <r>
          <rPr>
            <b/>
            <sz val="9"/>
            <color indexed="81"/>
            <rFont val="Tahoma"/>
            <family val="2"/>
            <charset val="238"/>
          </rPr>
          <t>Varga Sándor:</t>
        </r>
        <r>
          <rPr>
            <sz val="9"/>
            <color indexed="81"/>
            <rFont val="Tahoma"/>
            <family val="2"/>
            <charset val="238"/>
          </rPr>
          <t xml:space="preserve">
A volt gondnoki lakás könyvtárrá lett alakítva és az iskola használja</t>
        </r>
      </text>
    </comment>
  </commentList>
</comments>
</file>

<file path=xl/sharedStrings.xml><?xml version="1.0" encoding="utf-8"?>
<sst xmlns="http://schemas.openxmlformats.org/spreadsheetml/2006/main" count="222" uniqueCount="138">
  <si>
    <t>Sorszám</t>
  </si>
  <si>
    <t>Fő intézmény neve</t>
  </si>
  <si>
    <t>Intézmény címe</t>
  </si>
  <si>
    <t>Helyrajzi szám</t>
  </si>
  <si>
    <t>Az épület hasznos bruttó alapterülete (m2)</t>
  </si>
  <si>
    <t>Fogyasztó neve</t>
  </si>
  <si>
    <t>Hungast 14 Kft. Alapterület (m2)</t>
  </si>
  <si>
    <t>Alapterület (m2)</t>
  </si>
  <si>
    <t>Áram fogyasztási klts.megosztás</t>
  </si>
  <si>
    <t>Víz-csatorna fogyasztási klts.megosztás</t>
  </si>
  <si>
    <t>Gáz fogyasztási klts.megosztás</t>
  </si>
  <si>
    <t>Szemétdíj fogyasztási klts.megosztás</t>
  </si>
  <si>
    <t>Távhő fogyasztási klts.megosztás</t>
  </si>
  <si>
    <t>Zuglói Arany János Általános Iskola és A.M.I.</t>
  </si>
  <si>
    <t>1145 Bp. Újvidék tér 3.</t>
  </si>
  <si>
    <t>32171/6</t>
  </si>
  <si>
    <t>Gondnoki lakás</t>
  </si>
  <si>
    <t>1/a.</t>
  </si>
  <si>
    <t>Tálaló konyha</t>
  </si>
  <si>
    <t>2.</t>
  </si>
  <si>
    <t>Álmos Vezér Gimnázium és Általános Iskola</t>
  </si>
  <si>
    <t>1144 Bp. Álmos vezér tere 9</t>
  </si>
  <si>
    <t>39221/25</t>
  </si>
  <si>
    <t>2/a.</t>
  </si>
  <si>
    <t>3.</t>
  </si>
  <si>
    <t>Álmos Vezér Általános Iskola (alsó tagozat)</t>
  </si>
  <si>
    <t>1144 Bp. Kántorné sétány 7.</t>
  </si>
  <si>
    <t>39221/52</t>
  </si>
  <si>
    <t>2200 Ft/ hó átalány díj</t>
  </si>
  <si>
    <t>13925 Ft/hó</t>
  </si>
  <si>
    <t>2942 Ft/hó</t>
  </si>
  <si>
    <t>17280 Ft/hó</t>
  </si>
  <si>
    <t>3/a.</t>
  </si>
  <si>
    <t>4.</t>
  </si>
  <si>
    <t>Zuglói Benedek Elek EGYMI és Nevelési Tanácsadó</t>
  </si>
  <si>
    <t xml:space="preserve">1141 Bp. Álmos vezér útja 46. </t>
  </si>
  <si>
    <t>39585/9</t>
  </si>
  <si>
    <t>5.</t>
  </si>
  <si>
    <t>Csanádi Árpád Általános Iskola, Sportiskola és Szakközépiskola és Pedagógiai Intézmény</t>
  </si>
  <si>
    <t>1143 Bp. Őrnagy u. 5</t>
  </si>
  <si>
    <t>Saját mérő</t>
  </si>
  <si>
    <t>5/a.</t>
  </si>
  <si>
    <t>6.</t>
  </si>
  <si>
    <t>Zuglói Heltai Gáspár Általános Iskola</t>
  </si>
  <si>
    <t>1148 Bp. Padlizsán u. 11.</t>
  </si>
  <si>
    <t>31928/3</t>
  </si>
  <si>
    <t>Montessori magánóvoda</t>
  </si>
  <si>
    <t>6/a.</t>
  </si>
  <si>
    <t>7.</t>
  </si>
  <si>
    <t>Herman Ottó Általános Iskola</t>
  </si>
  <si>
    <t>1149 Bp. Egressy út 69.</t>
  </si>
  <si>
    <t>8.</t>
  </si>
  <si>
    <t>Hunyadi János Ének-zenei, Nyelvi Általános Iskola</t>
  </si>
  <si>
    <t>1148 Bp. Wass Albert tér 12.</t>
  </si>
  <si>
    <t>31905/13</t>
  </si>
  <si>
    <t>9.</t>
  </si>
  <si>
    <t xml:space="preserve">Jókai Mór Általános Iskola </t>
  </si>
  <si>
    <t>1145 Bp. Erzsébet királyné útja 35.</t>
  </si>
  <si>
    <t>1471 Ft/hó</t>
  </si>
  <si>
    <t>9/a.</t>
  </si>
  <si>
    <t>10.</t>
  </si>
  <si>
    <t>Kaffka Margit Általános Iskola</t>
  </si>
  <si>
    <t>1148 Bp. Kaffka Margit köz 2.</t>
  </si>
  <si>
    <t>20185 Ft/hó</t>
  </si>
  <si>
    <t>10/a.</t>
  </si>
  <si>
    <t>11.</t>
  </si>
  <si>
    <t>Liszt Ferenc Általános Iskola</t>
  </si>
  <si>
    <t>1146 Bp. Hermina út 9.</t>
  </si>
  <si>
    <t>31670/2</t>
  </si>
  <si>
    <t>12.</t>
  </si>
  <si>
    <t>Dr. Mező Ferenc Általános Iskola</t>
  </si>
  <si>
    <t>1144 Bp. Ond vezér park 5.</t>
  </si>
  <si>
    <t>39221/36</t>
  </si>
  <si>
    <t>12/a.</t>
  </si>
  <si>
    <t>12/b.</t>
  </si>
  <si>
    <t>Zugló tv</t>
  </si>
  <si>
    <t>13.</t>
  </si>
  <si>
    <t>Móra Ferenc Általános Iskola</t>
  </si>
  <si>
    <t>1144 Bp. Újváros park 2.</t>
  </si>
  <si>
    <t>39470/74</t>
  </si>
  <si>
    <t>13/a.</t>
  </si>
  <si>
    <t>14.</t>
  </si>
  <si>
    <t>Munkácsy Mihály Általános Iskola és A.M.I.</t>
  </si>
  <si>
    <t>1142 Bp. Csáktornya u. 1.</t>
  </si>
  <si>
    <t>29978/166</t>
  </si>
  <si>
    <t>15.</t>
  </si>
  <si>
    <t xml:space="preserve">Németh Imre Általános Iskola </t>
  </si>
  <si>
    <t>1148 Bp. Lengyel u. 23.</t>
  </si>
  <si>
    <t>39952/6</t>
  </si>
  <si>
    <t>16.</t>
  </si>
  <si>
    <t>Szent István Gimnázium</t>
  </si>
  <si>
    <t>1146 Bp. Ajtósi Dűrer sor 15.</t>
  </si>
  <si>
    <t>4220 Ft/hó</t>
  </si>
  <si>
    <t>16/a.</t>
  </si>
  <si>
    <t>17.</t>
  </si>
  <si>
    <t>Szent István Kiirály Zeneművészeti Szakközépiskola és Alapfokú Művészetoktatási Intézmény</t>
  </si>
  <si>
    <t>1145  Bp. Columbus u. 11.</t>
  </si>
  <si>
    <t>32205/1</t>
  </si>
  <si>
    <t>18.</t>
  </si>
  <si>
    <t>Széchenyi István Általános Iskola</t>
  </si>
  <si>
    <t>1147 Bp. Telepes u. 32.</t>
  </si>
  <si>
    <t>19.</t>
  </si>
  <si>
    <t>Teleki Blanka Gimnázium</t>
  </si>
  <si>
    <t>20/a.</t>
  </si>
  <si>
    <t>21.</t>
  </si>
  <si>
    <t>Dr. Török Béla Óvoda, Általános Iskola, Speciális Szakiskola, Egységes Gyógypedagógiai Módszertani Intézmény és Diákotthon</t>
  </si>
  <si>
    <t>1142 Bp. Újváros park 1.</t>
  </si>
  <si>
    <t>39470/82</t>
  </si>
  <si>
    <t>Pöttöm Park óvoda</t>
  </si>
  <si>
    <t>22.</t>
  </si>
  <si>
    <t>Főző és tálaló konyha</t>
  </si>
  <si>
    <t>23.</t>
  </si>
  <si>
    <t>Városligeti Magyar-Angol K.T. NY. Általános Iskola</t>
  </si>
  <si>
    <t xml:space="preserve">1146 Bp. Hermina út 23. </t>
  </si>
  <si>
    <t>24.</t>
  </si>
  <si>
    <t>Zuglói Hajós Alfréd Általános Iskola</t>
  </si>
  <si>
    <t>1142 Bp. Ungvár u. 36</t>
  </si>
  <si>
    <t>29973/316</t>
  </si>
  <si>
    <t>24/a.</t>
  </si>
  <si>
    <t>25.</t>
  </si>
  <si>
    <t xml:space="preserve">1146 Bp. Ida utca 6. </t>
  </si>
  <si>
    <t>Herminka Óvoda</t>
  </si>
  <si>
    <t>Megjegyzés</t>
  </si>
  <si>
    <t>gondnok által lakott</t>
  </si>
  <si>
    <t>9636 Ft/hó</t>
  </si>
  <si>
    <t xml:space="preserve">önálló szerz. </t>
  </si>
  <si>
    <t>1146 Bp. Ajtósi Dűrer sor 37.</t>
  </si>
  <si>
    <t>1.</t>
  </si>
  <si>
    <t>Használati szerződéssel átadva a Tankerületi Központnak
354/2017. (IX. 21.)</t>
  </si>
  <si>
    <t>Iskolai fűtés gázfogyasztás költségének 4,4%-a</t>
  </si>
  <si>
    <t>Almérő havi leolvasása szerint</t>
  </si>
  <si>
    <t>100%, a gázmérő átírását követően 0</t>
  </si>
  <si>
    <t>Iskolai fűtés gázfogyasztás költségének 5,7%-a</t>
  </si>
  <si>
    <t>Iskolai áramfogyasztás költségének 3,8%-a</t>
  </si>
  <si>
    <t xml:space="preserve">Használati szerződéssel átadva a Tankerületi Központnak
331/2019, (XI. 7.)
</t>
  </si>
  <si>
    <t>2,9%, Használati szerződés megkötését követően 0</t>
  </si>
  <si>
    <t>10,1%, Használati szerződés megkötését követően 0</t>
  </si>
  <si>
    <t>1,9%, Használati szerződés megkötését követően 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</si>
</sst>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1"/>
  <sheetViews>
    <sheetView tabSelected="1" topLeftCell="A10" zoomScale="60" zoomScaleNormal="60" workbookViewId="0">
      <selection activeCell="G20" sqref="G20"/>
    </sheetView>
  </sheetViews>
  <sheetFormatPr defaultRowHeight="15"/>
  <cols>
    <col min="2" max="2" width="32.28515625" style="24" customWidth="1"/>
    <col min="3" max="3" width="32.28515625" customWidth="1"/>
    <col min="4" max="4" width="14.5703125" customWidth="1"/>
    <col min="5" max="5" width="23" customWidth="1"/>
    <col min="6" max="8" width="19.85546875" customWidth="1"/>
    <col min="9" max="9" width="23.7109375" customWidth="1"/>
    <col min="10" max="10" width="23.28515625" customWidth="1"/>
    <col min="11" max="11" width="22.85546875" customWidth="1"/>
    <col min="12" max="12" width="22.7109375" customWidth="1"/>
    <col min="13" max="14" width="20.85546875" customWidth="1"/>
  </cols>
  <sheetData>
    <row r="1" spans="1:14" ht="12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122</v>
      </c>
    </row>
    <row r="2" spans="1:14" ht="78.75">
      <c r="A2" s="3" t="s">
        <v>127</v>
      </c>
      <c r="B2" s="2" t="s">
        <v>13</v>
      </c>
      <c r="C2" s="2" t="s">
        <v>14</v>
      </c>
      <c r="D2" s="3" t="s">
        <v>15</v>
      </c>
      <c r="E2" s="16">
        <v>3950</v>
      </c>
      <c r="F2" s="1" t="s">
        <v>16</v>
      </c>
      <c r="G2" s="4"/>
      <c r="H2" s="4">
        <v>56</v>
      </c>
      <c r="I2" s="12">
        <v>0</v>
      </c>
      <c r="J2" s="12">
        <v>0</v>
      </c>
      <c r="K2" s="12">
        <v>0</v>
      </c>
      <c r="L2" s="12">
        <v>0</v>
      </c>
      <c r="M2" s="3">
        <v>0</v>
      </c>
      <c r="N2" s="15" t="s">
        <v>128</v>
      </c>
    </row>
    <row r="3" spans="1:14" ht="31.5">
      <c r="A3" s="3" t="s">
        <v>17</v>
      </c>
      <c r="B3" s="2" t="s">
        <v>13</v>
      </c>
      <c r="C3" s="2" t="s">
        <v>14</v>
      </c>
      <c r="D3" s="3" t="s">
        <v>15</v>
      </c>
      <c r="E3" s="16">
        <v>3950</v>
      </c>
      <c r="F3" s="1" t="s">
        <v>18</v>
      </c>
      <c r="G3" s="1">
        <f>35.6+108.47</f>
        <v>144.07</v>
      </c>
      <c r="H3" s="1">
        <v>144</v>
      </c>
      <c r="I3" s="5">
        <v>0.13400000000000001</v>
      </c>
      <c r="J3" s="5">
        <v>0.111</v>
      </c>
      <c r="K3" s="13">
        <v>3.5000000000000003E-2</v>
      </c>
      <c r="L3" s="3">
        <v>0</v>
      </c>
      <c r="M3" s="3">
        <v>0</v>
      </c>
      <c r="N3" s="3"/>
    </row>
    <row r="4" spans="1:14" ht="78.75">
      <c r="A4" s="3" t="s">
        <v>19</v>
      </c>
      <c r="B4" s="2" t="s">
        <v>20</v>
      </c>
      <c r="C4" s="2" t="s">
        <v>21</v>
      </c>
      <c r="D4" s="3" t="s">
        <v>22</v>
      </c>
      <c r="E4" s="3">
        <v>4546</v>
      </c>
      <c r="F4" s="1" t="s">
        <v>16</v>
      </c>
      <c r="G4" s="4"/>
      <c r="H4" s="4">
        <v>62.1</v>
      </c>
      <c r="I4" s="12">
        <v>0</v>
      </c>
      <c r="J4" s="12">
        <v>0</v>
      </c>
      <c r="K4" s="12">
        <v>0</v>
      </c>
      <c r="L4" s="12">
        <v>0</v>
      </c>
      <c r="M4" s="3">
        <v>0</v>
      </c>
      <c r="N4" s="15" t="s">
        <v>128</v>
      </c>
    </row>
    <row r="5" spans="1:14" ht="31.5">
      <c r="A5" s="3" t="s">
        <v>23</v>
      </c>
      <c r="B5" s="2" t="s">
        <v>20</v>
      </c>
      <c r="C5" s="2" t="s">
        <v>21</v>
      </c>
      <c r="D5" s="3" t="s">
        <v>22</v>
      </c>
      <c r="E5" s="3">
        <v>4546</v>
      </c>
      <c r="F5" s="1" t="s">
        <v>18</v>
      </c>
      <c r="G5" s="1">
        <f>46.62+58.83</f>
        <v>105.44999999999999</v>
      </c>
      <c r="H5" s="1">
        <v>105.5</v>
      </c>
      <c r="I5" s="5">
        <v>7.0000000000000001E-3</v>
      </c>
      <c r="J5" s="5">
        <v>6.6000000000000003E-2</v>
      </c>
      <c r="K5" s="5">
        <v>0.45100000000000001</v>
      </c>
      <c r="L5" s="3">
        <v>0</v>
      </c>
      <c r="M5" s="6">
        <v>0.03</v>
      </c>
      <c r="N5" s="3"/>
    </row>
    <row r="6" spans="1:14" ht="31.5">
      <c r="A6" s="3" t="s">
        <v>24</v>
      </c>
      <c r="B6" s="2" t="s">
        <v>25</v>
      </c>
      <c r="C6" s="2" t="s">
        <v>26</v>
      </c>
      <c r="D6" s="3" t="s">
        <v>27</v>
      </c>
      <c r="E6" s="3">
        <v>765</v>
      </c>
      <c r="F6" s="1" t="s">
        <v>16</v>
      </c>
      <c r="G6" s="1"/>
      <c r="H6" s="1">
        <v>59</v>
      </c>
      <c r="I6" s="1" t="s">
        <v>28</v>
      </c>
      <c r="J6" s="3" t="s">
        <v>29</v>
      </c>
      <c r="K6" s="3">
        <v>0</v>
      </c>
      <c r="L6" s="3" t="s">
        <v>30</v>
      </c>
      <c r="M6" s="16" t="s">
        <v>31</v>
      </c>
      <c r="N6" s="3" t="s">
        <v>123</v>
      </c>
    </row>
    <row r="7" spans="1:14" ht="31.5">
      <c r="A7" s="3" t="s">
        <v>32</v>
      </c>
      <c r="B7" s="2" t="s">
        <v>25</v>
      </c>
      <c r="C7" s="2" t="s">
        <v>26</v>
      </c>
      <c r="D7" s="3" t="s">
        <v>27</v>
      </c>
      <c r="E7" s="3">
        <v>765</v>
      </c>
      <c r="F7" s="1" t="s">
        <v>18</v>
      </c>
      <c r="G7" s="1">
        <f>22.05+59.66</f>
        <v>81.709999999999994</v>
      </c>
      <c r="H7" s="1">
        <v>82</v>
      </c>
      <c r="I7" s="5">
        <v>9.2999999999999999E-2</v>
      </c>
      <c r="J7" s="5">
        <v>0.27200000000000002</v>
      </c>
      <c r="K7" s="3">
        <v>0</v>
      </c>
      <c r="L7" s="3">
        <v>0</v>
      </c>
      <c r="M7" s="5">
        <v>8.2000000000000003E-2</v>
      </c>
      <c r="N7" s="3"/>
    </row>
    <row r="8" spans="1:14" ht="31.5">
      <c r="A8" s="3" t="s">
        <v>33</v>
      </c>
      <c r="B8" s="2" t="s">
        <v>34</v>
      </c>
      <c r="C8" s="2" t="s">
        <v>35</v>
      </c>
      <c r="D8" s="3" t="s">
        <v>36</v>
      </c>
      <c r="E8" s="3">
        <v>2207</v>
      </c>
      <c r="F8" s="1" t="s">
        <v>18</v>
      </c>
      <c r="G8" s="1">
        <f>35.82+65.69</f>
        <v>101.50999999999999</v>
      </c>
      <c r="H8" s="1">
        <v>101.5</v>
      </c>
      <c r="I8" s="13">
        <v>9.8000000000000004E-2</v>
      </c>
      <c r="J8" s="5">
        <v>0.246</v>
      </c>
      <c r="K8" s="3">
        <v>0</v>
      </c>
      <c r="L8" s="3">
        <v>0</v>
      </c>
      <c r="M8" s="5">
        <v>3.9E-2</v>
      </c>
      <c r="N8" s="3"/>
    </row>
    <row r="9" spans="1:14" ht="83.25" customHeight="1">
      <c r="A9" s="3" t="s">
        <v>37</v>
      </c>
      <c r="B9" s="2" t="s">
        <v>38</v>
      </c>
      <c r="C9" s="2" t="s">
        <v>39</v>
      </c>
      <c r="D9" s="3">
        <v>32444</v>
      </c>
      <c r="E9" s="3">
        <v>4521</v>
      </c>
      <c r="F9" s="1" t="s">
        <v>16</v>
      </c>
      <c r="G9" s="4"/>
      <c r="H9" s="4">
        <v>65.599999999999994</v>
      </c>
      <c r="I9" s="12">
        <v>0</v>
      </c>
      <c r="J9" s="12">
        <v>0</v>
      </c>
      <c r="K9" s="12">
        <v>0</v>
      </c>
      <c r="L9" s="12">
        <v>0</v>
      </c>
      <c r="M9" s="3">
        <v>0</v>
      </c>
      <c r="N9" s="15" t="s">
        <v>134</v>
      </c>
    </row>
    <row r="10" spans="1:14" ht="47.25">
      <c r="A10" s="3" t="s">
        <v>41</v>
      </c>
      <c r="B10" s="2" t="s">
        <v>38</v>
      </c>
      <c r="C10" s="2" t="s">
        <v>39</v>
      </c>
      <c r="D10" s="3">
        <v>32444</v>
      </c>
      <c r="E10" s="3">
        <v>4521</v>
      </c>
      <c r="F10" s="1" t="s">
        <v>18</v>
      </c>
      <c r="G10" s="1">
        <f>41.4+145.6</f>
        <v>187</v>
      </c>
      <c r="H10" s="1">
        <v>187</v>
      </c>
      <c r="I10" s="5">
        <v>7.9000000000000001E-2</v>
      </c>
      <c r="J10" s="5">
        <v>0.27500000000000002</v>
      </c>
      <c r="K10" s="13">
        <v>4.3673999999999998E-2</v>
      </c>
      <c r="L10" s="3">
        <v>0</v>
      </c>
      <c r="M10" s="3">
        <v>0</v>
      </c>
      <c r="N10" s="3"/>
    </row>
    <row r="11" spans="1:14" ht="31.5">
      <c r="A11" s="3" t="s">
        <v>42</v>
      </c>
      <c r="B11" s="2" t="s">
        <v>43</v>
      </c>
      <c r="C11" s="2" t="s">
        <v>44</v>
      </c>
      <c r="D11" s="3" t="s">
        <v>45</v>
      </c>
      <c r="E11" s="3">
        <v>5297</v>
      </c>
      <c r="F11" s="1" t="s">
        <v>46</v>
      </c>
      <c r="G11" s="1"/>
      <c r="H11" s="1">
        <v>74</v>
      </c>
      <c r="I11" s="3" t="s">
        <v>40</v>
      </c>
      <c r="J11" s="6">
        <v>0.08</v>
      </c>
      <c r="K11" s="14">
        <v>0.02</v>
      </c>
      <c r="L11" s="3">
        <v>0</v>
      </c>
      <c r="M11" s="3">
        <v>0</v>
      </c>
      <c r="N11" s="3"/>
    </row>
    <row r="12" spans="1:14" ht="31.5">
      <c r="A12" s="3" t="s">
        <v>47</v>
      </c>
      <c r="B12" s="2" t="s">
        <v>43</v>
      </c>
      <c r="C12" s="2" t="s">
        <v>44</v>
      </c>
      <c r="D12" s="3" t="s">
        <v>45</v>
      </c>
      <c r="E12" s="3">
        <v>5297</v>
      </c>
      <c r="F12" s="1" t="s">
        <v>18</v>
      </c>
      <c r="G12" s="1">
        <f>29.58+168.08</f>
        <v>197.66000000000003</v>
      </c>
      <c r="H12" s="1">
        <v>198</v>
      </c>
      <c r="I12" s="5">
        <v>5.0999999999999997E-2</v>
      </c>
      <c r="J12" s="5">
        <v>0.17699999999999999</v>
      </c>
      <c r="K12" s="5">
        <v>6.5000000000000002E-2</v>
      </c>
      <c r="L12" s="3">
        <v>0</v>
      </c>
      <c r="M12" s="3">
        <v>0</v>
      </c>
      <c r="N12" s="3"/>
    </row>
    <row r="13" spans="1:14" ht="15.75">
      <c r="A13" s="3" t="s">
        <v>48</v>
      </c>
      <c r="B13" s="2" t="s">
        <v>49</v>
      </c>
      <c r="C13" s="2" t="s">
        <v>50</v>
      </c>
      <c r="D13" s="3">
        <v>31896</v>
      </c>
      <c r="E13" s="3">
        <v>5098</v>
      </c>
      <c r="F13" s="1" t="s">
        <v>18</v>
      </c>
      <c r="G13" s="1">
        <f>27.65+127.36</f>
        <v>155.01</v>
      </c>
      <c r="H13" s="1">
        <v>155</v>
      </c>
      <c r="I13" s="13">
        <v>3.5999999999999997E-2</v>
      </c>
      <c r="J13" s="6">
        <v>0.17</v>
      </c>
      <c r="K13" s="6">
        <v>0.04</v>
      </c>
      <c r="L13" s="3">
        <v>0</v>
      </c>
      <c r="M13" s="3">
        <v>0</v>
      </c>
      <c r="N13" s="3"/>
    </row>
    <row r="14" spans="1:14" ht="31.5">
      <c r="A14" s="3" t="s">
        <v>51</v>
      </c>
      <c r="B14" s="2" t="s">
        <v>52</v>
      </c>
      <c r="C14" s="2" t="s">
        <v>53</v>
      </c>
      <c r="D14" s="3" t="s">
        <v>54</v>
      </c>
      <c r="E14" s="16">
        <v>5446</v>
      </c>
      <c r="F14" s="1" t="s">
        <v>18</v>
      </c>
      <c r="G14" s="1">
        <f>69+110.4</f>
        <v>179.4</v>
      </c>
      <c r="H14" s="1">
        <v>180</v>
      </c>
      <c r="I14" s="5">
        <v>3.5999999999999997E-2</v>
      </c>
      <c r="J14" s="6">
        <v>0.17</v>
      </c>
      <c r="K14" s="6">
        <v>0.04</v>
      </c>
      <c r="L14" s="3">
        <v>0</v>
      </c>
      <c r="M14" s="3">
        <v>0</v>
      </c>
      <c r="N14" s="3"/>
    </row>
    <row r="15" spans="1:14" ht="78.75">
      <c r="A15" s="3" t="s">
        <v>55</v>
      </c>
      <c r="B15" s="2" t="s">
        <v>56</v>
      </c>
      <c r="C15" s="2" t="s">
        <v>57</v>
      </c>
      <c r="D15" s="3">
        <v>31529</v>
      </c>
      <c r="E15" s="16">
        <v>3592</v>
      </c>
      <c r="F15" s="1" t="s">
        <v>16</v>
      </c>
      <c r="G15" s="4"/>
      <c r="H15" s="4">
        <v>51</v>
      </c>
      <c r="I15" s="12">
        <v>0</v>
      </c>
      <c r="J15" s="12">
        <v>0</v>
      </c>
      <c r="K15" s="12">
        <v>0</v>
      </c>
      <c r="L15" s="12">
        <v>0</v>
      </c>
      <c r="M15" s="3">
        <v>0</v>
      </c>
      <c r="N15" s="15" t="s">
        <v>128</v>
      </c>
    </row>
    <row r="16" spans="1:14" ht="31.5">
      <c r="A16" s="3" t="s">
        <v>59</v>
      </c>
      <c r="B16" s="2" t="s">
        <v>56</v>
      </c>
      <c r="C16" s="2" t="s">
        <v>57</v>
      </c>
      <c r="D16" s="3">
        <v>31529</v>
      </c>
      <c r="E16" s="16">
        <v>3592</v>
      </c>
      <c r="F16" s="1" t="s">
        <v>18</v>
      </c>
      <c r="G16" s="1">
        <f>29.58+168.08</f>
        <v>197.66000000000003</v>
      </c>
      <c r="H16" s="1">
        <v>198</v>
      </c>
      <c r="I16" s="5">
        <v>6.3E-2</v>
      </c>
      <c r="J16" s="5">
        <v>0.28199999999999997</v>
      </c>
      <c r="K16" s="13">
        <v>5.8000000000000003E-2</v>
      </c>
      <c r="L16" s="3">
        <v>0</v>
      </c>
      <c r="M16" s="3">
        <v>0</v>
      </c>
      <c r="N16" s="3"/>
    </row>
    <row r="17" spans="1:14" ht="15.75">
      <c r="A17" s="3" t="s">
        <v>60</v>
      </c>
      <c r="B17" s="2" t="s">
        <v>61</v>
      </c>
      <c r="C17" s="2" t="s">
        <v>62</v>
      </c>
      <c r="D17" s="3">
        <v>31916</v>
      </c>
      <c r="E17" s="16">
        <v>4094</v>
      </c>
      <c r="F17" s="1" t="s">
        <v>16</v>
      </c>
      <c r="G17" s="1"/>
      <c r="H17" s="1">
        <v>54</v>
      </c>
      <c r="I17" s="3" t="s">
        <v>40</v>
      </c>
      <c r="J17" s="3" t="s">
        <v>63</v>
      </c>
      <c r="K17" s="3" t="s">
        <v>40</v>
      </c>
      <c r="L17" s="3" t="s">
        <v>30</v>
      </c>
      <c r="M17" s="3">
        <v>0</v>
      </c>
      <c r="N17" s="3" t="s">
        <v>123</v>
      </c>
    </row>
    <row r="18" spans="1:14" ht="15.75">
      <c r="A18" s="3" t="s">
        <v>64</v>
      </c>
      <c r="B18" s="2" t="s">
        <v>61</v>
      </c>
      <c r="C18" s="2" t="s">
        <v>62</v>
      </c>
      <c r="D18" s="3">
        <v>31916</v>
      </c>
      <c r="E18" s="16">
        <v>4094</v>
      </c>
      <c r="F18" s="1" t="s">
        <v>18</v>
      </c>
      <c r="G18" s="1">
        <f>34.55+102.35</f>
        <v>136.89999999999998</v>
      </c>
      <c r="H18" s="1">
        <v>137</v>
      </c>
      <c r="I18" s="6">
        <v>7.0000000000000007E-2</v>
      </c>
      <c r="J18" s="5">
        <v>0.14399999999999999</v>
      </c>
      <c r="K18" s="13">
        <v>4.4999999999999998E-2</v>
      </c>
      <c r="L18" s="3">
        <v>0</v>
      </c>
      <c r="M18" s="3">
        <v>0</v>
      </c>
      <c r="N18" s="3"/>
    </row>
    <row r="19" spans="1:14" ht="47.25">
      <c r="A19" s="3" t="s">
        <v>65</v>
      </c>
      <c r="B19" s="21" t="s">
        <v>66</v>
      </c>
      <c r="C19" s="2" t="s">
        <v>67</v>
      </c>
      <c r="D19" s="3" t="s">
        <v>68</v>
      </c>
      <c r="E19" s="16">
        <v>5006</v>
      </c>
      <c r="F19" s="1" t="s">
        <v>18</v>
      </c>
      <c r="G19" s="1">
        <v>144.07</v>
      </c>
      <c r="H19" s="1">
        <v>144</v>
      </c>
      <c r="I19" s="5">
        <v>6.7000000000000004E-2</v>
      </c>
      <c r="J19" s="13">
        <v>0.14199999999999999</v>
      </c>
      <c r="K19" s="15" t="s">
        <v>129</v>
      </c>
      <c r="L19" s="3">
        <v>0</v>
      </c>
      <c r="M19" s="3">
        <v>0</v>
      </c>
      <c r="N19" s="3"/>
    </row>
    <row r="20" spans="1:14" ht="78.75">
      <c r="A20" s="3" t="s">
        <v>69</v>
      </c>
      <c r="B20" s="2" t="s">
        <v>70</v>
      </c>
      <c r="C20" s="2" t="s">
        <v>71</v>
      </c>
      <c r="D20" s="3" t="s">
        <v>72</v>
      </c>
      <c r="E20" s="16">
        <v>6879</v>
      </c>
      <c r="F20" s="1" t="s">
        <v>16</v>
      </c>
      <c r="G20" s="4"/>
      <c r="H20" s="4">
        <v>62.1</v>
      </c>
      <c r="I20" s="12">
        <v>0</v>
      </c>
      <c r="J20" s="12">
        <v>0</v>
      </c>
      <c r="K20" s="3">
        <v>0</v>
      </c>
      <c r="L20" s="12">
        <v>0</v>
      </c>
      <c r="M20" s="12">
        <v>0</v>
      </c>
      <c r="N20" s="15" t="s">
        <v>128</v>
      </c>
    </row>
    <row r="21" spans="1:14" ht="15.75">
      <c r="A21" s="3" t="s">
        <v>73</v>
      </c>
      <c r="B21" s="2" t="s">
        <v>70</v>
      </c>
      <c r="C21" s="2" t="s">
        <v>71</v>
      </c>
      <c r="D21" s="3" t="s">
        <v>72</v>
      </c>
      <c r="E21" s="16">
        <v>6879</v>
      </c>
      <c r="F21" s="1" t="s">
        <v>18</v>
      </c>
      <c r="G21" s="1">
        <v>279.63</v>
      </c>
      <c r="H21" s="1">
        <v>280</v>
      </c>
      <c r="I21" s="13">
        <v>7.0999999999999994E-2</v>
      </c>
      <c r="J21" s="5">
        <v>0.16900000000000001</v>
      </c>
      <c r="K21" s="3">
        <v>0</v>
      </c>
      <c r="L21" s="3">
        <v>0</v>
      </c>
      <c r="M21" s="5">
        <v>6.3E-2</v>
      </c>
      <c r="N21" s="3"/>
    </row>
    <row r="22" spans="1:14" ht="31.5">
      <c r="A22" s="3" t="s">
        <v>74</v>
      </c>
      <c r="B22" s="2" t="s">
        <v>70</v>
      </c>
      <c r="C22" s="2" t="s">
        <v>71</v>
      </c>
      <c r="D22" s="3" t="s">
        <v>72</v>
      </c>
      <c r="E22" s="16">
        <v>6879</v>
      </c>
      <c r="F22" s="1" t="s">
        <v>75</v>
      </c>
      <c r="G22" s="4"/>
      <c r="H22" s="4">
        <v>646</v>
      </c>
      <c r="I22" s="15" t="s">
        <v>130</v>
      </c>
      <c r="J22" s="16" t="s">
        <v>124</v>
      </c>
      <c r="K22" s="16">
        <v>0</v>
      </c>
      <c r="L22" s="13" t="s">
        <v>125</v>
      </c>
      <c r="M22" s="13">
        <v>5.3199999999999997E-2</v>
      </c>
      <c r="N22" s="3"/>
    </row>
    <row r="23" spans="1:14" ht="78.75">
      <c r="A23" s="3" t="s">
        <v>76</v>
      </c>
      <c r="B23" s="2" t="s">
        <v>77</v>
      </c>
      <c r="C23" s="2" t="s">
        <v>78</v>
      </c>
      <c r="D23" s="3" t="s">
        <v>79</v>
      </c>
      <c r="E23" s="3">
        <v>5702</v>
      </c>
      <c r="F23" s="1" t="s">
        <v>16</v>
      </c>
      <c r="G23" s="1"/>
      <c r="H23" s="1">
        <v>63</v>
      </c>
      <c r="I23" s="12">
        <v>0</v>
      </c>
      <c r="J23" s="12">
        <v>0</v>
      </c>
      <c r="K23" s="12">
        <v>0</v>
      </c>
      <c r="L23" s="12">
        <v>0</v>
      </c>
      <c r="M23" s="3">
        <v>0</v>
      </c>
      <c r="N23" s="15" t="s">
        <v>128</v>
      </c>
    </row>
    <row r="24" spans="1:14" ht="15.75">
      <c r="A24" s="3" t="s">
        <v>80</v>
      </c>
      <c r="B24" s="2" t="s">
        <v>77</v>
      </c>
      <c r="C24" s="2" t="s">
        <v>78</v>
      </c>
      <c r="D24" s="3" t="s">
        <v>79</v>
      </c>
      <c r="E24" s="3">
        <v>5702</v>
      </c>
      <c r="F24" s="1" t="s">
        <v>18</v>
      </c>
      <c r="G24" s="1">
        <v>332.69499999999999</v>
      </c>
      <c r="H24" s="1">
        <v>333</v>
      </c>
      <c r="I24" s="5">
        <v>0.18099999999999999</v>
      </c>
      <c r="J24" s="6">
        <v>0.23</v>
      </c>
      <c r="K24" s="3">
        <v>0</v>
      </c>
      <c r="L24" s="3">
        <v>0</v>
      </c>
      <c r="M24" s="6">
        <v>0.08</v>
      </c>
      <c r="N24" s="3"/>
    </row>
    <row r="25" spans="1:14" ht="39" customHeight="1">
      <c r="A25" s="3" t="s">
        <v>81</v>
      </c>
      <c r="B25" s="2" t="s">
        <v>82</v>
      </c>
      <c r="C25" s="2" t="s">
        <v>83</v>
      </c>
      <c r="D25" s="3" t="s">
        <v>84</v>
      </c>
      <c r="E25" s="3">
        <v>4119</v>
      </c>
      <c r="F25" s="1" t="s">
        <v>18</v>
      </c>
      <c r="G25" s="1">
        <v>139.6</v>
      </c>
      <c r="H25" s="1">
        <v>140</v>
      </c>
      <c r="I25" s="13">
        <v>0.14699999999999999</v>
      </c>
      <c r="J25" s="5">
        <v>0.13500000000000001</v>
      </c>
      <c r="K25" s="11" t="s">
        <v>131</v>
      </c>
      <c r="L25" s="3">
        <v>0</v>
      </c>
      <c r="M25" s="5">
        <v>3.5000000000000003E-2</v>
      </c>
      <c r="N25" s="3"/>
    </row>
    <row r="26" spans="1:14" ht="15.75">
      <c r="A26" s="3" t="s">
        <v>85</v>
      </c>
      <c r="B26" s="2" t="s">
        <v>86</v>
      </c>
      <c r="C26" s="2" t="s">
        <v>87</v>
      </c>
      <c r="D26" s="3" t="s">
        <v>88</v>
      </c>
      <c r="E26" s="3">
        <v>5863</v>
      </c>
      <c r="F26" s="1" t="s">
        <v>18</v>
      </c>
      <c r="G26" s="1">
        <v>346.09</v>
      </c>
      <c r="H26" s="1">
        <v>346</v>
      </c>
      <c r="I26" s="5">
        <v>8.3000000000000004E-2</v>
      </c>
      <c r="J26" s="5">
        <v>0.373</v>
      </c>
      <c r="K26" s="13">
        <v>9.5000000000000001E-2</v>
      </c>
      <c r="L26" s="3">
        <v>0</v>
      </c>
      <c r="M26" s="3">
        <v>0</v>
      </c>
      <c r="N26" s="3"/>
    </row>
    <row r="27" spans="1:14" ht="31.5">
      <c r="A27" s="3" t="s">
        <v>89</v>
      </c>
      <c r="B27" s="2" t="s">
        <v>90</v>
      </c>
      <c r="C27" s="2" t="s">
        <v>91</v>
      </c>
      <c r="D27" s="3">
        <v>32708</v>
      </c>
      <c r="E27" s="3">
        <v>12608</v>
      </c>
      <c r="F27" s="1" t="s">
        <v>16</v>
      </c>
      <c r="G27" s="1"/>
      <c r="H27" s="1">
        <v>61</v>
      </c>
      <c r="I27" s="15" t="s">
        <v>130</v>
      </c>
      <c r="J27" s="3" t="s">
        <v>92</v>
      </c>
      <c r="K27" s="3" t="s">
        <v>40</v>
      </c>
      <c r="L27" s="3" t="s">
        <v>58</v>
      </c>
      <c r="M27" s="3">
        <v>0</v>
      </c>
      <c r="N27" s="3" t="s">
        <v>123</v>
      </c>
    </row>
    <row r="28" spans="1:14" ht="15.75">
      <c r="A28" s="3" t="s">
        <v>93</v>
      </c>
      <c r="B28" s="2" t="s">
        <v>90</v>
      </c>
      <c r="C28" s="2" t="s">
        <v>91</v>
      </c>
      <c r="D28" s="3">
        <v>32708</v>
      </c>
      <c r="E28" s="3">
        <v>12608</v>
      </c>
      <c r="F28" s="1" t="s">
        <v>18</v>
      </c>
      <c r="G28" s="1">
        <v>175.76</v>
      </c>
      <c r="H28" s="1">
        <v>176</v>
      </c>
      <c r="I28" s="13">
        <v>2.5999999999999999E-2</v>
      </c>
      <c r="J28" s="5">
        <v>9.4E-2</v>
      </c>
      <c r="K28" s="5">
        <v>1.9E-2</v>
      </c>
      <c r="L28" s="3">
        <v>0</v>
      </c>
      <c r="M28" s="3">
        <v>0</v>
      </c>
      <c r="N28" s="3"/>
    </row>
    <row r="29" spans="1:14" ht="47.25">
      <c r="A29" s="3" t="s">
        <v>94</v>
      </c>
      <c r="B29" s="2" t="s">
        <v>95</v>
      </c>
      <c r="C29" s="2" t="s">
        <v>96</v>
      </c>
      <c r="D29" s="3" t="s">
        <v>97</v>
      </c>
      <c r="E29" s="3">
        <v>1041</v>
      </c>
      <c r="F29" s="1" t="s">
        <v>18</v>
      </c>
      <c r="G29" s="1">
        <v>80.95</v>
      </c>
      <c r="H29" s="1">
        <v>81</v>
      </c>
      <c r="I29" s="13">
        <v>3.4000000000000002E-2</v>
      </c>
      <c r="J29" s="5">
        <v>8.2000000000000003E-2</v>
      </c>
      <c r="K29" s="5">
        <v>6.9000000000000006E-2</v>
      </c>
      <c r="L29" s="3">
        <v>0</v>
      </c>
      <c r="M29" s="3">
        <v>0</v>
      </c>
      <c r="N29" s="3"/>
    </row>
    <row r="30" spans="1:14" ht="47.25">
      <c r="A30" s="3" t="s">
        <v>98</v>
      </c>
      <c r="B30" s="2" t="s">
        <v>99</v>
      </c>
      <c r="C30" s="2" t="s">
        <v>100</v>
      </c>
      <c r="D30" s="3">
        <v>31122</v>
      </c>
      <c r="E30" s="3">
        <v>5804</v>
      </c>
      <c r="F30" s="1" t="s">
        <v>18</v>
      </c>
      <c r="G30" s="1">
        <v>279.36</v>
      </c>
      <c r="H30" s="1">
        <v>279</v>
      </c>
      <c r="I30" s="18" t="s">
        <v>133</v>
      </c>
      <c r="J30" s="5">
        <v>0.20499999999999999</v>
      </c>
      <c r="K30" s="18" t="s">
        <v>132</v>
      </c>
      <c r="L30" s="3">
        <v>0</v>
      </c>
      <c r="M30" s="3">
        <v>0</v>
      </c>
      <c r="N30" s="3"/>
    </row>
    <row r="31" spans="1:14" ht="78.75">
      <c r="A31" s="3" t="s">
        <v>101</v>
      </c>
      <c r="B31" s="2" t="s">
        <v>102</v>
      </c>
      <c r="C31" s="2" t="s">
        <v>126</v>
      </c>
      <c r="D31" s="3">
        <v>31675</v>
      </c>
      <c r="E31" s="3">
        <v>6038</v>
      </c>
      <c r="F31" s="1" t="s">
        <v>16</v>
      </c>
      <c r="G31" s="1"/>
      <c r="H31" s="7">
        <v>54.5</v>
      </c>
      <c r="I31" s="12">
        <v>0</v>
      </c>
      <c r="J31" s="12">
        <v>0</v>
      </c>
      <c r="K31" s="12">
        <v>0</v>
      </c>
      <c r="L31" s="12">
        <v>0</v>
      </c>
      <c r="M31" s="3">
        <v>0</v>
      </c>
      <c r="N31" s="15" t="s">
        <v>128</v>
      </c>
    </row>
    <row r="32" spans="1:14" ht="47.25">
      <c r="A32" s="3" t="s">
        <v>103</v>
      </c>
      <c r="B32" s="2" t="s">
        <v>102</v>
      </c>
      <c r="C32" s="2" t="s">
        <v>126</v>
      </c>
      <c r="D32" s="3">
        <v>31675</v>
      </c>
      <c r="E32" s="3">
        <v>6038</v>
      </c>
      <c r="F32" s="1" t="s">
        <v>18</v>
      </c>
      <c r="G32" s="1">
        <v>116.26</v>
      </c>
      <c r="H32" s="1">
        <v>116</v>
      </c>
      <c r="I32" s="18" t="s">
        <v>135</v>
      </c>
      <c r="J32" s="18" t="s">
        <v>136</v>
      </c>
      <c r="K32" s="18" t="s">
        <v>137</v>
      </c>
      <c r="L32" s="3">
        <v>0</v>
      </c>
      <c r="M32" s="3">
        <v>0</v>
      </c>
      <c r="N32" s="3"/>
    </row>
    <row r="33" spans="1:14" ht="78.75">
      <c r="A33" s="3" t="s">
        <v>104</v>
      </c>
      <c r="B33" s="2" t="s">
        <v>105</v>
      </c>
      <c r="C33" s="2" t="s">
        <v>106</v>
      </c>
      <c r="D33" s="3" t="s">
        <v>107</v>
      </c>
      <c r="E33" s="3">
        <v>3364</v>
      </c>
      <c r="F33" s="1" t="s">
        <v>108</v>
      </c>
      <c r="G33" s="1"/>
      <c r="H33" s="1">
        <v>654</v>
      </c>
      <c r="I33" s="12">
        <v>0</v>
      </c>
      <c r="J33" s="12">
        <v>0</v>
      </c>
      <c r="K33" s="3">
        <v>0</v>
      </c>
      <c r="L33" s="3">
        <v>0</v>
      </c>
      <c r="M33" s="3">
        <v>0</v>
      </c>
      <c r="N33" s="3"/>
    </row>
    <row r="34" spans="1:14" ht="78.75">
      <c r="A34" s="3" t="s">
        <v>109</v>
      </c>
      <c r="B34" s="2" t="s">
        <v>105</v>
      </c>
      <c r="C34" s="2" t="s">
        <v>106</v>
      </c>
      <c r="D34" s="3" t="s">
        <v>107</v>
      </c>
      <c r="E34" s="3">
        <v>3364</v>
      </c>
      <c r="F34" s="16" t="s">
        <v>110</v>
      </c>
      <c r="G34" s="16">
        <v>153.62</v>
      </c>
      <c r="H34" s="1">
        <v>154</v>
      </c>
      <c r="I34" s="6">
        <v>0.13</v>
      </c>
      <c r="J34" s="6">
        <v>0.17</v>
      </c>
      <c r="K34" s="17" t="s">
        <v>131</v>
      </c>
      <c r="L34" s="3">
        <v>0</v>
      </c>
      <c r="M34" s="5">
        <v>6.4000000000000001E-2</v>
      </c>
      <c r="N34" s="3"/>
    </row>
    <row r="35" spans="1:14" ht="31.5">
      <c r="A35" s="3" t="s">
        <v>111</v>
      </c>
      <c r="B35" s="2" t="s">
        <v>112</v>
      </c>
      <c r="C35" s="2" t="s">
        <v>113</v>
      </c>
      <c r="D35" s="3">
        <v>31675</v>
      </c>
      <c r="E35" s="3">
        <v>5450</v>
      </c>
      <c r="F35" s="1" t="s">
        <v>18</v>
      </c>
      <c r="G35" s="1">
        <f>126.24</f>
        <v>126.24</v>
      </c>
      <c r="H35" s="1">
        <v>126</v>
      </c>
      <c r="I35" s="12">
        <v>0</v>
      </c>
      <c r="J35" s="5">
        <v>0.153</v>
      </c>
      <c r="K35" s="5">
        <v>2.8000000000000001E-2</v>
      </c>
      <c r="L35" s="3">
        <v>0</v>
      </c>
      <c r="M35" s="3">
        <v>0</v>
      </c>
      <c r="N35" s="3"/>
    </row>
    <row r="36" spans="1:14" ht="78.75">
      <c r="A36" s="3" t="s">
        <v>114</v>
      </c>
      <c r="B36" s="2" t="s">
        <v>115</v>
      </c>
      <c r="C36" s="2" t="s">
        <v>116</v>
      </c>
      <c r="D36" s="3" t="s">
        <v>117</v>
      </c>
      <c r="E36" s="3">
        <v>3693</v>
      </c>
      <c r="F36" s="1" t="s">
        <v>16</v>
      </c>
      <c r="G36" s="4"/>
      <c r="H36" s="4">
        <v>48</v>
      </c>
      <c r="I36" s="11">
        <v>0</v>
      </c>
      <c r="J36" s="11">
        <v>0</v>
      </c>
      <c r="K36" s="3">
        <v>0</v>
      </c>
      <c r="L36" s="12">
        <v>0</v>
      </c>
      <c r="M36" s="12">
        <v>0</v>
      </c>
      <c r="N36" s="15" t="s">
        <v>128</v>
      </c>
    </row>
    <row r="37" spans="1:14" ht="31.5">
      <c r="A37" s="3" t="s">
        <v>118</v>
      </c>
      <c r="B37" s="2" t="s">
        <v>115</v>
      </c>
      <c r="C37" s="2" t="s">
        <v>116</v>
      </c>
      <c r="D37" s="3" t="s">
        <v>117</v>
      </c>
      <c r="E37" s="3">
        <v>3693</v>
      </c>
      <c r="F37" s="1" t="s">
        <v>18</v>
      </c>
      <c r="G37" s="1">
        <v>230.79</v>
      </c>
      <c r="H37" s="1">
        <v>231</v>
      </c>
      <c r="I37" s="13">
        <v>0.107</v>
      </c>
      <c r="J37" s="5">
        <v>7.6999999999999999E-2</v>
      </c>
      <c r="K37" s="3">
        <v>0</v>
      </c>
      <c r="L37" s="3">
        <v>0</v>
      </c>
      <c r="M37" s="5">
        <v>7.5999999999999998E-2</v>
      </c>
      <c r="N37" s="3"/>
    </row>
    <row r="38" spans="1:14" ht="31.5">
      <c r="A38" s="3" t="s">
        <v>119</v>
      </c>
      <c r="B38" s="21" t="s">
        <v>112</v>
      </c>
      <c r="C38" s="2" t="s">
        <v>120</v>
      </c>
      <c r="D38" s="3">
        <v>31675</v>
      </c>
      <c r="E38" s="3">
        <v>5450</v>
      </c>
      <c r="F38" s="7" t="s">
        <v>121</v>
      </c>
      <c r="G38" s="1"/>
      <c r="H38" s="1">
        <v>763</v>
      </c>
      <c r="I38" s="3" t="s">
        <v>40</v>
      </c>
      <c r="J38" s="14">
        <v>0.17</v>
      </c>
      <c r="K38" s="3" t="s">
        <v>40</v>
      </c>
      <c r="L38" s="3">
        <v>0</v>
      </c>
      <c r="M38" s="3">
        <v>0</v>
      </c>
      <c r="N38" s="3"/>
    </row>
    <row r="39" spans="1:14" ht="15.75">
      <c r="A39" s="8"/>
      <c r="B39" s="22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15.75">
      <c r="A40" s="8"/>
      <c r="B40" s="22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5.75">
      <c r="A41" s="8"/>
      <c r="B41" s="22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15.75">
      <c r="A42" s="8"/>
      <c r="B42" s="22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15.75">
      <c r="A43" s="19"/>
      <c r="B43" s="23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15.75">
      <c r="A44" s="19"/>
      <c r="B44" s="2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5.75">
      <c r="A45" s="8"/>
      <c r="B45" s="2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5.75">
      <c r="A46" s="20"/>
      <c r="B46" s="23"/>
      <c r="C46" s="1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5.75">
      <c r="A47" s="20"/>
      <c r="B47" s="2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5.75">
      <c r="A48" s="8"/>
      <c r="B48" s="2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5.75">
      <c r="A49" s="8"/>
      <c r="B49" s="2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5.75">
      <c r="A50" s="8"/>
      <c r="B50" s="2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5.75">
      <c r="A51" s="8"/>
      <c r="B51" s="22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5.75">
      <c r="A52" s="8"/>
      <c r="B52" s="2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5.75">
      <c r="A53" s="8"/>
      <c r="B53" s="2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5.75">
      <c r="A54" s="8"/>
      <c r="B54" s="2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75">
      <c r="A55" s="8"/>
      <c r="B55" s="2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5.75">
      <c r="A56" s="8"/>
      <c r="B56" s="2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5.75">
      <c r="A57" s="8"/>
      <c r="B57" s="2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5.75">
      <c r="A58" s="8"/>
      <c r="B58" s="2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5.75">
      <c r="A59" s="8"/>
      <c r="B59" s="2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5.75">
      <c r="A60" s="8"/>
      <c r="B60" s="2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5.75">
      <c r="A61" s="8"/>
      <c r="B61" s="2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5.75">
      <c r="A62" s="8"/>
      <c r="B62" s="2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5.75">
      <c r="A63" s="8"/>
      <c r="B63" s="2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5.75">
      <c r="A64" s="8"/>
      <c r="B64" s="2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5.75">
      <c r="A65" s="8"/>
      <c r="B65" s="2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5.75">
      <c r="A66" s="8"/>
      <c r="B66" s="2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5.75">
      <c r="A67" s="8"/>
      <c r="B67" s="2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5.75">
      <c r="A68" s="8"/>
      <c r="B68" s="22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5.75">
      <c r="A69" s="8"/>
      <c r="B69" s="22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5.75">
      <c r="A70" s="8"/>
      <c r="B70" s="2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5.75">
      <c r="A71" s="8"/>
      <c r="B71" s="2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5.75">
      <c r="A72" s="8"/>
      <c r="B72" s="2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5.75">
      <c r="A73" s="8"/>
      <c r="B73" s="2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5.75">
      <c r="A74" s="8"/>
      <c r="B74" s="2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5.75">
      <c r="A75" s="8"/>
      <c r="B75" s="2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5.75">
      <c r="A76" s="8"/>
      <c r="B76" s="2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5.75">
      <c r="A77" s="8"/>
      <c r="B77" s="2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5.75">
      <c r="A78" s="8"/>
      <c r="B78" s="2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5.75">
      <c r="A79" s="8"/>
      <c r="B79" s="2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5.75">
      <c r="A80" s="8"/>
      <c r="B80" s="2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5.75">
      <c r="A81" s="8"/>
      <c r="B81" s="2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5.75">
      <c r="A82" s="8"/>
      <c r="B82" s="2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5.75">
      <c r="A83" s="8"/>
      <c r="B83" s="2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5.75">
      <c r="A84" s="8"/>
      <c r="B84" s="2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5.75">
      <c r="A85" s="8"/>
      <c r="B85" s="2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5.75">
      <c r="A86" s="8"/>
      <c r="B86" s="2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5.75">
      <c r="A87" s="8"/>
      <c r="B87" s="2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5.75">
      <c r="A88" s="8"/>
      <c r="B88" s="2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5.75">
      <c r="A89" s="8"/>
      <c r="B89" s="2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5.75">
      <c r="A90" s="8"/>
      <c r="B90" s="2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5.75">
      <c r="A91" s="8"/>
      <c r="B91" s="2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5.75">
      <c r="A92" s="8"/>
      <c r="B92" s="2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5.75">
      <c r="A93" s="8"/>
      <c r="B93" s="2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5.75">
      <c r="A94" s="8"/>
      <c r="B94" s="2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5.75">
      <c r="A95" s="8"/>
      <c r="B95" s="2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5.75">
      <c r="A96" s="8"/>
      <c r="B96" s="2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5.75">
      <c r="A97" s="8"/>
      <c r="B97" s="2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5.75">
      <c r="A98" s="8"/>
      <c r="B98" s="2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5.75">
      <c r="A99" s="8"/>
      <c r="B99" s="2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5.75">
      <c r="A100" s="8"/>
      <c r="B100" s="2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5.75">
      <c r="A101" s="8"/>
      <c r="B101" s="2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5.75">
      <c r="A102" s="8"/>
      <c r="B102" s="2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5.75">
      <c r="A103" s="8"/>
      <c r="B103" s="2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5.75">
      <c r="A104" s="8"/>
      <c r="B104" s="2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5.75">
      <c r="A105" s="8"/>
      <c r="B105" s="2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5.75">
      <c r="A106" s="8"/>
      <c r="B106" s="2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5.75">
      <c r="A107" s="8"/>
      <c r="B107" s="2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5.75">
      <c r="A108" s="8"/>
      <c r="B108" s="2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5.75">
      <c r="A109" s="8"/>
      <c r="B109" s="2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5.75">
      <c r="A110" s="8"/>
      <c r="B110" s="2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5.75">
      <c r="A111" s="8"/>
      <c r="B111" s="2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5.75">
      <c r="A112" s="8"/>
      <c r="B112" s="2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5.75">
      <c r="A113" s="8"/>
      <c r="B113" s="2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5.75">
      <c r="A114" s="8"/>
      <c r="B114" s="2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5.75">
      <c r="A115" s="8"/>
      <c r="B115" s="2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5.75">
      <c r="A116" s="8"/>
      <c r="B116" s="2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5.75">
      <c r="A117" s="8"/>
      <c r="B117" s="2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5.75">
      <c r="A118" s="8"/>
      <c r="B118" s="2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5.75">
      <c r="A119" s="8"/>
      <c r="B119" s="2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5.75">
      <c r="A120" s="8"/>
      <c r="B120" s="2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5.75">
      <c r="A121" s="8"/>
      <c r="B121" s="2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5.75">
      <c r="A122" s="8"/>
      <c r="B122" s="22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.75">
      <c r="A123" s="8"/>
      <c r="B123" s="22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.75">
      <c r="A124" s="8"/>
      <c r="B124" s="22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.75">
      <c r="A125" s="8"/>
      <c r="B125" s="22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5.75">
      <c r="A126" s="8"/>
      <c r="B126" s="22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5.75">
      <c r="A127" s="8"/>
      <c r="B127" s="2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5.75">
      <c r="A128" s="8"/>
      <c r="B128" s="22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5.75">
      <c r="A129" s="8"/>
      <c r="B129" s="22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5.75">
      <c r="A130" s="8"/>
      <c r="B130" s="22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5.75">
      <c r="A131" s="8"/>
      <c r="B131" s="22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5.75">
      <c r="A132" s="8"/>
      <c r="B132" s="22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5.75">
      <c r="A133" s="8"/>
      <c r="B133" s="22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5.75">
      <c r="A134" s="8"/>
      <c r="B134" s="2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5.75">
      <c r="A135" s="8"/>
      <c r="B135" s="22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5.75">
      <c r="A136" s="8"/>
      <c r="B136" s="22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5.75">
      <c r="A137" s="8"/>
      <c r="B137" s="22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5.75">
      <c r="A138" s="8"/>
      <c r="B138" s="2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5.75">
      <c r="A139" s="8"/>
      <c r="B139" s="22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5.75">
      <c r="A140" s="8"/>
      <c r="B140" s="2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5.75">
      <c r="A141" s="8"/>
      <c r="B141" s="22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5.75">
      <c r="A142" s="8"/>
      <c r="B142" s="22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5.75">
      <c r="A143" s="8"/>
      <c r="B143" s="22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5.75">
      <c r="A144" s="8"/>
      <c r="B144" s="22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5.75">
      <c r="A145" s="8"/>
      <c r="B145" s="2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5.75">
      <c r="A146" s="8"/>
      <c r="B146" s="2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5.75">
      <c r="A147" s="8"/>
      <c r="B147" s="2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5.75">
      <c r="A148" s="8"/>
      <c r="B148" s="2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5.75">
      <c r="A149" s="8"/>
      <c r="B149" s="22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5.75">
      <c r="A150" s="8"/>
      <c r="B150" s="22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5.75">
      <c r="A151" s="8"/>
      <c r="B151" s="22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5.75">
      <c r="A152" s="8"/>
      <c r="B152" s="22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5.75">
      <c r="A153" s="8"/>
      <c r="B153" s="22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5.75">
      <c r="A154" s="8"/>
      <c r="B154" s="22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5.75">
      <c r="A155" s="8"/>
      <c r="B155" s="2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5.75">
      <c r="A156" s="8"/>
      <c r="B156" s="22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5.75">
      <c r="A157" s="8"/>
      <c r="B157" s="2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5.75">
      <c r="A158" s="8"/>
      <c r="B158" s="22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5.75">
      <c r="A159" s="8"/>
      <c r="B159" s="2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5.75">
      <c r="A160" s="8"/>
      <c r="B160" s="22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5.75">
      <c r="A161" s="8"/>
      <c r="B161" s="22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5.75">
      <c r="A162" s="8"/>
      <c r="B162" s="22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5.75">
      <c r="A163" s="8"/>
      <c r="B163" s="22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5.75">
      <c r="A164" s="8"/>
      <c r="B164" s="22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5.75">
      <c r="A165" s="8"/>
      <c r="B165" s="22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5.75">
      <c r="A166" s="8"/>
      <c r="B166" s="22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5.75">
      <c r="A167" s="8"/>
      <c r="B167" s="22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5.75">
      <c r="A168" s="8"/>
      <c r="B168" s="22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5.75">
      <c r="A169" s="8"/>
      <c r="B169" s="22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5.75">
      <c r="A170" s="8"/>
      <c r="B170" s="22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5.75">
      <c r="A171" s="8"/>
      <c r="B171" s="2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5.75">
      <c r="A172" s="8"/>
      <c r="B172" s="22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5.75">
      <c r="A173" s="8"/>
      <c r="B173" s="22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5.75">
      <c r="A174" s="8"/>
      <c r="B174" s="22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5.75">
      <c r="A175" s="8"/>
      <c r="B175" s="22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5.75">
      <c r="A176" s="8"/>
      <c r="B176" s="2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5.75">
      <c r="A177" s="8"/>
      <c r="B177" s="22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5.75">
      <c r="A178" s="8"/>
      <c r="B178" s="2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5.75">
      <c r="A179" s="8"/>
      <c r="B179" s="22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5.75">
      <c r="A180" s="8"/>
      <c r="B180" s="22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5.75">
      <c r="A181" s="8"/>
      <c r="B181" s="22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5.75">
      <c r="A182" s="8"/>
      <c r="B182" s="2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5.75">
      <c r="A183" s="8"/>
      <c r="B183" s="22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5.75">
      <c r="A184" s="8"/>
      <c r="B184" s="22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5.75">
      <c r="A185" s="8"/>
      <c r="B185" s="22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5.75">
      <c r="A186" s="8"/>
      <c r="B186" s="22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5.75">
      <c r="A187" s="8"/>
      <c r="B187" s="22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5.75">
      <c r="A188" s="8"/>
      <c r="B188" s="22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5.75">
      <c r="A189" s="8"/>
      <c r="B189" s="22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5.75">
      <c r="A190" s="8"/>
      <c r="B190" s="22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5.75">
      <c r="A191" s="8"/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5.75">
      <c r="A192" s="8"/>
      <c r="B192" s="22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5.75">
      <c r="A193" s="8"/>
      <c r="B193" s="22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5.75">
      <c r="A194" s="8"/>
      <c r="B194" s="22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5.75">
      <c r="A195" s="8"/>
      <c r="B195" s="2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5.75">
      <c r="A196" s="8"/>
      <c r="B196" s="22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5.75">
      <c r="A197" s="8"/>
      <c r="B197" s="2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5.75">
      <c r="A198" s="8"/>
      <c r="B198" s="22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5.75">
      <c r="A199" s="8"/>
      <c r="B199" s="22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5.75">
      <c r="A200" s="8"/>
      <c r="B200" s="22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5.75">
      <c r="A201" s="8"/>
      <c r="B201" s="22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5.75">
      <c r="A202" s="8"/>
      <c r="B202" s="22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5.75">
      <c r="A203" s="8"/>
      <c r="B203" s="22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5.75">
      <c r="A204" s="8"/>
      <c r="B204" s="2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5.75">
      <c r="A205" s="8"/>
      <c r="B205" s="22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5.75">
      <c r="A206" s="8"/>
      <c r="B206" s="22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5.75">
      <c r="A207" s="8"/>
      <c r="B207" s="22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5.75">
      <c r="A208" s="8"/>
      <c r="B208" s="22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5.75">
      <c r="A209" s="8"/>
      <c r="B209" s="22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5.75">
      <c r="A210" s="8"/>
      <c r="B210" s="22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5.75">
      <c r="A211" s="8"/>
      <c r="B211" s="22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5.75">
      <c r="A212" s="8"/>
      <c r="B212" s="22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5.75">
      <c r="A213" s="8"/>
      <c r="B213" s="2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5.75">
      <c r="A214" s="8"/>
      <c r="B214" s="2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5.75">
      <c r="A215" s="8"/>
      <c r="B215" s="2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5.75">
      <c r="A216" s="8"/>
      <c r="B216" s="2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5.75">
      <c r="A217" s="8"/>
      <c r="B217" s="22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5.75">
      <c r="A218" s="8"/>
      <c r="B218" s="22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5.75">
      <c r="A219" s="8"/>
      <c r="B219" s="22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5.75">
      <c r="A220" s="8"/>
      <c r="B220" s="22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5.75">
      <c r="A221" s="8"/>
      <c r="B221" s="22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5.75">
      <c r="A222" s="8"/>
      <c r="B222" s="22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5.75">
      <c r="A223" s="8"/>
      <c r="B223" s="22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5.75">
      <c r="A224" s="8"/>
      <c r="B224" s="22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5.75">
      <c r="A225" s="8"/>
      <c r="B225" s="22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5.75">
      <c r="A226" s="8"/>
      <c r="B226" s="22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5.75">
      <c r="A227" s="8"/>
      <c r="B227" s="2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5.75">
      <c r="A228" s="8"/>
      <c r="B228" s="22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5.75">
      <c r="A229" s="8"/>
      <c r="B229" s="2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5.75">
      <c r="A230" s="8"/>
      <c r="B230" s="22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5.75">
      <c r="A231" s="8"/>
      <c r="B231" s="22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5.75">
      <c r="A232" s="8"/>
      <c r="B232" s="22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5.75">
      <c r="A233" s="8"/>
      <c r="B233" s="2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5.75">
      <c r="A234" s="8"/>
      <c r="B234" s="22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5.75">
      <c r="A235" s="8"/>
      <c r="B235" s="2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5.75">
      <c r="A236" s="8"/>
      <c r="B236" s="22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5.75">
      <c r="A237" s="8"/>
      <c r="B237" s="2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5.75">
      <c r="A238" s="8"/>
      <c r="B238" s="22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5.75">
      <c r="A239" s="8"/>
      <c r="B239" s="22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5.75">
      <c r="A240" s="8"/>
      <c r="B240" s="22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5.75">
      <c r="A241" s="8"/>
      <c r="B241" s="22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5.75">
      <c r="A242" s="8"/>
      <c r="B242" s="22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5.75">
      <c r="A243" s="8"/>
      <c r="B243" s="22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5.75">
      <c r="A244" s="8"/>
      <c r="B244" s="22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5.75">
      <c r="A245" s="8"/>
      <c r="B245" s="22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5.75">
      <c r="A246" s="8"/>
      <c r="B246" s="22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5.75">
      <c r="A247" s="8"/>
      <c r="B247" s="22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5.75">
      <c r="A248" s="8"/>
      <c r="B248" s="22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5.75">
      <c r="A249" s="8"/>
      <c r="B249" s="22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5.75">
      <c r="A250" s="8"/>
      <c r="B250" s="22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5.75">
      <c r="A251" s="8"/>
      <c r="B251" s="22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5.75">
      <c r="A252" s="8"/>
      <c r="B252" s="2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5.75">
      <c r="A253" s="8"/>
      <c r="B253" s="22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5.75">
      <c r="A254" s="8"/>
      <c r="B254" s="2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5.75">
      <c r="A255" s="8"/>
      <c r="B255" s="22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5.75">
      <c r="A256" s="8"/>
      <c r="B256" s="22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5.75">
      <c r="A257" s="8"/>
      <c r="B257" s="22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5.75">
      <c r="A258" s="8"/>
      <c r="B258" s="22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5.75">
      <c r="A259" s="8"/>
      <c r="B259" s="2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5.75">
      <c r="A260" s="8"/>
      <c r="B260" s="22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5.75">
      <c r="A261" s="8"/>
      <c r="B261" s="22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5.75">
      <c r="A262" s="8"/>
      <c r="B262" s="22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5.75">
      <c r="A263" s="8"/>
      <c r="B263" s="22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5.75">
      <c r="A264" s="8"/>
      <c r="B264" s="22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5.75">
      <c r="A265" s="8"/>
      <c r="B265" s="22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5.75">
      <c r="A266" s="8"/>
      <c r="B266" s="22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5.75">
      <c r="A267" s="8"/>
      <c r="B267" s="22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5.75">
      <c r="A268" s="8"/>
      <c r="B268" s="22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5.75">
      <c r="A269" s="8"/>
      <c r="B269" s="22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5.75">
      <c r="A270" s="8"/>
      <c r="B270" s="22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5.75">
      <c r="A271" s="8"/>
      <c r="B271" s="2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5.75">
      <c r="A272" s="8"/>
      <c r="B272" s="22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5.75">
      <c r="A273" s="8"/>
      <c r="B273" s="2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5.75">
      <c r="A274" s="8"/>
      <c r="B274" s="22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5.75">
      <c r="A275" s="8"/>
      <c r="B275" s="22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5.75">
      <c r="A276" s="8"/>
      <c r="B276" s="22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5.75">
      <c r="A277" s="8"/>
      <c r="B277" s="22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5.75">
      <c r="A278" s="8"/>
      <c r="B278" s="22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5.75">
      <c r="A279" s="8"/>
      <c r="B279" s="22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5.75">
      <c r="A280" s="8"/>
      <c r="B280" s="22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5.75">
      <c r="A281" s="8"/>
      <c r="B281" s="22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5.75">
      <c r="A282" s="8"/>
      <c r="B282" s="22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5.75">
      <c r="A283" s="8"/>
      <c r="B283" s="22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5.75">
      <c r="A284" s="8"/>
      <c r="B284" s="22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5.75">
      <c r="A285" s="8"/>
      <c r="B285" s="22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5.75">
      <c r="A286" s="8"/>
      <c r="B286" s="2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5.75">
      <c r="A287" s="8"/>
      <c r="B287" s="22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5.75">
      <c r="A288" s="8"/>
      <c r="B288" s="22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5.75">
      <c r="A289" s="8"/>
      <c r="B289" s="22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5.75">
      <c r="A290" s="8"/>
      <c r="B290" s="2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5.75">
      <c r="A291" s="8"/>
      <c r="B291" s="22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5.75">
      <c r="A292" s="8"/>
      <c r="B292" s="2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5.75">
      <c r="A293" s="8"/>
      <c r="B293" s="2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5.75">
      <c r="A294" s="8"/>
      <c r="B294" s="22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5.75">
      <c r="A295" s="8"/>
      <c r="B295" s="22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5.75">
      <c r="A296" s="8"/>
      <c r="B296" s="22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5.75">
      <c r="A297" s="8"/>
      <c r="B297" s="22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5.75">
      <c r="A298" s="8"/>
      <c r="B298" s="22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5.75">
      <c r="A299" s="8"/>
      <c r="B299" s="22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5.75">
      <c r="A300" s="8"/>
      <c r="B300" s="22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5.75">
      <c r="A301" s="8"/>
      <c r="B301" s="22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5.75">
      <c r="A302" s="8"/>
      <c r="B302" s="22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5.75">
      <c r="A303" s="8"/>
      <c r="B303" s="22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5.75">
      <c r="A304" s="8"/>
      <c r="B304" s="2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5.75">
      <c r="A305" s="8"/>
      <c r="B305" s="22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5.75">
      <c r="A306" s="8"/>
      <c r="B306" s="22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5.75">
      <c r="A307" s="8"/>
      <c r="B307" s="22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5.75">
      <c r="A308" s="8"/>
      <c r="B308" s="22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5.75">
      <c r="A309" s="8"/>
      <c r="B309" s="22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5.75">
      <c r="A310" s="8"/>
      <c r="B310" s="22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5.75">
      <c r="A311" s="8"/>
      <c r="B311" s="2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5.75">
      <c r="A312" s="8"/>
      <c r="B312" s="22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5.75">
      <c r="A313" s="8"/>
      <c r="B313" s="22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5.75">
      <c r="A314" s="8"/>
      <c r="B314" s="22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5.75">
      <c r="A315" s="8"/>
      <c r="B315" s="22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5.75">
      <c r="A316" s="8"/>
      <c r="B316" s="22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5.75">
      <c r="A317" s="8"/>
      <c r="B317" s="22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5.75">
      <c r="A318" s="8"/>
      <c r="B318" s="22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5.75">
      <c r="A319" s="8"/>
      <c r="B319" s="22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5.75">
      <c r="A320" s="8"/>
      <c r="B320" s="22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5.75">
      <c r="A321" s="8"/>
      <c r="B321" s="22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5.75">
      <c r="A322" s="8"/>
      <c r="B322" s="22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5.75">
      <c r="A323" s="8"/>
      <c r="B323" s="22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5.75">
      <c r="A324" s="8"/>
      <c r="B324" s="2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5.75">
      <c r="A325" s="8"/>
      <c r="B325" s="22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5.75">
      <c r="A326" s="8"/>
      <c r="B326" s="22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5.75">
      <c r="A327" s="8"/>
      <c r="B327" s="22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5.75">
      <c r="A328" s="8"/>
      <c r="B328" s="2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5.75">
      <c r="A329" s="8"/>
      <c r="B329" s="22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5.75">
      <c r="A330" s="8"/>
      <c r="B330" s="2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5.75">
      <c r="A331" s="8"/>
      <c r="B331" s="22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5.75">
      <c r="A332" s="8"/>
      <c r="B332" s="22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5.75">
      <c r="A333" s="8"/>
      <c r="B333" s="22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5.75">
      <c r="A334" s="8"/>
      <c r="B334" s="22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5.75">
      <c r="A335" s="8"/>
      <c r="B335" s="22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5.75">
      <c r="A336" s="8"/>
      <c r="B336" s="22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5.75">
      <c r="A337" s="8"/>
      <c r="B337" s="2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5.75">
      <c r="A338" s="8"/>
      <c r="B338" s="22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5.75">
      <c r="A339" s="8"/>
      <c r="B339" s="22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5.75">
      <c r="A340" s="8"/>
      <c r="B340" s="22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5.75">
      <c r="A341" s="8"/>
      <c r="B341" s="22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5.75">
      <c r="A342" s="8"/>
      <c r="B342" s="22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5.75">
      <c r="A343" s="8"/>
      <c r="B343" s="22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5.75">
      <c r="A344" s="8"/>
      <c r="B344" s="22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5.75">
      <c r="A345" s="8"/>
      <c r="B345" s="22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5.75">
      <c r="A346" s="8"/>
      <c r="B346" s="22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5.75">
      <c r="A347" s="8"/>
      <c r="B347" s="2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5.75">
      <c r="A348" s="8"/>
      <c r="B348" s="2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5.75">
      <c r="A349" s="8"/>
      <c r="B349" s="2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5.75">
      <c r="A350" s="8"/>
      <c r="B350" s="22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5.75">
      <c r="A351" s="8"/>
      <c r="B351" s="22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5.75">
      <c r="A352" s="8"/>
      <c r="B352" s="22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5.75">
      <c r="A353" s="8"/>
      <c r="B353" s="22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5.75">
      <c r="A354" s="8"/>
      <c r="B354" s="22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5.75">
      <c r="A355" s="8"/>
      <c r="B355" s="22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5.75">
      <c r="A356" s="8"/>
      <c r="B356" s="22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5.75">
      <c r="A357" s="8"/>
      <c r="B357" s="22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5.75">
      <c r="A358" s="8"/>
      <c r="B358" s="22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5.75">
      <c r="A359" s="8"/>
      <c r="B359" s="2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5.75">
      <c r="A360" s="8"/>
      <c r="B360" s="22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5.75">
      <c r="A361" s="8"/>
      <c r="B361" s="22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</sheetData>
  <mergeCells count="2">
    <mergeCell ref="A43:A44"/>
    <mergeCell ref="A46:A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1b. mell. mód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Sándor</dc:creator>
  <cp:lastModifiedBy>nagyl</cp:lastModifiedBy>
  <cp:lastPrinted>2020-09-03T08:20:59Z</cp:lastPrinted>
  <dcterms:created xsi:type="dcterms:W3CDTF">2017-09-18T13:34:05Z</dcterms:created>
  <dcterms:modified xsi:type="dcterms:W3CDTF">2020-09-03T10:59:07Z</dcterms:modified>
</cp:coreProperties>
</file>