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3890"/>
  </bookViews>
  <sheets>
    <sheet name="Egyházak_2025" sheetId="7" r:id="rId1"/>
    <sheet name="Munka2" sheetId="3" r:id="rId2"/>
  </sheets>
  <definedNames>
    <definedName name="_xlnm.Print_Titles" localSheetId="0">Egyházak_2025!$1:$5</definedName>
    <definedName name="_xlnm.Print_Area" localSheetId="0">Egyházak_2025!$A:$L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1" i="7"/>
  <c r="J7" l="1"/>
  <c r="J15"/>
  <c r="J11"/>
  <c r="J8"/>
  <c r="E41" l="1"/>
  <c r="E61"/>
  <c r="E51"/>
  <c r="J74"/>
  <c r="H61"/>
  <c r="E75" l="1"/>
  <c r="J57"/>
  <c r="J55"/>
  <c r="J54"/>
  <c r="H29"/>
  <c r="H22"/>
  <c r="E23" i="3" l="1"/>
  <c r="F12"/>
  <c r="L9"/>
  <c r="L13" s="1"/>
  <c r="I20"/>
  <c r="K18" s="1"/>
  <c r="F25" l="1"/>
  <c r="J76" i="7"/>
  <c r="H41"/>
  <c r="H35"/>
  <c r="A22"/>
  <c r="A29" s="1"/>
  <c r="A35" s="1"/>
  <c r="A41" s="1"/>
</calcChain>
</file>

<file path=xl/sharedStrings.xml><?xml version="1.0" encoding="utf-8"?>
<sst xmlns="http://schemas.openxmlformats.org/spreadsheetml/2006/main" count="108" uniqueCount="103">
  <si>
    <t>sorszám</t>
  </si>
  <si>
    <t>Terézvároshoz kötődés</t>
  </si>
  <si>
    <t>székhely</t>
  </si>
  <si>
    <t>Kért támogatás összesen</t>
  </si>
  <si>
    <t>Adható támogatás</t>
  </si>
  <si>
    <t>Eltérés</t>
  </si>
  <si>
    <t>Előterjesztő javaslata</t>
  </si>
  <si>
    <t>Bizottság javaslata</t>
  </si>
  <si>
    <t>Döntés</t>
  </si>
  <si>
    <t>A program teljes költsége</t>
  </si>
  <si>
    <t>Program és költségei megnevezése</t>
  </si>
  <si>
    <t>A jelenlegi pályázatban szereplő</t>
  </si>
  <si>
    <t>Önrész mértéke</t>
  </si>
  <si>
    <t>Igényelt támogatás  összege</t>
  </si>
  <si>
    <t>Magyarországi Baptista Egyház</t>
  </si>
  <si>
    <t>1068 Budapest, Benczúr utca 31.</t>
  </si>
  <si>
    <t>Budapesti Zsidó Hitközség</t>
  </si>
  <si>
    <t>1075 Budapest, Síp u. 12.</t>
  </si>
  <si>
    <t xml:space="preserve"> Hunyadi téri Zsinagóga</t>
  </si>
  <si>
    <t>1068 Budapest, Hunyadi tér 3.</t>
  </si>
  <si>
    <t>telephely</t>
  </si>
  <si>
    <t>Budapest-Terézváros Szent Teréz Plébánia</t>
  </si>
  <si>
    <t xml:space="preserve">1065 Budapest, Pethő S. u. 2. </t>
  </si>
  <si>
    <t xml:space="preserve">székhely </t>
  </si>
  <si>
    <t>Hetednapi Ádventista Egyház Terézvárosi Közössége</t>
  </si>
  <si>
    <t>1063 Budapest, Székely Bertalan u. 13.</t>
  </si>
  <si>
    <t>A  szervezet megnevezése  (címe, telephelyei)</t>
  </si>
  <si>
    <t>Három éven belüli támogatás</t>
  </si>
  <si>
    <t>.</t>
  </si>
  <si>
    <t>Magyar Metodista Egyház</t>
  </si>
  <si>
    <t>1032 Budapest, Kiscelli utca 73.</t>
  </si>
  <si>
    <t>Imaház: 1068 Felső erdősor u. 5. II./22.</t>
  </si>
  <si>
    <t xml:space="preserve">758/5/2021. (VII.29.) - 4.445.000 Ft , 99/5/2024. (IV.15.)  3.000.000 Ft, </t>
  </si>
  <si>
    <t>ÖSSZEFOGLALÓ TÁBLÁZAT AZ EGYHÁZAK TÁMOGATÁSÁHOZ BENYÚJTOTT PÁLYÁZATOKRÓL 2026.</t>
  </si>
  <si>
    <r>
      <t xml:space="preserve">A 147/2023. (IV.27.) számú határozattal 3.000.000 Ft támogatásban részesült: a Baptista Egyház Benczur u. 30. alatti ingatlanának felújítására (kért összeg 6.000.000 Ft volt.) </t>
    </r>
    <r>
      <rPr>
        <b/>
        <sz val="11"/>
        <rFont val="Arial"/>
        <family val="2"/>
        <charset val="238"/>
      </rPr>
      <t xml:space="preserve">2024.02.27. -  758/2/2021. (VII.29.) - 4.500.000 Ft 99/3/2024. (IV.15.) 7.600.000 Ft - </t>
    </r>
    <r>
      <rPr>
        <b/>
        <sz val="11"/>
        <color rgb="FFFF0000"/>
        <rFont val="Arial"/>
        <family val="2"/>
        <charset val="238"/>
      </rPr>
      <t>145/6/2025. (II.27.) 2.732.738 Ft támogatásban részesült a Kornya-ház felújítására (kért összeg: 8.000.000 Ft)</t>
    </r>
  </si>
  <si>
    <t>A Baptista Ház stúdiójának kialakítása</t>
  </si>
  <si>
    <t>Ingatlan felújítása</t>
  </si>
  <si>
    <t>Építési törmelék elszállítása, lerakása</t>
  </si>
  <si>
    <t>Anyagmozgatás</t>
  </si>
  <si>
    <t>Fel-, és levonulás költsége</t>
  </si>
  <si>
    <t>3 árajánlat van</t>
  </si>
  <si>
    <t>A tóraszekrény részleges felújítása</t>
  </si>
  <si>
    <t>Költségvetéstervezet, csatolt árajánlat NINCS!</t>
  </si>
  <si>
    <t>2025-ös pályázati elszámolása nem teljes, kiegészítésre várok még mindig.</t>
  </si>
  <si>
    <t>2025-ös pályázatával elszámolt</t>
  </si>
  <si>
    <r>
      <t xml:space="preserve">758/6/2021. (VII.29.) - 1.010.000 Ft,  377/4/2022. (IX.01.)  - 224/2//2023. (VI.27.)  - </t>
    </r>
    <r>
      <rPr>
        <b/>
        <sz val="11"/>
        <rFont val="Arial"/>
        <family val="2"/>
        <charset val="238"/>
      </rPr>
      <t xml:space="preserve">700.000 Ft , 99/2/2024. (IV.15.) . Ft </t>
    </r>
    <r>
      <rPr>
        <b/>
        <sz val="11"/>
        <color rgb="FFFF0000"/>
        <rFont val="Arial"/>
        <family val="2"/>
        <charset val="238"/>
      </rPr>
      <t>- 145/3/2025. (II.27.) határozattal 700.000 Ft-ot kapott</t>
    </r>
  </si>
  <si>
    <t>Teréz búcsú 2026.</t>
  </si>
  <si>
    <t>Rendezvényszervezés költsége, teljes körű lebonyolítási költsége</t>
  </si>
  <si>
    <t>Csatolt árajánlat NINCS, 02.04-én küldött  hiánypótlásra irányuló e-mailre nem válaszolt.</t>
  </si>
  <si>
    <r>
      <t xml:space="preserve">224/1//2023. (VI.27.) - 5.200.000, </t>
    </r>
    <r>
      <rPr>
        <b/>
        <sz val="11"/>
        <rFont val="Arial"/>
        <family val="2"/>
        <charset val="238"/>
      </rPr>
      <t>81/2022. (XII.19.) - 3.450.000</t>
    </r>
    <r>
      <rPr>
        <b/>
        <sz val="11"/>
        <color rgb="FFFF0000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>Ft</t>
    </r>
    <r>
      <rPr>
        <b/>
        <sz val="11"/>
        <color rgb="FFFF0000"/>
        <rFont val="Arial"/>
        <family val="2"/>
        <charset val="238"/>
      </rPr>
      <t xml:space="preserve">, 99/4/2024.(IV.15.) 8.300.000Ft, </t>
    </r>
    <r>
      <rPr>
        <b/>
        <sz val="11"/>
        <rFont val="Arial"/>
        <family val="2"/>
        <charset val="238"/>
      </rPr>
      <t>145/2/2025.(II.27.) 2.075.000 Ft</t>
    </r>
  </si>
  <si>
    <t>Egységes Magyarországi  Izraelita Hitközség</t>
  </si>
  <si>
    <t>1037 Budapest, Bokor u. 1-5.</t>
  </si>
  <si>
    <t>Vasvári  zsinagóga</t>
  </si>
  <si>
    <t>Vasvári Zsinagóga konyhafelújítása</t>
  </si>
  <si>
    <t>Magánszeméllyel kötött megbízási szerződés a felújításhoz kapcsolódóadminisztratív szolgáltatásra</t>
  </si>
  <si>
    <t>Vagyonkezelő szerint teljes mértékben megfelelő mind</t>
  </si>
  <si>
    <t>3 árajánlat van - a Panoráma Farm Kft. Ajánlatát fogadták el</t>
  </si>
  <si>
    <t>Közösségi helyiségek megújítása és korszerűsítése</t>
  </si>
  <si>
    <t>Vállalkozói munkadíjak</t>
  </si>
  <si>
    <t>Kivevtítő eszköz beszerzése</t>
  </si>
  <si>
    <t>Wireless Display HDMI Extender</t>
  </si>
  <si>
    <t>Pulai István - Fess Festők árajánlata</t>
  </si>
  <si>
    <t>A 2025-ben megkezdett felújítás folytatása az emeleti helyiségekkel, a tavalyi vállalkozóval</t>
  </si>
  <si>
    <r>
      <t xml:space="preserve">99/6/2024. (IV.15.) 400.000 Ft, </t>
    </r>
    <r>
      <rPr>
        <b/>
        <sz val="11"/>
        <rFont val="Arial"/>
        <family val="2"/>
        <charset val="238"/>
      </rPr>
      <t>145/4/2025. (II.27.) 950.000 Ft</t>
    </r>
  </si>
  <si>
    <r>
      <t>758/3/2021. (VII.29.)</t>
    </r>
    <r>
      <rPr>
        <sz val="11"/>
        <color rgb="FFFF0000"/>
        <rFont val="Arial"/>
        <family val="2"/>
        <charset val="238"/>
      </rPr>
      <t xml:space="preserve"> - 2.500.000 Ft,  </t>
    </r>
    <r>
      <rPr>
        <b/>
        <sz val="11"/>
        <rFont val="Arial"/>
        <family val="2"/>
        <charset val="238"/>
      </rPr>
      <t>145/5/2025. (II.27) 2.500.000 Ft</t>
    </r>
  </si>
  <si>
    <t>Az egyházi ingatlan fűtési rendszerének korszerűsítése</t>
  </si>
  <si>
    <t>Kondenzációs gázkazán beszerzése és tartozékai</t>
  </si>
  <si>
    <t>Elavult kazán bontása és az új berendezés telepítése</t>
  </si>
  <si>
    <t>Égéstermék elvezető rendszer anyagköltsége és munkadíja</t>
  </si>
  <si>
    <t>Gépészeti csatlakozások, szerelvények, idomok anyakköltség + munkadíj</t>
  </si>
  <si>
    <t>Gázterv, engedélyezési és hatósági eljárások munkadíja</t>
  </si>
  <si>
    <t>Mérési és szabályozási elemek korszerűsítése anyagköltség + munkadíj</t>
  </si>
  <si>
    <t>Üzembe helyezés, beszabályozás munkadíja</t>
  </si>
  <si>
    <t>Üdvhadsereg Szabadegyház Magyarország</t>
  </si>
  <si>
    <t>1064 Budapest Rózsa u. 111.</t>
  </si>
  <si>
    <t>Korábban még nem pályázott</t>
  </si>
  <si>
    <t>A kért támogatás nagyságától függetlenül 1-1  árajanlatot adott be, (a pályázat harmadik részére egyet sem,) azokat is Word-ben, Vagyonkezelő javaslatára kértem hivatalos az  változatot az ajánlattevő által aláírva, és többet.</t>
  </si>
  <si>
    <t>Nappali melegedő vizesblokkjainak felújítása</t>
  </si>
  <si>
    <t>Nappali melegedő vizesblokkjainak felújítása + Szupervízió + Univerzális szellőztető rendszer</t>
  </si>
  <si>
    <t>NINCS árajánlat csatolva!</t>
  </si>
  <si>
    <t>Bán Dóra ajánlata: 2026.03.01.- 2026.05.31. között, 10 alkalommal, 2 csoport számára, csoportonként 2*45 percben, alkalmanként 75.000 Ft-ért, 2 csoportra 150.000 Ft</t>
  </si>
  <si>
    <t>Univerzális szellőztető rendszer</t>
  </si>
  <si>
    <t>Szupervízió az Üdvhadsereg munkatársai számára</t>
  </si>
  <si>
    <t>Anyagköltségre van egy ajánlat az Optimumház Kft.től, munkadíjra nincs árajánlat.</t>
  </si>
  <si>
    <t>Budapest-Terézváros Szent Család Plébánia</t>
  </si>
  <si>
    <t>1062 Budapest Bajza u. 56.</t>
  </si>
  <si>
    <r>
      <t xml:space="preserve">149/2023. (IV.27.)  6.000.000 Ft, </t>
    </r>
    <r>
      <rPr>
        <b/>
        <sz val="10"/>
        <color rgb="FFFF0000"/>
        <rFont val="Arial"/>
        <family val="2"/>
        <charset val="238"/>
      </rPr>
      <t>377/1/2022. (IX.01.) 9.000.000 Ft,</t>
    </r>
    <r>
      <rPr>
        <b/>
        <sz val="10"/>
        <color theme="1"/>
        <rFont val="Arial"/>
        <family val="2"/>
        <charset val="238"/>
      </rPr>
      <t xml:space="preserve"> 758/1/2021. (VII.29.)  3.714.913 Ft</t>
    </r>
  </si>
  <si>
    <t>Templomi vetítőrendszer kialakítása</t>
  </si>
  <si>
    <t>2026.</t>
  </si>
  <si>
    <t xml:space="preserve">Megjegyzések </t>
  </si>
  <si>
    <t>3 ajánlat van, pályázó a FUSZE árajánlatát fogata el, indoklás a mellékletben</t>
  </si>
  <si>
    <t>3  árajanlatot adott be, nyilatkozata szerint a Custom Mechanics ajánlatát választja.</t>
  </si>
  <si>
    <t>Injektál-Ok Kft. ajánlatát fogadták el.</t>
  </si>
  <si>
    <t>Vakolás, rabicolás</t>
  </si>
  <si>
    <t>Beltéri falfestés alapozása</t>
  </si>
  <si>
    <t>Szilikonfestések</t>
  </si>
  <si>
    <t>Hideg-, melegburkolatok készítése</t>
  </si>
  <si>
    <t>Textilburkolatok fektetésea kiegyenlített aljzatra modulszőnyegből</t>
  </si>
  <si>
    <t>Lábazat kialakítása textilburkolatból</t>
  </si>
  <si>
    <t>Aljzat kiegyenlítése, , felület előkészítése</t>
  </si>
  <si>
    <t>Költségek</t>
  </si>
  <si>
    <t>Konyha felújítási munkálatai, padlóburkolat cseréje, felújítása, villamoshálózat felújítása, villanyszerelési munkák</t>
  </si>
  <si>
    <t>a benyújtott költségvetésben szereplő költségek bármelyikére</t>
  </si>
</sst>
</file>

<file path=xl/styles.xml><?xml version="1.0" encoding="utf-8"?>
<styleSheet xmlns="http://schemas.openxmlformats.org/spreadsheetml/2006/main">
  <numFmts count="1">
    <numFmt numFmtId="164" formatCode="#,##0\ &quot;Ft&quot;"/>
  </numFmts>
  <fonts count="12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rgb="FFFF0000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 Unicode MS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164" fontId="3" fillId="2" borderId="11" xfId="0" applyNumberFormat="1" applyFont="1" applyFill="1" applyBorder="1" applyAlignment="1">
      <alignment horizontal="center" vertical="center" wrapText="1"/>
    </xf>
    <xf numFmtId="164" fontId="3" fillId="3" borderId="11" xfId="0" applyNumberFormat="1" applyFont="1" applyFill="1" applyBorder="1" applyAlignment="1">
      <alignment horizontal="center" vertical="center" wrapText="1"/>
    </xf>
    <xf numFmtId="164" fontId="3" fillId="4" borderId="11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 wrapText="1"/>
    </xf>
    <xf numFmtId="164" fontId="1" fillId="0" borderId="17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 wrapText="1"/>
    </xf>
    <xf numFmtId="0" fontId="2" fillId="0" borderId="22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 wrapText="1"/>
    </xf>
    <xf numFmtId="0" fontId="2" fillId="0" borderId="29" xfId="0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/>
    </xf>
    <xf numFmtId="164" fontId="4" fillId="0" borderId="30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left" vertical="center" wrapText="1"/>
    </xf>
    <xf numFmtId="0" fontId="2" fillId="0" borderId="14" xfId="0" applyFont="1" applyBorder="1" applyAlignment="1">
      <alignment vertical="center"/>
    </xf>
    <xf numFmtId="164" fontId="4" fillId="0" borderId="17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 wrapText="1"/>
    </xf>
    <xf numFmtId="164" fontId="3" fillId="0" borderId="21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/>
    </xf>
    <xf numFmtId="0" fontId="2" fillId="0" borderId="17" xfId="0" applyFont="1" applyBorder="1" applyAlignment="1">
      <alignment horizontal="left" vertical="center" wrapText="1"/>
    </xf>
    <xf numFmtId="164" fontId="4" fillId="0" borderId="0" xfId="0" applyNumberFormat="1" applyFont="1" applyAlignment="1">
      <alignment horizontal="center" vertical="center"/>
    </xf>
    <xf numFmtId="164" fontId="4" fillId="0" borderId="22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vertical="center"/>
    </xf>
    <xf numFmtId="0" fontId="2" fillId="0" borderId="28" xfId="0" applyFont="1" applyBorder="1" applyAlignment="1">
      <alignment vertical="center" wrapText="1"/>
    </xf>
    <xf numFmtId="0" fontId="2" fillId="0" borderId="29" xfId="0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2" fillId="0" borderId="20" xfId="0" applyFont="1" applyBorder="1" applyAlignment="1">
      <alignment vertical="center" wrapText="1"/>
    </xf>
    <xf numFmtId="164" fontId="2" fillId="0" borderId="29" xfId="0" applyNumberFormat="1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 wrapText="1"/>
    </xf>
    <xf numFmtId="164" fontId="4" fillId="0" borderId="11" xfId="0" applyNumberFormat="1" applyFont="1" applyBorder="1" applyAlignment="1">
      <alignment horizontal="center" vertical="center"/>
    </xf>
    <xf numFmtId="164" fontId="4" fillId="0" borderId="29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3" fontId="2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2" fillId="0" borderId="16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1" fillId="0" borderId="30" xfId="0" applyFont="1" applyBorder="1" applyAlignment="1">
      <alignment vertical="center" wrapText="1"/>
    </xf>
    <xf numFmtId="0" fontId="2" fillId="0" borderId="30" xfId="0" applyFont="1" applyBorder="1" applyAlignment="1">
      <alignment vertical="center"/>
    </xf>
    <xf numFmtId="0" fontId="3" fillId="0" borderId="16" xfId="0" applyFont="1" applyBorder="1" applyAlignment="1">
      <alignment vertical="center" wrapText="1"/>
    </xf>
    <xf numFmtId="164" fontId="5" fillId="2" borderId="0" xfId="0" applyNumberFormat="1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0" fontId="4" fillId="0" borderId="19" xfId="0" applyFont="1" applyBorder="1" applyAlignment="1">
      <alignment horizontal="left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7" fillId="0" borderId="0" xfId="0" applyFont="1"/>
    <xf numFmtId="0" fontId="1" fillId="0" borderId="16" xfId="0" applyFont="1" applyBorder="1" applyAlignment="1">
      <alignment vertical="center"/>
    </xf>
    <xf numFmtId="0" fontId="6" fillId="0" borderId="16" xfId="0" applyFont="1" applyBorder="1" applyAlignment="1">
      <alignment vertical="center" wrapText="1"/>
    </xf>
    <xf numFmtId="0" fontId="2" fillId="0" borderId="34" xfId="0" applyFont="1" applyBorder="1" applyAlignment="1">
      <alignment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164" fontId="3" fillId="0" borderId="25" xfId="0" applyNumberFormat="1" applyFont="1" applyBorder="1" applyAlignment="1">
      <alignment horizontal="center" vertical="center"/>
    </xf>
    <xf numFmtId="164" fontId="4" fillId="0" borderId="2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left" vertical="center" wrapText="1"/>
    </xf>
    <xf numFmtId="0" fontId="2" fillId="0" borderId="34" xfId="0" applyFont="1" applyBorder="1" applyAlignment="1">
      <alignment vertical="center" wrapText="1"/>
    </xf>
    <xf numFmtId="0" fontId="2" fillId="0" borderId="16" xfId="0" applyFont="1" applyFill="1" applyBorder="1" applyAlignment="1">
      <alignment vertical="center"/>
    </xf>
    <xf numFmtId="0" fontId="2" fillId="0" borderId="17" xfId="0" applyFont="1" applyFill="1" applyBorder="1" applyAlignment="1">
      <alignment horizontal="center" vertical="center" wrapText="1"/>
    </xf>
    <xf numFmtId="164" fontId="3" fillId="0" borderId="17" xfId="0" applyNumberFormat="1" applyFont="1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164" fontId="1" fillId="0" borderId="25" xfId="0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164" fontId="3" fillId="0" borderId="20" xfId="0" applyNumberFormat="1" applyFont="1" applyFill="1" applyBorder="1" applyAlignment="1">
      <alignment horizontal="center" vertical="center"/>
    </xf>
    <xf numFmtId="164" fontId="1" fillId="0" borderId="17" xfId="0" applyNumberFormat="1" applyFont="1" applyFill="1" applyBorder="1" applyAlignment="1">
      <alignment horizontal="center" vertical="center"/>
    </xf>
    <xf numFmtId="164" fontId="1" fillId="0" borderId="20" xfId="0" applyNumberFormat="1" applyFont="1" applyFill="1" applyBorder="1" applyAlignment="1">
      <alignment horizontal="center" vertical="center"/>
    </xf>
    <xf numFmtId="164" fontId="5" fillId="0" borderId="20" xfId="0" applyNumberFormat="1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left" vertical="center" wrapText="1"/>
    </xf>
    <xf numFmtId="0" fontId="2" fillId="0" borderId="16" xfId="0" applyFont="1" applyFill="1" applyBorder="1" applyAlignment="1">
      <alignment horizontal="center" vertical="center" wrapText="1"/>
    </xf>
    <xf numFmtId="164" fontId="2" fillId="0" borderId="20" xfId="0" applyNumberFormat="1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vertical="center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/>
    </xf>
    <xf numFmtId="164" fontId="3" fillId="0" borderId="30" xfId="0" applyNumberFormat="1" applyFont="1" applyFill="1" applyBorder="1" applyAlignment="1">
      <alignment horizontal="center" vertical="center"/>
    </xf>
    <xf numFmtId="164" fontId="1" fillId="0" borderId="29" xfId="0" applyNumberFormat="1" applyFont="1" applyFill="1" applyBorder="1" applyAlignment="1">
      <alignment horizontal="center" vertical="center"/>
    </xf>
    <xf numFmtId="164" fontId="4" fillId="0" borderId="30" xfId="0" applyNumberFormat="1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2" fillId="0" borderId="26" xfId="0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 wrapText="1"/>
    </xf>
    <xf numFmtId="164" fontId="3" fillId="0" borderId="11" xfId="0" applyNumberFormat="1" applyFont="1" applyFill="1" applyBorder="1" applyAlignment="1">
      <alignment horizontal="center" vertical="center"/>
    </xf>
    <xf numFmtId="164" fontId="1" fillId="0" borderId="11" xfId="0" applyNumberFormat="1" applyFont="1" applyFill="1" applyBorder="1" applyAlignment="1">
      <alignment horizontal="center" vertical="center"/>
    </xf>
    <xf numFmtId="164" fontId="5" fillId="0" borderId="11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horizontal="center" vertical="center"/>
    </xf>
    <xf numFmtId="164" fontId="3" fillId="0" borderId="23" xfId="0" applyNumberFormat="1" applyFont="1" applyFill="1" applyBorder="1" applyAlignment="1">
      <alignment horizontal="center" vertical="center"/>
    </xf>
    <xf numFmtId="164" fontId="5" fillId="0" borderId="27" xfId="0" applyNumberFormat="1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vertical="center" wrapText="1"/>
    </xf>
    <xf numFmtId="0" fontId="2" fillId="0" borderId="24" xfId="0" applyFont="1" applyFill="1" applyBorder="1" applyAlignment="1">
      <alignment vertical="center"/>
    </xf>
    <xf numFmtId="164" fontId="1" fillId="0" borderId="2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2" fillId="0" borderId="20" xfId="0" applyFont="1" applyFill="1" applyBorder="1" applyAlignment="1">
      <alignment vertical="center" wrapText="1"/>
    </xf>
    <xf numFmtId="164" fontId="2" fillId="0" borderId="17" xfId="0" applyNumberFormat="1" applyFont="1" applyFill="1" applyBorder="1" applyAlignment="1">
      <alignment horizontal="center" vertical="center"/>
    </xf>
    <xf numFmtId="164" fontId="5" fillId="0" borderId="17" xfId="0" applyNumberFormat="1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vertical="center"/>
    </xf>
    <xf numFmtId="0" fontId="2" fillId="0" borderId="17" xfId="0" applyFont="1" applyFill="1" applyBorder="1" applyAlignment="1">
      <alignment horizontal="left" vertical="center" wrapText="1"/>
    </xf>
    <xf numFmtId="0" fontId="2" fillId="0" borderId="18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/>
    </xf>
    <xf numFmtId="0" fontId="2" fillId="0" borderId="17" xfId="0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164" fontId="4" fillId="0" borderId="22" xfId="0" applyNumberFormat="1" applyFont="1" applyFill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0" fontId="1" fillId="0" borderId="37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164" fontId="3" fillId="0" borderId="5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7" xfId="0" applyFont="1" applyBorder="1" applyAlignment="1">
      <alignment vertical="center" wrapText="1"/>
    </xf>
    <xf numFmtId="0" fontId="3" fillId="0" borderId="17" xfId="0" applyFont="1" applyFill="1" applyBorder="1" applyAlignment="1">
      <alignment vertical="center" textRotation="90" wrapText="1"/>
    </xf>
    <xf numFmtId="0" fontId="3" fillId="0" borderId="11" xfId="0" applyFont="1" applyFill="1" applyBorder="1" applyAlignment="1">
      <alignment vertical="center" textRotation="90" wrapText="1"/>
    </xf>
    <xf numFmtId="164" fontId="3" fillId="0" borderId="5" xfId="0" applyNumberFormat="1" applyFont="1" applyBorder="1" applyAlignment="1">
      <alignment horizontal="center" vertical="center"/>
    </xf>
    <xf numFmtId="164" fontId="3" fillId="0" borderId="38" xfId="0" applyNumberFormat="1" applyFont="1" applyBorder="1" applyAlignment="1">
      <alignment horizontal="center" vertical="center"/>
    </xf>
    <xf numFmtId="164" fontId="3" fillId="0" borderId="39" xfId="0" applyNumberFormat="1" applyFont="1" applyFill="1" applyBorder="1" applyAlignment="1">
      <alignment horizontal="center" vertical="center"/>
    </xf>
    <xf numFmtId="164" fontId="3" fillId="0" borderId="18" xfId="0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64" fontId="5" fillId="0" borderId="20" xfId="0" applyNumberFormat="1" applyFont="1" applyBorder="1" applyAlignment="1">
      <alignment horizontal="center" vertical="center"/>
    </xf>
    <xf numFmtId="0" fontId="5" fillId="0" borderId="37" xfId="0" applyFont="1" applyFill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3" fillId="0" borderId="40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164" fontId="3" fillId="0" borderId="25" xfId="0" applyNumberFormat="1" applyFont="1" applyFill="1" applyBorder="1" applyAlignment="1">
      <alignment horizontal="center" vertical="center"/>
    </xf>
    <xf numFmtId="164" fontId="5" fillId="0" borderId="35" xfId="0" applyNumberFormat="1" applyFont="1" applyBorder="1" applyAlignment="1">
      <alignment horizontal="center" vertical="center"/>
    </xf>
    <xf numFmtId="0" fontId="5" fillId="0" borderId="36" xfId="0" applyFont="1" applyFill="1" applyBorder="1" applyAlignment="1">
      <alignment vertical="center" wrapText="1"/>
    </xf>
    <xf numFmtId="0" fontId="3" fillId="0" borderId="34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164" fontId="3" fillId="0" borderId="20" xfId="0" applyNumberFormat="1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horizontal="center" vertical="center" textRotation="90" wrapText="1"/>
    </xf>
    <xf numFmtId="0" fontId="3" fillId="0" borderId="11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textRotation="90"/>
    </xf>
    <xf numFmtId="0" fontId="1" fillId="0" borderId="3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 wrapText="1"/>
    </xf>
    <xf numFmtId="0" fontId="3" fillId="0" borderId="5" xfId="0" applyFont="1" applyFill="1" applyBorder="1" applyAlignment="1">
      <alignment horizontal="center" vertical="center" textRotation="90" wrapText="1"/>
    </xf>
    <xf numFmtId="0" fontId="3" fillId="0" borderId="17" xfId="0" applyFont="1" applyFill="1" applyBorder="1" applyAlignment="1">
      <alignment horizontal="center" vertical="center" textRotation="90" wrapText="1"/>
    </xf>
    <xf numFmtId="0" fontId="3" fillId="0" borderId="11" xfId="0" applyFont="1" applyFill="1" applyBorder="1" applyAlignment="1">
      <alignment horizontal="center" vertical="center" textRotation="90" wrapText="1"/>
    </xf>
    <xf numFmtId="164" fontId="3" fillId="0" borderId="5" xfId="0" applyNumberFormat="1" applyFont="1" applyFill="1" applyBorder="1" applyAlignment="1">
      <alignment horizontal="center" vertical="center" textRotation="90" wrapText="1"/>
    </xf>
    <xf numFmtId="164" fontId="3" fillId="0" borderId="17" xfId="0" applyNumberFormat="1" applyFont="1" applyFill="1" applyBorder="1" applyAlignment="1">
      <alignment horizontal="center" vertical="center" textRotation="90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textRotation="90" wrapText="1"/>
    </xf>
    <xf numFmtId="0" fontId="9" fillId="0" borderId="18" xfId="0" applyFont="1" applyBorder="1" applyAlignment="1">
      <alignment horizontal="center" vertical="center" textRotation="89" wrapText="1"/>
    </xf>
    <xf numFmtId="0" fontId="9" fillId="0" borderId="17" xfId="0" applyFont="1" applyBorder="1" applyAlignment="1">
      <alignment horizontal="center" vertical="center" textRotation="89" wrapText="1"/>
    </xf>
    <xf numFmtId="164" fontId="11" fillId="0" borderId="17" xfId="0" applyNumberFormat="1" applyFont="1" applyFill="1" applyBorder="1" applyAlignment="1">
      <alignment horizontal="center" vertical="center"/>
    </xf>
    <xf numFmtId="164" fontId="3" fillId="0" borderId="17" xfId="0" applyNumberFormat="1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2159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J77"/>
  <sheetViews>
    <sheetView tabSelected="1" zoomScale="85" zoomScaleNormal="85" workbookViewId="0">
      <pane xSplit="3" ySplit="5" topLeftCell="D63" activePane="bottomRight" state="frozen"/>
      <selection pane="topRight" activeCell="D1" sqref="D1"/>
      <selection pane="bottomLeft" activeCell="A6" sqref="A6"/>
      <selection pane="bottomRight" activeCell="E61" sqref="E61"/>
    </sheetView>
  </sheetViews>
  <sheetFormatPr defaultColWidth="13.85546875" defaultRowHeight="15"/>
  <cols>
    <col min="1" max="1" width="4.5703125" style="1" bestFit="1" customWidth="1"/>
    <col min="2" max="2" width="40.7109375" style="150" customWidth="1"/>
    <col min="3" max="3" width="21.5703125" style="2" customWidth="1"/>
    <col min="4" max="4" width="29.28515625" style="2" customWidth="1"/>
    <col min="5" max="5" width="16.7109375" style="3" customWidth="1"/>
    <col min="6" max="7" width="15.7109375" style="3" customWidth="1"/>
    <col min="8" max="8" width="18.85546875" style="2" customWidth="1"/>
    <col min="9" max="9" width="32.85546875" style="2" customWidth="1"/>
    <col min="10" max="10" width="18.5703125" style="2" customWidth="1"/>
    <col min="11" max="11" width="30.7109375" style="1" customWidth="1"/>
    <col min="12" max="12" width="36.7109375" style="68" customWidth="1"/>
    <col min="13" max="426" width="13.85546875" style="66"/>
    <col min="427" max="16384" width="13.85546875" style="1"/>
  </cols>
  <sheetData>
    <row r="1" spans="1:12">
      <c r="A1" s="180" t="s">
        <v>33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67" t="s">
        <v>88</v>
      </c>
    </row>
    <row r="2" spans="1:12">
      <c r="A2" s="181"/>
      <c r="B2" s="181"/>
      <c r="C2" s="181"/>
      <c r="D2" s="181"/>
      <c r="E2" s="181"/>
      <c r="F2" s="181"/>
      <c r="G2" s="181"/>
      <c r="H2" s="181"/>
      <c r="I2" s="181"/>
      <c r="J2" s="181"/>
      <c r="K2" s="181"/>
    </row>
    <row r="3" spans="1:12" ht="15.75" thickBot="1">
      <c r="A3" s="64"/>
      <c r="B3" s="64"/>
      <c r="C3" s="64"/>
    </row>
    <row r="4" spans="1:12">
      <c r="A4" s="182" t="s">
        <v>0</v>
      </c>
      <c r="B4" s="184" t="s">
        <v>26</v>
      </c>
      <c r="C4" s="184" t="s">
        <v>1</v>
      </c>
      <c r="D4" s="186" t="s">
        <v>27</v>
      </c>
      <c r="E4" s="4"/>
      <c r="F4" s="4"/>
      <c r="G4" s="4"/>
      <c r="H4" s="188" t="s">
        <v>11</v>
      </c>
      <c r="I4" s="189"/>
      <c r="J4" s="189"/>
      <c r="K4" s="190"/>
      <c r="L4" s="196" t="s">
        <v>89</v>
      </c>
    </row>
    <row r="5" spans="1:12" ht="132.75" customHeight="1" thickBot="1">
      <c r="A5" s="183"/>
      <c r="B5" s="185"/>
      <c r="C5" s="185"/>
      <c r="D5" s="187"/>
      <c r="E5" s="5" t="s">
        <v>6</v>
      </c>
      <c r="F5" s="6" t="s">
        <v>7</v>
      </c>
      <c r="G5" s="7" t="s">
        <v>8</v>
      </c>
      <c r="H5" s="65" t="s">
        <v>9</v>
      </c>
      <c r="I5" s="65" t="s">
        <v>12</v>
      </c>
      <c r="J5" s="8" t="s">
        <v>13</v>
      </c>
      <c r="K5" s="9" t="s">
        <v>10</v>
      </c>
      <c r="L5" s="197"/>
    </row>
    <row r="6" spans="1:12" ht="49.5" customHeight="1">
      <c r="A6" s="89">
        <v>1</v>
      </c>
      <c r="B6" s="159" t="s">
        <v>14</v>
      </c>
      <c r="C6" s="90" t="s">
        <v>2</v>
      </c>
      <c r="D6" s="202" t="s">
        <v>34</v>
      </c>
      <c r="E6" s="149">
        <v>2700000</v>
      </c>
      <c r="F6" s="91"/>
      <c r="G6" s="91"/>
      <c r="H6" s="92"/>
      <c r="I6" s="93">
        <v>2526666</v>
      </c>
      <c r="J6" s="94">
        <v>4000000</v>
      </c>
      <c r="K6" s="95" t="s">
        <v>35</v>
      </c>
      <c r="L6" s="103" t="s">
        <v>40</v>
      </c>
    </row>
    <row r="7" spans="1:12">
      <c r="A7" s="89"/>
      <c r="B7" s="90" t="s">
        <v>15</v>
      </c>
      <c r="C7" s="90"/>
      <c r="D7" s="203"/>
      <c r="E7" s="209" t="s">
        <v>102</v>
      </c>
      <c r="F7" s="98"/>
      <c r="G7" s="98"/>
      <c r="H7" s="99"/>
      <c r="I7" s="100"/>
      <c r="J7" s="101">
        <f>J8*1.27+J11*1.27+J16*1.27+J18*1.27</f>
        <v>4046677.2</v>
      </c>
      <c r="K7" s="95" t="s">
        <v>36</v>
      </c>
      <c r="L7" s="103" t="s">
        <v>92</v>
      </c>
    </row>
    <row r="8" spans="1:12">
      <c r="A8" s="89"/>
      <c r="B8" s="90"/>
      <c r="C8" s="90"/>
      <c r="D8" s="203"/>
      <c r="E8" s="209"/>
      <c r="F8" s="98"/>
      <c r="G8" s="98"/>
      <c r="H8" s="99"/>
      <c r="I8" s="100"/>
      <c r="J8" s="101">
        <f>SUM(J9:J10)</f>
        <v>1520000</v>
      </c>
      <c r="K8" s="102" t="s">
        <v>93</v>
      </c>
      <c r="L8" s="177"/>
    </row>
    <row r="9" spans="1:12">
      <c r="A9" s="89"/>
      <c r="B9" s="90"/>
      <c r="C9" s="90"/>
      <c r="D9" s="203"/>
      <c r="E9" s="209"/>
      <c r="F9" s="98"/>
      <c r="G9" s="98"/>
      <c r="H9" s="99"/>
      <c r="I9" s="100"/>
      <c r="J9" s="104">
        <v>280000</v>
      </c>
      <c r="K9" s="105" t="s">
        <v>94</v>
      </c>
      <c r="L9" s="178"/>
    </row>
    <row r="10" spans="1:12">
      <c r="A10" s="89"/>
      <c r="B10" s="90"/>
      <c r="C10" s="90"/>
      <c r="D10" s="203"/>
      <c r="E10" s="209"/>
      <c r="F10" s="98"/>
      <c r="G10" s="98"/>
      <c r="H10" s="99"/>
      <c r="I10" s="100"/>
      <c r="J10" s="104">
        <v>1240000</v>
      </c>
      <c r="K10" s="105" t="s">
        <v>95</v>
      </c>
      <c r="L10" s="103"/>
    </row>
    <row r="11" spans="1:12" ht="28.5">
      <c r="A11" s="89"/>
      <c r="B11" s="90"/>
      <c r="C11" s="90"/>
      <c r="D11" s="203"/>
      <c r="E11" s="209"/>
      <c r="F11" s="98"/>
      <c r="G11" s="98"/>
      <c r="H11" s="99"/>
      <c r="I11" s="100"/>
      <c r="J11" s="101">
        <f>SUM(J12:J14)</f>
        <v>1066360</v>
      </c>
      <c r="K11" s="102" t="s">
        <v>96</v>
      </c>
      <c r="L11" s="103" t="s">
        <v>44</v>
      </c>
    </row>
    <row r="12" spans="1:12" ht="56.25" customHeight="1">
      <c r="A12" s="89"/>
      <c r="B12" s="90"/>
      <c r="C12" s="90"/>
      <c r="D12" s="203"/>
      <c r="E12" s="209"/>
      <c r="F12" s="98"/>
      <c r="G12" s="98"/>
      <c r="H12" s="99"/>
      <c r="I12" s="100"/>
      <c r="J12" s="104">
        <v>327360</v>
      </c>
      <c r="K12" s="105" t="s">
        <v>99</v>
      </c>
      <c r="L12" s="103"/>
    </row>
    <row r="13" spans="1:12" ht="42.75">
      <c r="A13" s="89"/>
      <c r="B13" s="90"/>
      <c r="C13" s="90"/>
      <c r="D13" s="203"/>
      <c r="E13" s="209"/>
      <c r="F13" s="98"/>
      <c r="G13" s="98"/>
      <c r="H13" s="99"/>
      <c r="I13" s="100"/>
      <c r="J13" s="104">
        <v>587400</v>
      </c>
      <c r="K13" s="105" t="s">
        <v>97</v>
      </c>
      <c r="L13" s="103"/>
    </row>
    <row r="14" spans="1:12" ht="28.5">
      <c r="A14" s="89"/>
      <c r="B14" s="90"/>
      <c r="C14" s="90"/>
      <c r="D14" s="203"/>
      <c r="E14" s="209"/>
      <c r="F14" s="98"/>
      <c r="G14" s="98"/>
      <c r="H14" s="99"/>
      <c r="I14" s="100"/>
      <c r="J14" s="104">
        <v>151600</v>
      </c>
      <c r="K14" s="105" t="s">
        <v>98</v>
      </c>
      <c r="L14" s="103"/>
    </row>
    <row r="15" spans="1:12">
      <c r="A15" s="89"/>
      <c r="B15" s="90"/>
      <c r="C15" s="90"/>
      <c r="D15" s="203"/>
      <c r="E15" s="209"/>
      <c r="F15" s="98"/>
      <c r="G15" s="98"/>
      <c r="H15" s="99"/>
      <c r="I15" s="100"/>
      <c r="J15" s="101">
        <f>SUM(J16:J18)</f>
        <v>702460</v>
      </c>
      <c r="K15" s="102" t="s">
        <v>100</v>
      </c>
      <c r="L15" s="103"/>
    </row>
    <row r="16" spans="1:12">
      <c r="A16" s="89"/>
      <c r="B16" s="90"/>
      <c r="C16" s="90"/>
      <c r="D16" s="203"/>
      <c r="E16" s="209"/>
      <c r="F16" s="98"/>
      <c r="G16" s="98"/>
      <c r="H16" s="99"/>
      <c r="I16" s="100"/>
      <c r="J16" s="104">
        <v>300000</v>
      </c>
      <c r="K16" s="105" t="s">
        <v>38</v>
      </c>
      <c r="L16" s="103"/>
    </row>
    <row r="17" spans="1:426" ht="28.5">
      <c r="A17" s="89"/>
      <c r="B17" s="90"/>
      <c r="C17" s="90"/>
      <c r="D17" s="179"/>
      <c r="E17" s="209"/>
      <c r="F17" s="98"/>
      <c r="G17" s="98"/>
      <c r="H17" s="99"/>
      <c r="I17" s="100"/>
      <c r="J17" s="104">
        <v>102460</v>
      </c>
      <c r="K17" s="105" t="s">
        <v>37</v>
      </c>
      <c r="L17" s="103"/>
    </row>
    <row r="18" spans="1:426">
      <c r="A18" s="89"/>
      <c r="B18" s="90"/>
      <c r="C18" s="90"/>
      <c r="D18" s="179"/>
      <c r="E18" s="209"/>
      <c r="F18" s="98"/>
      <c r="G18" s="98"/>
      <c r="H18" s="99"/>
      <c r="I18" s="100"/>
      <c r="J18" s="104">
        <v>300000</v>
      </c>
      <c r="K18" s="105" t="s">
        <v>39</v>
      </c>
      <c r="L18" s="103"/>
    </row>
    <row r="19" spans="1:426">
      <c r="A19" s="89"/>
      <c r="B19" s="90"/>
      <c r="C19" s="90"/>
      <c r="D19" s="179"/>
      <c r="E19" s="209"/>
      <c r="F19" s="98"/>
      <c r="G19" s="98"/>
      <c r="H19" s="99"/>
      <c r="I19" s="100"/>
      <c r="J19" s="104"/>
      <c r="K19" s="105"/>
      <c r="L19" s="103"/>
    </row>
    <row r="20" spans="1:426" s="21" customFormat="1" ht="15.75" thickBot="1">
      <c r="A20" s="89"/>
      <c r="B20" s="90"/>
      <c r="C20" s="90"/>
      <c r="D20" s="106"/>
      <c r="E20" s="98"/>
      <c r="F20" s="98"/>
      <c r="G20" s="98"/>
      <c r="H20" s="99"/>
      <c r="I20" s="100"/>
      <c r="J20" s="104"/>
      <c r="K20" s="95"/>
      <c r="L20" s="103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66"/>
      <c r="DN20" s="66"/>
      <c r="DO20" s="66"/>
      <c r="DP20" s="66"/>
      <c r="DQ20" s="66"/>
      <c r="DR20" s="66"/>
      <c r="DS20" s="66"/>
      <c r="DT20" s="66"/>
      <c r="DU20" s="66"/>
      <c r="DV20" s="66"/>
      <c r="DW20" s="66"/>
      <c r="DX20" s="66"/>
      <c r="DY20" s="66"/>
      <c r="DZ20" s="66"/>
      <c r="EA20" s="66"/>
      <c r="EB20" s="66"/>
      <c r="EC20" s="66"/>
      <c r="ED20" s="66"/>
      <c r="EE20" s="66"/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  <c r="FF20" s="66"/>
      <c r="FG20" s="66"/>
      <c r="FH20" s="66"/>
      <c r="FI20" s="66"/>
      <c r="FJ20" s="66"/>
      <c r="FK20" s="66"/>
      <c r="FL20" s="66"/>
      <c r="FM20" s="66"/>
      <c r="FN20" s="66"/>
      <c r="FO20" s="66"/>
      <c r="FP20" s="66"/>
      <c r="FQ20" s="66"/>
      <c r="FR20" s="66"/>
      <c r="FS20" s="66"/>
      <c r="FT20" s="66"/>
      <c r="FU20" s="66"/>
      <c r="FV20" s="66"/>
      <c r="FW20" s="66"/>
      <c r="FX20" s="66"/>
      <c r="FY20" s="66"/>
      <c r="FZ20" s="66"/>
      <c r="GA20" s="66"/>
      <c r="GB20" s="66"/>
      <c r="GC20" s="66"/>
      <c r="GD20" s="66"/>
      <c r="GE20" s="66"/>
      <c r="GF20" s="66"/>
      <c r="GG20" s="66"/>
      <c r="GH20" s="66"/>
      <c r="GI20" s="66"/>
      <c r="GJ20" s="66"/>
      <c r="GK20" s="66"/>
      <c r="GL20" s="66"/>
      <c r="GM20" s="66"/>
      <c r="GN20" s="66"/>
      <c r="GO20" s="66"/>
      <c r="GP20" s="66"/>
      <c r="GQ20" s="66"/>
      <c r="GR20" s="66"/>
      <c r="GS20" s="66"/>
      <c r="GT20" s="66"/>
      <c r="GU20" s="66"/>
      <c r="GV20" s="66"/>
      <c r="GW20" s="66"/>
      <c r="GX20" s="66"/>
      <c r="GY20" s="66"/>
      <c r="GZ20" s="66"/>
      <c r="HA20" s="66"/>
      <c r="HB20" s="66"/>
      <c r="HC20" s="66"/>
      <c r="HD20" s="66"/>
      <c r="HE20" s="66"/>
      <c r="HF20" s="66"/>
      <c r="HG20" s="66"/>
      <c r="HH20" s="66"/>
      <c r="HI20" s="66"/>
      <c r="HJ20" s="66"/>
      <c r="HK20" s="66"/>
      <c r="HL20" s="66"/>
      <c r="HM20" s="66"/>
      <c r="HN20" s="66"/>
      <c r="HO20" s="66"/>
      <c r="HP20" s="66"/>
      <c r="HQ20" s="66"/>
      <c r="HR20" s="66"/>
      <c r="HS20" s="66"/>
      <c r="HT20" s="66"/>
      <c r="HU20" s="66"/>
      <c r="HV20" s="66"/>
      <c r="HW20" s="66"/>
      <c r="HX20" s="66"/>
      <c r="HY20" s="66"/>
      <c r="HZ20" s="66"/>
      <c r="IA20" s="66"/>
      <c r="IB20" s="66"/>
      <c r="IC20" s="66"/>
      <c r="ID20" s="66"/>
      <c r="IE20" s="66"/>
      <c r="IF20" s="66"/>
      <c r="IG20" s="66"/>
      <c r="IH20" s="66"/>
      <c r="II20" s="66"/>
      <c r="IJ20" s="66"/>
      <c r="IK20" s="66"/>
      <c r="IL20" s="66"/>
      <c r="IM20" s="66"/>
      <c r="IN20" s="66"/>
      <c r="IO20" s="66"/>
      <c r="IP20" s="66"/>
      <c r="IQ20" s="66"/>
      <c r="IR20" s="66"/>
      <c r="IS20" s="66"/>
      <c r="IT20" s="66"/>
      <c r="IU20" s="66"/>
      <c r="IV20" s="66"/>
      <c r="IW20" s="66"/>
      <c r="IX20" s="66"/>
      <c r="IY20" s="66"/>
      <c r="IZ20" s="66"/>
      <c r="JA20" s="66"/>
      <c r="JB20" s="66"/>
      <c r="JC20" s="66"/>
      <c r="JD20" s="66"/>
      <c r="JE20" s="66"/>
      <c r="JF20" s="66"/>
      <c r="JG20" s="66"/>
      <c r="JH20" s="66"/>
      <c r="JI20" s="66"/>
      <c r="JJ20" s="66"/>
      <c r="JK20" s="66"/>
      <c r="JL20" s="66"/>
      <c r="JM20" s="66"/>
      <c r="JN20" s="66"/>
      <c r="JO20" s="66"/>
      <c r="JP20" s="66"/>
      <c r="JQ20" s="66"/>
      <c r="JR20" s="66"/>
      <c r="JS20" s="66"/>
      <c r="JT20" s="66"/>
      <c r="JU20" s="66"/>
      <c r="JV20" s="66"/>
      <c r="JW20" s="66"/>
      <c r="JX20" s="66"/>
      <c r="JY20" s="66"/>
      <c r="JZ20" s="66"/>
      <c r="KA20" s="66"/>
      <c r="KB20" s="66"/>
      <c r="KC20" s="66"/>
      <c r="KD20" s="66"/>
      <c r="KE20" s="66"/>
      <c r="KF20" s="66"/>
      <c r="KG20" s="66"/>
      <c r="KH20" s="66"/>
      <c r="KI20" s="66"/>
      <c r="KJ20" s="66"/>
      <c r="KK20" s="66"/>
      <c r="KL20" s="66"/>
      <c r="KM20" s="66"/>
      <c r="KN20" s="66"/>
      <c r="KO20" s="66"/>
      <c r="KP20" s="66"/>
      <c r="KQ20" s="66"/>
      <c r="KR20" s="66"/>
      <c r="KS20" s="66"/>
      <c r="KT20" s="66"/>
      <c r="KU20" s="66"/>
      <c r="KV20" s="66"/>
      <c r="KW20" s="66"/>
      <c r="KX20" s="66"/>
      <c r="KY20" s="66"/>
      <c r="KZ20" s="66"/>
      <c r="LA20" s="66"/>
      <c r="LB20" s="66"/>
      <c r="LC20" s="66"/>
      <c r="LD20" s="66"/>
      <c r="LE20" s="66"/>
      <c r="LF20" s="66"/>
      <c r="LG20" s="66"/>
      <c r="LH20" s="66"/>
      <c r="LI20" s="66"/>
      <c r="LJ20" s="66"/>
      <c r="LK20" s="66"/>
      <c r="LL20" s="66"/>
      <c r="LM20" s="66"/>
      <c r="LN20" s="66"/>
      <c r="LO20" s="66"/>
      <c r="LP20" s="66"/>
      <c r="LQ20" s="66"/>
      <c r="LR20" s="66"/>
      <c r="LS20" s="66"/>
      <c r="LT20" s="66"/>
      <c r="LU20" s="66"/>
      <c r="LV20" s="66"/>
      <c r="LW20" s="66"/>
      <c r="LX20" s="66"/>
      <c r="LY20" s="66"/>
      <c r="LZ20" s="66"/>
      <c r="MA20" s="66"/>
      <c r="MB20" s="66"/>
      <c r="MC20" s="66"/>
      <c r="MD20" s="66"/>
      <c r="ME20" s="66"/>
      <c r="MF20" s="66"/>
      <c r="MG20" s="66"/>
      <c r="MH20" s="66"/>
      <c r="MI20" s="66"/>
      <c r="MJ20" s="66"/>
      <c r="MK20" s="66"/>
      <c r="ML20" s="66"/>
      <c r="MM20" s="66"/>
      <c r="MN20" s="66"/>
      <c r="MO20" s="66"/>
      <c r="MP20" s="66"/>
      <c r="MQ20" s="66"/>
      <c r="MR20" s="66"/>
      <c r="MS20" s="66"/>
      <c r="MT20" s="66"/>
      <c r="MU20" s="66"/>
      <c r="MV20" s="66"/>
      <c r="MW20" s="66"/>
      <c r="MX20" s="66"/>
      <c r="MY20" s="66"/>
      <c r="MZ20" s="66"/>
      <c r="NA20" s="66"/>
      <c r="NB20" s="66"/>
      <c r="NC20" s="66"/>
      <c r="ND20" s="66"/>
      <c r="NE20" s="66"/>
      <c r="NF20" s="66"/>
      <c r="NG20" s="66"/>
      <c r="NH20" s="66"/>
      <c r="NI20" s="66"/>
      <c r="NJ20" s="66"/>
      <c r="NK20" s="66"/>
      <c r="NL20" s="66"/>
      <c r="NM20" s="66"/>
      <c r="NN20" s="66"/>
      <c r="NO20" s="66"/>
      <c r="NP20" s="66"/>
      <c r="NQ20" s="66"/>
      <c r="NR20" s="66"/>
      <c r="NS20" s="66"/>
      <c r="NT20" s="66"/>
      <c r="NU20" s="66"/>
      <c r="NV20" s="66"/>
      <c r="NW20" s="66"/>
      <c r="NX20" s="66"/>
      <c r="NY20" s="66"/>
      <c r="NZ20" s="66"/>
      <c r="OA20" s="66"/>
      <c r="OB20" s="66"/>
      <c r="OC20" s="66"/>
      <c r="OD20" s="66"/>
      <c r="OE20" s="66"/>
      <c r="OF20" s="66"/>
      <c r="OG20" s="66"/>
      <c r="OH20" s="66"/>
      <c r="OI20" s="66"/>
      <c r="OJ20" s="66"/>
      <c r="OK20" s="66"/>
      <c r="OL20" s="66"/>
      <c r="OM20" s="66"/>
      <c r="ON20" s="66"/>
      <c r="OO20" s="66"/>
      <c r="OP20" s="66"/>
      <c r="OQ20" s="66"/>
      <c r="OR20" s="66"/>
      <c r="OS20" s="66"/>
      <c r="OT20" s="66"/>
      <c r="OU20" s="66"/>
      <c r="OV20" s="66"/>
      <c r="OW20" s="66"/>
      <c r="OX20" s="66"/>
      <c r="OY20" s="66"/>
      <c r="OZ20" s="66"/>
      <c r="PA20" s="66"/>
      <c r="PB20" s="66"/>
      <c r="PC20" s="66"/>
      <c r="PD20" s="66"/>
      <c r="PE20" s="66"/>
      <c r="PF20" s="66"/>
      <c r="PG20" s="66"/>
      <c r="PH20" s="66"/>
      <c r="PI20" s="66"/>
      <c r="PJ20" s="66"/>
    </row>
    <row r="21" spans="1:426" s="28" customFormat="1" ht="15.75" thickBot="1">
      <c r="A21" s="107"/>
      <c r="B21" s="108"/>
      <c r="C21" s="108"/>
      <c r="D21" s="109"/>
      <c r="E21" s="110"/>
      <c r="F21" s="110"/>
      <c r="G21" s="110"/>
      <c r="H21" s="111"/>
      <c r="I21" s="111"/>
      <c r="J21" s="112"/>
      <c r="K21" s="113"/>
      <c r="L21" s="114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66"/>
      <c r="CH21" s="66"/>
      <c r="CI21" s="66"/>
      <c r="CJ21" s="66"/>
      <c r="CK21" s="66"/>
      <c r="CL21" s="66"/>
      <c r="CM21" s="66"/>
      <c r="CN21" s="66"/>
      <c r="CO21" s="66"/>
      <c r="CP21" s="66"/>
      <c r="CQ21" s="66"/>
      <c r="CR21" s="66"/>
      <c r="CS21" s="66"/>
      <c r="CT21" s="66"/>
      <c r="CU21" s="66"/>
      <c r="CV21" s="66"/>
      <c r="CW21" s="66"/>
      <c r="CX21" s="66"/>
      <c r="CY21" s="66"/>
      <c r="CZ21" s="66"/>
      <c r="DA21" s="66"/>
      <c r="DB21" s="66"/>
      <c r="DC21" s="66"/>
      <c r="DD21" s="66"/>
      <c r="DE21" s="66"/>
      <c r="DF21" s="66"/>
      <c r="DG21" s="66"/>
      <c r="DH21" s="66"/>
      <c r="DI21" s="66"/>
      <c r="DJ21" s="66"/>
      <c r="DK21" s="66"/>
      <c r="DL21" s="66"/>
      <c r="DM21" s="66"/>
      <c r="DN21" s="66"/>
      <c r="DO21" s="66"/>
      <c r="DP21" s="66"/>
      <c r="DQ21" s="66"/>
      <c r="DR21" s="66"/>
      <c r="DS21" s="66"/>
      <c r="DT21" s="66"/>
      <c r="DU21" s="66"/>
      <c r="DV21" s="66"/>
      <c r="DW21" s="66"/>
      <c r="DX21" s="66"/>
      <c r="DY21" s="66"/>
      <c r="DZ21" s="66"/>
      <c r="EA21" s="66"/>
      <c r="EB21" s="66"/>
      <c r="EC21" s="66"/>
      <c r="ED21" s="66"/>
      <c r="EE21" s="66"/>
      <c r="EF21" s="66"/>
      <c r="EG21" s="66"/>
      <c r="EH21" s="66"/>
      <c r="EI21" s="66"/>
      <c r="EJ21" s="66"/>
      <c r="EK21" s="66"/>
      <c r="EL21" s="66"/>
      <c r="EM21" s="66"/>
      <c r="EN21" s="66"/>
      <c r="EO21" s="66"/>
      <c r="EP21" s="66"/>
      <c r="EQ21" s="66"/>
      <c r="ER21" s="66"/>
      <c r="ES21" s="66"/>
      <c r="ET21" s="66"/>
      <c r="EU21" s="66"/>
      <c r="EV21" s="66"/>
      <c r="EW21" s="66"/>
      <c r="EX21" s="66"/>
      <c r="EY21" s="66"/>
      <c r="EZ21" s="66"/>
      <c r="FA21" s="66"/>
      <c r="FB21" s="66"/>
      <c r="FC21" s="66"/>
      <c r="FD21" s="66"/>
      <c r="FE21" s="66"/>
      <c r="FF21" s="66"/>
      <c r="FG21" s="66"/>
      <c r="FH21" s="66"/>
      <c r="FI21" s="66"/>
      <c r="FJ21" s="66"/>
      <c r="FK21" s="66"/>
      <c r="FL21" s="66"/>
      <c r="FM21" s="66"/>
      <c r="FN21" s="66"/>
      <c r="FO21" s="66"/>
      <c r="FP21" s="66"/>
      <c r="FQ21" s="66"/>
      <c r="FR21" s="66"/>
      <c r="FS21" s="66"/>
      <c r="FT21" s="66"/>
      <c r="FU21" s="66"/>
      <c r="FV21" s="66"/>
      <c r="FW21" s="66"/>
      <c r="FX21" s="66"/>
      <c r="FY21" s="66"/>
      <c r="FZ21" s="66"/>
      <c r="GA21" s="66"/>
      <c r="GB21" s="66"/>
      <c r="GC21" s="66"/>
      <c r="GD21" s="66"/>
      <c r="GE21" s="66"/>
      <c r="GF21" s="66"/>
      <c r="GG21" s="66"/>
      <c r="GH21" s="66"/>
      <c r="GI21" s="66"/>
      <c r="GJ21" s="66"/>
      <c r="GK21" s="66"/>
      <c r="GL21" s="66"/>
      <c r="GM21" s="66"/>
      <c r="GN21" s="66"/>
      <c r="GO21" s="66"/>
      <c r="GP21" s="66"/>
      <c r="GQ21" s="66"/>
      <c r="GR21" s="66"/>
      <c r="GS21" s="66"/>
      <c r="GT21" s="66"/>
      <c r="GU21" s="66"/>
      <c r="GV21" s="66"/>
      <c r="GW21" s="66"/>
      <c r="GX21" s="66"/>
      <c r="GY21" s="66"/>
      <c r="GZ21" s="66"/>
      <c r="HA21" s="66"/>
      <c r="HB21" s="66"/>
      <c r="HC21" s="66"/>
      <c r="HD21" s="66"/>
      <c r="HE21" s="66"/>
      <c r="HF21" s="66"/>
      <c r="HG21" s="66"/>
      <c r="HH21" s="66"/>
      <c r="HI21" s="66"/>
      <c r="HJ21" s="66"/>
      <c r="HK21" s="66"/>
      <c r="HL21" s="66"/>
      <c r="HM21" s="66"/>
      <c r="HN21" s="66"/>
      <c r="HO21" s="66"/>
      <c r="HP21" s="66"/>
      <c r="HQ21" s="66"/>
      <c r="HR21" s="66"/>
      <c r="HS21" s="66"/>
      <c r="HT21" s="66"/>
      <c r="HU21" s="66"/>
      <c r="HV21" s="66"/>
      <c r="HW21" s="66"/>
      <c r="HX21" s="66"/>
      <c r="HY21" s="66"/>
      <c r="HZ21" s="66"/>
      <c r="IA21" s="66"/>
      <c r="IB21" s="66"/>
      <c r="IC21" s="66"/>
      <c r="ID21" s="66"/>
      <c r="IE21" s="66"/>
      <c r="IF21" s="66"/>
      <c r="IG21" s="66"/>
      <c r="IH21" s="66"/>
      <c r="II21" s="66"/>
      <c r="IJ21" s="66"/>
      <c r="IK21" s="66"/>
      <c r="IL21" s="66"/>
      <c r="IM21" s="66"/>
      <c r="IN21" s="66"/>
      <c r="IO21" s="66"/>
      <c r="IP21" s="66"/>
      <c r="IQ21" s="66"/>
      <c r="IR21" s="66"/>
      <c r="IS21" s="66"/>
      <c r="IT21" s="66"/>
      <c r="IU21" s="66"/>
      <c r="IV21" s="66"/>
      <c r="IW21" s="66"/>
      <c r="IX21" s="66"/>
      <c r="IY21" s="66"/>
      <c r="IZ21" s="66"/>
      <c r="JA21" s="66"/>
      <c r="JB21" s="66"/>
      <c r="JC21" s="66"/>
      <c r="JD21" s="66"/>
      <c r="JE21" s="66"/>
      <c r="JF21" s="66"/>
      <c r="JG21" s="66"/>
      <c r="JH21" s="66"/>
      <c r="JI21" s="66"/>
      <c r="JJ21" s="66"/>
      <c r="JK21" s="66"/>
      <c r="JL21" s="66"/>
      <c r="JM21" s="66"/>
      <c r="JN21" s="66"/>
      <c r="JO21" s="66"/>
      <c r="JP21" s="66"/>
      <c r="JQ21" s="66"/>
      <c r="JR21" s="66"/>
      <c r="JS21" s="66"/>
      <c r="JT21" s="66"/>
      <c r="JU21" s="66"/>
      <c r="JV21" s="66"/>
      <c r="JW21" s="66"/>
      <c r="JX21" s="66"/>
      <c r="JY21" s="66"/>
      <c r="JZ21" s="66"/>
      <c r="KA21" s="66"/>
      <c r="KB21" s="66"/>
      <c r="KC21" s="66"/>
      <c r="KD21" s="66"/>
      <c r="KE21" s="66"/>
      <c r="KF21" s="66"/>
      <c r="KG21" s="66"/>
      <c r="KH21" s="66"/>
      <c r="KI21" s="66"/>
      <c r="KJ21" s="66"/>
      <c r="KK21" s="66"/>
      <c r="KL21" s="66"/>
      <c r="KM21" s="66"/>
      <c r="KN21" s="66"/>
      <c r="KO21" s="66"/>
      <c r="KP21" s="66"/>
      <c r="KQ21" s="66"/>
      <c r="KR21" s="66"/>
      <c r="KS21" s="66"/>
      <c r="KT21" s="66"/>
      <c r="KU21" s="66"/>
      <c r="KV21" s="66"/>
      <c r="KW21" s="66"/>
      <c r="KX21" s="66"/>
      <c r="KY21" s="66"/>
      <c r="KZ21" s="66"/>
      <c r="LA21" s="66"/>
      <c r="LB21" s="66"/>
      <c r="LC21" s="66"/>
      <c r="LD21" s="66"/>
      <c r="LE21" s="66"/>
      <c r="LF21" s="66"/>
      <c r="LG21" s="66"/>
      <c r="LH21" s="66"/>
      <c r="LI21" s="66"/>
      <c r="LJ21" s="66"/>
      <c r="LK21" s="66"/>
      <c r="LL21" s="66"/>
      <c r="LM21" s="66"/>
      <c r="LN21" s="66"/>
      <c r="LO21" s="66"/>
      <c r="LP21" s="66"/>
      <c r="LQ21" s="66"/>
      <c r="LR21" s="66"/>
      <c r="LS21" s="66"/>
      <c r="LT21" s="66"/>
      <c r="LU21" s="66"/>
      <c r="LV21" s="66"/>
      <c r="LW21" s="66"/>
      <c r="LX21" s="66"/>
      <c r="LY21" s="66"/>
      <c r="LZ21" s="66"/>
      <c r="MA21" s="66"/>
      <c r="MB21" s="66"/>
      <c r="MC21" s="66"/>
      <c r="MD21" s="66"/>
      <c r="ME21" s="66"/>
      <c r="MF21" s="66"/>
      <c r="MG21" s="66"/>
      <c r="MH21" s="66"/>
      <c r="MI21" s="66"/>
      <c r="MJ21" s="66"/>
      <c r="MK21" s="66"/>
      <c r="ML21" s="66"/>
      <c r="MM21" s="66"/>
      <c r="MN21" s="66"/>
      <c r="MO21" s="66"/>
      <c r="MP21" s="66"/>
      <c r="MQ21" s="66"/>
      <c r="MR21" s="66"/>
      <c r="MS21" s="66"/>
      <c r="MT21" s="66"/>
      <c r="MU21" s="66"/>
      <c r="MV21" s="66"/>
      <c r="MW21" s="66"/>
      <c r="MX21" s="66"/>
      <c r="MY21" s="66"/>
      <c r="MZ21" s="66"/>
      <c r="NA21" s="66"/>
      <c r="NB21" s="66"/>
      <c r="NC21" s="66"/>
      <c r="ND21" s="66"/>
      <c r="NE21" s="66"/>
      <c r="NF21" s="66"/>
      <c r="NG21" s="66"/>
      <c r="NH21" s="66"/>
      <c r="NI21" s="66"/>
      <c r="NJ21" s="66"/>
      <c r="NK21" s="66"/>
      <c r="NL21" s="66"/>
      <c r="NM21" s="66"/>
      <c r="NN21" s="66"/>
      <c r="NO21" s="66"/>
      <c r="NP21" s="66"/>
      <c r="NQ21" s="66"/>
      <c r="NR21" s="66"/>
      <c r="NS21" s="66"/>
      <c r="NT21" s="66"/>
      <c r="NU21" s="66"/>
      <c r="NV21" s="66"/>
      <c r="NW21" s="66"/>
      <c r="NX21" s="66"/>
      <c r="NY21" s="66"/>
      <c r="NZ21" s="66"/>
      <c r="OA21" s="66"/>
      <c r="OB21" s="66"/>
      <c r="OC21" s="66"/>
      <c r="OD21" s="66"/>
      <c r="OE21" s="66"/>
      <c r="OF21" s="66"/>
      <c r="OG21" s="66"/>
      <c r="OH21" s="66"/>
      <c r="OI21" s="66"/>
      <c r="OJ21" s="66"/>
      <c r="OK21" s="66"/>
      <c r="OL21" s="66"/>
      <c r="OM21" s="66"/>
      <c r="ON21" s="66"/>
      <c r="OO21" s="66"/>
      <c r="OP21" s="66"/>
      <c r="OQ21" s="66"/>
      <c r="OR21" s="66"/>
      <c r="OS21" s="66"/>
      <c r="OT21" s="66"/>
      <c r="OU21" s="66"/>
      <c r="OV21" s="66"/>
      <c r="OW21" s="66"/>
      <c r="OX21" s="66"/>
      <c r="OY21" s="66"/>
      <c r="OZ21" s="66"/>
      <c r="PA21" s="66"/>
      <c r="PB21" s="66"/>
      <c r="PC21" s="66"/>
      <c r="PD21" s="66"/>
      <c r="PE21" s="66"/>
      <c r="PF21" s="66"/>
      <c r="PG21" s="66"/>
      <c r="PH21" s="66"/>
      <c r="PI21" s="66"/>
      <c r="PJ21" s="66"/>
    </row>
    <row r="22" spans="1:426" ht="102.75" customHeight="1">
      <c r="A22" s="89">
        <f>A6+1</f>
        <v>2</v>
      </c>
      <c r="B22" s="159" t="s">
        <v>16</v>
      </c>
      <c r="C22" s="90" t="s">
        <v>20</v>
      </c>
      <c r="D22" s="199" t="s">
        <v>45</v>
      </c>
      <c r="E22" s="91">
        <v>820000</v>
      </c>
      <c r="F22" s="91"/>
      <c r="G22" s="91"/>
      <c r="H22" s="92">
        <f>SUM(I22:J22)</f>
        <v>5000000</v>
      </c>
      <c r="I22" s="99">
        <v>4000000</v>
      </c>
      <c r="J22" s="100">
        <v>1000000</v>
      </c>
      <c r="K22" s="95" t="s">
        <v>41</v>
      </c>
      <c r="L22" s="115" t="s">
        <v>42</v>
      </c>
    </row>
    <row r="23" spans="1:426">
      <c r="A23" s="89"/>
      <c r="B23" s="90" t="s">
        <v>17</v>
      </c>
      <c r="C23" s="90"/>
      <c r="D23" s="200"/>
      <c r="E23" s="91"/>
      <c r="F23" s="91"/>
      <c r="G23" s="91"/>
      <c r="H23" s="99"/>
      <c r="I23" s="99"/>
      <c r="J23" s="136"/>
      <c r="K23" s="102"/>
      <c r="L23" s="103"/>
    </row>
    <row r="24" spans="1:426" ht="42.75">
      <c r="A24" s="89"/>
      <c r="B24" s="159" t="s">
        <v>18</v>
      </c>
      <c r="C24" s="90"/>
      <c r="D24" s="200"/>
      <c r="E24" s="91"/>
      <c r="F24" s="91"/>
      <c r="G24" s="91"/>
      <c r="H24" s="99"/>
      <c r="I24" s="116"/>
      <c r="J24" s="135"/>
      <c r="K24" s="105"/>
      <c r="L24" s="96" t="s">
        <v>43</v>
      </c>
    </row>
    <row r="25" spans="1:426">
      <c r="A25" s="89"/>
      <c r="B25" s="90" t="s">
        <v>19</v>
      </c>
      <c r="C25" s="90"/>
      <c r="D25" s="200"/>
      <c r="E25" s="91"/>
      <c r="F25" s="91"/>
      <c r="G25" s="91"/>
      <c r="H25" s="99"/>
      <c r="I25" s="99"/>
      <c r="J25" s="135"/>
      <c r="K25" s="105"/>
      <c r="L25" s="117"/>
    </row>
    <row r="26" spans="1:426">
      <c r="A26" s="89"/>
      <c r="B26" s="90"/>
      <c r="C26" s="90"/>
      <c r="D26" s="200"/>
      <c r="E26" s="91"/>
      <c r="F26" s="91"/>
      <c r="G26" s="91"/>
      <c r="H26" s="99"/>
      <c r="I26" s="116"/>
      <c r="J26" s="135"/>
      <c r="K26" s="118"/>
      <c r="L26" s="96"/>
    </row>
    <row r="27" spans="1:426" s="21" customFormat="1" ht="15.75" thickBot="1">
      <c r="A27" s="119"/>
      <c r="B27" s="160"/>
      <c r="C27" s="120"/>
      <c r="D27" s="201"/>
      <c r="E27" s="121"/>
      <c r="F27" s="121"/>
      <c r="G27" s="121"/>
      <c r="H27" s="122"/>
      <c r="I27" s="123"/>
      <c r="J27" s="143"/>
      <c r="K27" s="124"/>
      <c r="L27" s="125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6"/>
      <c r="BM27" s="66"/>
      <c r="BN27" s="66"/>
      <c r="BO27" s="66"/>
      <c r="BP27" s="66"/>
      <c r="BQ27" s="66"/>
      <c r="BR27" s="66"/>
      <c r="BS27" s="66"/>
      <c r="BT27" s="66"/>
      <c r="BU27" s="66"/>
      <c r="BV27" s="66"/>
      <c r="BW27" s="66"/>
      <c r="BX27" s="66"/>
      <c r="BY27" s="66"/>
      <c r="BZ27" s="66"/>
      <c r="CA27" s="66"/>
      <c r="CB27" s="66"/>
      <c r="CC27" s="66"/>
      <c r="CD27" s="66"/>
      <c r="CE27" s="66"/>
      <c r="CF27" s="66"/>
      <c r="CG27" s="66"/>
      <c r="CH27" s="66"/>
      <c r="CI27" s="66"/>
      <c r="CJ27" s="66"/>
      <c r="CK27" s="66"/>
      <c r="CL27" s="66"/>
      <c r="CM27" s="66"/>
      <c r="CN27" s="66"/>
      <c r="CO27" s="66"/>
      <c r="CP27" s="66"/>
      <c r="CQ27" s="66"/>
      <c r="CR27" s="66"/>
      <c r="CS27" s="66"/>
      <c r="CT27" s="66"/>
      <c r="CU27" s="66"/>
      <c r="CV27" s="66"/>
      <c r="CW27" s="66"/>
      <c r="CX27" s="66"/>
      <c r="CY27" s="66"/>
      <c r="CZ27" s="66"/>
      <c r="DA27" s="66"/>
      <c r="DB27" s="66"/>
      <c r="DC27" s="66"/>
      <c r="DD27" s="66"/>
      <c r="DE27" s="66"/>
      <c r="DF27" s="66"/>
      <c r="DG27" s="66"/>
      <c r="DH27" s="66"/>
      <c r="DI27" s="66"/>
      <c r="DJ27" s="66"/>
      <c r="DK27" s="66"/>
      <c r="DL27" s="66"/>
      <c r="DM27" s="66"/>
      <c r="DN27" s="66"/>
      <c r="DO27" s="66"/>
      <c r="DP27" s="66"/>
      <c r="DQ27" s="66"/>
      <c r="DR27" s="66"/>
      <c r="DS27" s="66"/>
      <c r="DT27" s="66"/>
      <c r="DU27" s="66"/>
      <c r="DV27" s="66"/>
      <c r="DW27" s="66"/>
      <c r="DX27" s="66"/>
      <c r="DY27" s="66"/>
      <c r="DZ27" s="66"/>
      <c r="EA27" s="66"/>
      <c r="EB27" s="66"/>
      <c r="EC27" s="66"/>
      <c r="ED27" s="66"/>
      <c r="EE27" s="66"/>
      <c r="EF27" s="66"/>
      <c r="EG27" s="66"/>
      <c r="EH27" s="66"/>
      <c r="EI27" s="66"/>
      <c r="EJ27" s="66"/>
      <c r="EK27" s="66"/>
      <c r="EL27" s="66"/>
      <c r="EM27" s="66"/>
      <c r="EN27" s="66"/>
      <c r="EO27" s="66"/>
      <c r="EP27" s="66"/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  <c r="FF27" s="66"/>
      <c r="FG27" s="66"/>
      <c r="FH27" s="66"/>
      <c r="FI27" s="66"/>
      <c r="FJ27" s="66"/>
      <c r="FK27" s="66"/>
      <c r="FL27" s="66"/>
      <c r="FM27" s="66"/>
      <c r="FN27" s="66"/>
      <c r="FO27" s="66"/>
      <c r="FP27" s="66"/>
      <c r="FQ27" s="66"/>
      <c r="FR27" s="66"/>
      <c r="FS27" s="66"/>
      <c r="FT27" s="66"/>
      <c r="FU27" s="66"/>
      <c r="FV27" s="66"/>
      <c r="FW27" s="66"/>
      <c r="FX27" s="66"/>
      <c r="FY27" s="66"/>
      <c r="FZ27" s="66"/>
      <c r="GA27" s="66"/>
      <c r="GB27" s="66"/>
      <c r="GC27" s="66"/>
      <c r="GD27" s="66"/>
      <c r="GE27" s="66"/>
      <c r="GF27" s="66"/>
      <c r="GG27" s="66"/>
      <c r="GH27" s="66"/>
      <c r="GI27" s="66"/>
      <c r="GJ27" s="66"/>
      <c r="GK27" s="66"/>
      <c r="GL27" s="66"/>
      <c r="GM27" s="66"/>
      <c r="GN27" s="66"/>
      <c r="GO27" s="66"/>
      <c r="GP27" s="66"/>
      <c r="GQ27" s="66"/>
      <c r="GR27" s="66"/>
      <c r="GS27" s="66"/>
      <c r="GT27" s="66"/>
      <c r="GU27" s="66"/>
      <c r="GV27" s="66"/>
      <c r="GW27" s="66"/>
      <c r="GX27" s="66"/>
      <c r="GY27" s="66"/>
      <c r="GZ27" s="66"/>
      <c r="HA27" s="66"/>
      <c r="HB27" s="66"/>
      <c r="HC27" s="66"/>
      <c r="HD27" s="66"/>
      <c r="HE27" s="66"/>
      <c r="HF27" s="66"/>
      <c r="HG27" s="66"/>
      <c r="HH27" s="66"/>
      <c r="HI27" s="66"/>
      <c r="HJ27" s="66"/>
      <c r="HK27" s="66"/>
      <c r="HL27" s="66"/>
      <c r="HM27" s="66"/>
      <c r="HN27" s="66"/>
      <c r="HO27" s="66"/>
      <c r="HP27" s="66"/>
      <c r="HQ27" s="66"/>
      <c r="HR27" s="66"/>
      <c r="HS27" s="66"/>
      <c r="HT27" s="66"/>
      <c r="HU27" s="66"/>
      <c r="HV27" s="66"/>
      <c r="HW27" s="66"/>
      <c r="HX27" s="66"/>
      <c r="HY27" s="66"/>
      <c r="HZ27" s="66"/>
      <c r="IA27" s="66"/>
      <c r="IB27" s="66"/>
      <c r="IC27" s="66"/>
      <c r="ID27" s="66"/>
      <c r="IE27" s="66"/>
      <c r="IF27" s="66"/>
      <c r="IG27" s="66"/>
      <c r="IH27" s="66"/>
      <c r="II27" s="66"/>
      <c r="IJ27" s="66"/>
      <c r="IK27" s="66"/>
      <c r="IL27" s="66"/>
      <c r="IM27" s="66"/>
      <c r="IN27" s="66"/>
      <c r="IO27" s="66"/>
      <c r="IP27" s="66"/>
      <c r="IQ27" s="66"/>
      <c r="IR27" s="66"/>
      <c r="IS27" s="66"/>
      <c r="IT27" s="66"/>
      <c r="IU27" s="66"/>
      <c r="IV27" s="66"/>
      <c r="IW27" s="66"/>
      <c r="IX27" s="66"/>
      <c r="IY27" s="66"/>
      <c r="IZ27" s="66"/>
      <c r="JA27" s="66"/>
      <c r="JB27" s="66"/>
      <c r="JC27" s="66"/>
      <c r="JD27" s="66"/>
      <c r="JE27" s="66"/>
      <c r="JF27" s="66"/>
      <c r="JG27" s="66"/>
      <c r="JH27" s="66"/>
      <c r="JI27" s="66"/>
      <c r="JJ27" s="66"/>
      <c r="JK27" s="66"/>
      <c r="JL27" s="66"/>
      <c r="JM27" s="66"/>
      <c r="JN27" s="66"/>
      <c r="JO27" s="66"/>
      <c r="JP27" s="66"/>
      <c r="JQ27" s="66"/>
      <c r="JR27" s="66"/>
      <c r="JS27" s="66"/>
      <c r="JT27" s="66"/>
      <c r="JU27" s="66"/>
      <c r="JV27" s="66"/>
      <c r="JW27" s="66"/>
      <c r="JX27" s="66"/>
      <c r="JY27" s="66"/>
      <c r="JZ27" s="66"/>
      <c r="KA27" s="66"/>
      <c r="KB27" s="66"/>
      <c r="KC27" s="66"/>
      <c r="KD27" s="66"/>
      <c r="KE27" s="66"/>
      <c r="KF27" s="66"/>
      <c r="KG27" s="66"/>
      <c r="KH27" s="66"/>
      <c r="KI27" s="66"/>
      <c r="KJ27" s="66"/>
      <c r="KK27" s="66"/>
      <c r="KL27" s="66"/>
      <c r="KM27" s="66"/>
      <c r="KN27" s="66"/>
      <c r="KO27" s="66"/>
      <c r="KP27" s="66"/>
      <c r="KQ27" s="66"/>
      <c r="KR27" s="66"/>
      <c r="KS27" s="66"/>
      <c r="KT27" s="66"/>
      <c r="KU27" s="66"/>
      <c r="KV27" s="66"/>
      <c r="KW27" s="66"/>
      <c r="KX27" s="66"/>
      <c r="KY27" s="66"/>
      <c r="KZ27" s="66"/>
      <c r="LA27" s="66"/>
      <c r="LB27" s="66"/>
      <c r="LC27" s="66"/>
      <c r="LD27" s="66"/>
      <c r="LE27" s="66"/>
      <c r="LF27" s="66"/>
      <c r="LG27" s="66"/>
      <c r="LH27" s="66"/>
      <c r="LI27" s="66"/>
      <c r="LJ27" s="66"/>
      <c r="LK27" s="66"/>
      <c r="LL27" s="66"/>
      <c r="LM27" s="66"/>
      <c r="LN27" s="66"/>
      <c r="LO27" s="66"/>
      <c r="LP27" s="66"/>
      <c r="LQ27" s="66"/>
      <c r="LR27" s="66"/>
      <c r="LS27" s="66"/>
      <c r="LT27" s="66"/>
      <c r="LU27" s="66"/>
      <c r="LV27" s="66"/>
      <c r="LW27" s="66"/>
      <c r="LX27" s="66"/>
      <c r="LY27" s="66"/>
      <c r="LZ27" s="66"/>
      <c r="MA27" s="66"/>
      <c r="MB27" s="66"/>
      <c r="MC27" s="66"/>
      <c r="MD27" s="66"/>
      <c r="ME27" s="66"/>
      <c r="MF27" s="66"/>
      <c r="MG27" s="66"/>
      <c r="MH27" s="66"/>
      <c r="MI27" s="66"/>
      <c r="MJ27" s="66"/>
      <c r="MK27" s="66"/>
      <c r="ML27" s="66"/>
      <c r="MM27" s="66"/>
      <c r="MN27" s="66"/>
      <c r="MO27" s="66"/>
      <c r="MP27" s="66"/>
      <c r="MQ27" s="66"/>
      <c r="MR27" s="66"/>
      <c r="MS27" s="66"/>
      <c r="MT27" s="66"/>
      <c r="MU27" s="66"/>
      <c r="MV27" s="66"/>
      <c r="MW27" s="66"/>
      <c r="MX27" s="66"/>
      <c r="MY27" s="66"/>
      <c r="MZ27" s="66"/>
      <c r="NA27" s="66"/>
      <c r="NB27" s="66"/>
      <c r="NC27" s="66"/>
      <c r="ND27" s="66"/>
      <c r="NE27" s="66"/>
      <c r="NF27" s="66"/>
      <c r="NG27" s="66"/>
      <c r="NH27" s="66"/>
      <c r="NI27" s="66"/>
      <c r="NJ27" s="66"/>
      <c r="NK27" s="66"/>
      <c r="NL27" s="66"/>
      <c r="NM27" s="66"/>
      <c r="NN27" s="66"/>
      <c r="NO27" s="66"/>
      <c r="NP27" s="66"/>
      <c r="NQ27" s="66"/>
      <c r="NR27" s="66"/>
      <c r="NS27" s="66"/>
      <c r="NT27" s="66"/>
      <c r="NU27" s="66"/>
      <c r="NV27" s="66"/>
      <c r="NW27" s="66"/>
      <c r="NX27" s="66"/>
      <c r="NY27" s="66"/>
      <c r="NZ27" s="66"/>
      <c r="OA27" s="66"/>
      <c r="OB27" s="66"/>
      <c r="OC27" s="66"/>
      <c r="OD27" s="66"/>
      <c r="OE27" s="66"/>
      <c r="OF27" s="66"/>
      <c r="OG27" s="66"/>
      <c r="OH27" s="66"/>
      <c r="OI27" s="66"/>
      <c r="OJ27" s="66"/>
      <c r="OK27" s="66"/>
      <c r="OL27" s="66"/>
      <c r="OM27" s="66"/>
      <c r="ON27" s="66"/>
      <c r="OO27" s="66"/>
      <c r="OP27" s="66"/>
      <c r="OQ27" s="66"/>
      <c r="OR27" s="66"/>
      <c r="OS27" s="66"/>
      <c r="OT27" s="66"/>
      <c r="OU27" s="66"/>
      <c r="OV27" s="66"/>
      <c r="OW27" s="66"/>
      <c r="OX27" s="66"/>
      <c r="OY27" s="66"/>
      <c r="OZ27" s="66"/>
      <c r="PA27" s="66"/>
      <c r="PB27" s="66"/>
      <c r="PC27" s="66"/>
      <c r="PD27" s="66"/>
      <c r="PE27" s="66"/>
      <c r="PF27" s="66"/>
      <c r="PG27" s="66"/>
      <c r="PH27" s="66"/>
      <c r="PI27" s="66"/>
      <c r="PJ27" s="66"/>
    </row>
    <row r="28" spans="1:426" s="21" customFormat="1" ht="15.75" thickBot="1">
      <c r="A28" s="119"/>
      <c r="B28" s="160"/>
      <c r="C28" s="120"/>
      <c r="D28" s="126"/>
      <c r="E28" s="121"/>
      <c r="F28" s="121"/>
      <c r="G28" s="127"/>
      <c r="H28" s="122"/>
      <c r="I28" s="128"/>
      <c r="J28" s="144"/>
      <c r="K28" s="129"/>
      <c r="L28" s="130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6"/>
      <c r="BY28" s="66"/>
      <c r="BZ28" s="66"/>
      <c r="CA28" s="66"/>
      <c r="CB28" s="66"/>
      <c r="CC28" s="66"/>
      <c r="CD28" s="66"/>
      <c r="CE28" s="66"/>
      <c r="CF28" s="66"/>
      <c r="CG28" s="66"/>
      <c r="CH28" s="66"/>
      <c r="CI28" s="66"/>
      <c r="CJ28" s="66"/>
      <c r="CK28" s="66"/>
      <c r="CL28" s="66"/>
      <c r="CM28" s="66"/>
      <c r="CN28" s="66"/>
      <c r="CO28" s="66"/>
      <c r="CP28" s="66"/>
      <c r="CQ28" s="66"/>
      <c r="CR28" s="66"/>
      <c r="CS28" s="66"/>
      <c r="CT28" s="66"/>
      <c r="CU28" s="66"/>
      <c r="CV28" s="66"/>
      <c r="CW28" s="66"/>
      <c r="CX28" s="66"/>
      <c r="CY28" s="66"/>
      <c r="CZ28" s="66"/>
      <c r="DA28" s="66"/>
      <c r="DB28" s="66"/>
      <c r="DC28" s="66"/>
      <c r="DD28" s="66"/>
      <c r="DE28" s="66"/>
      <c r="DF28" s="66"/>
      <c r="DG28" s="66"/>
      <c r="DH28" s="66"/>
      <c r="DI28" s="66"/>
      <c r="DJ28" s="66"/>
      <c r="DK28" s="66"/>
      <c r="DL28" s="66"/>
      <c r="DM28" s="66"/>
      <c r="DN28" s="66"/>
      <c r="DO28" s="66"/>
      <c r="DP28" s="66"/>
      <c r="DQ28" s="66"/>
      <c r="DR28" s="66"/>
      <c r="DS28" s="66"/>
      <c r="DT28" s="66"/>
      <c r="DU28" s="66"/>
      <c r="DV28" s="66"/>
      <c r="DW28" s="66"/>
      <c r="DX28" s="66"/>
      <c r="DY28" s="66"/>
      <c r="DZ28" s="66"/>
      <c r="EA28" s="66"/>
      <c r="EB28" s="66"/>
      <c r="EC28" s="66"/>
      <c r="ED28" s="66"/>
      <c r="EE28" s="66"/>
      <c r="EF28" s="66"/>
      <c r="EG28" s="66"/>
      <c r="EH28" s="66"/>
      <c r="EI28" s="66"/>
      <c r="EJ28" s="66"/>
      <c r="EK28" s="66"/>
      <c r="EL28" s="66"/>
      <c r="EM28" s="66"/>
      <c r="EN28" s="66"/>
      <c r="EO28" s="66"/>
      <c r="EP28" s="66"/>
      <c r="EQ28" s="66"/>
      <c r="ER28" s="66"/>
      <c r="ES28" s="66"/>
      <c r="ET28" s="66"/>
      <c r="EU28" s="66"/>
      <c r="EV28" s="66"/>
      <c r="EW28" s="66"/>
      <c r="EX28" s="66"/>
      <c r="EY28" s="66"/>
      <c r="EZ28" s="66"/>
      <c r="FA28" s="66"/>
      <c r="FB28" s="66"/>
      <c r="FC28" s="66"/>
      <c r="FD28" s="66"/>
      <c r="FE28" s="66"/>
      <c r="FF28" s="66"/>
      <c r="FG28" s="66"/>
      <c r="FH28" s="66"/>
      <c r="FI28" s="66"/>
      <c r="FJ28" s="66"/>
      <c r="FK28" s="66"/>
      <c r="FL28" s="66"/>
      <c r="FM28" s="66"/>
      <c r="FN28" s="66"/>
      <c r="FO28" s="66"/>
      <c r="FP28" s="66"/>
      <c r="FQ28" s="66"/>
      <c r="FR28" s="66"/>
      <c r="FS28" s="66"/>
      <c r="FT28" s="66"/>
      <c r="FU28" s="66"/>
      <c r="FV28" s="66"/>
      <c r="FW28" s="66"/>
      <c r="FX28" s="66"/>
      <c r="FY28" s="66"/>
      <c r="FZ28" s="66"/>
      <c r="GA28" s="66"/>
      <c r="GB28" s="66"/>
      <c r="GC28" s="66"/>
      <c r="GD28" s="66"/>
      <c r="GE28" s="66"/>
      <c r="GF28" s="66"/>
      <c r="GG28" s="66"/>
      <c r="GH28" s="66"/>
      <c r="GI28" s="66"/>
      <c r="GJ28" s="66"/>
      <c r="GK28" s="66"/>
      <c r="GL28" s="66"/>
      <c r="GM28" s="66"/>
      <c r="GN28" s="66"/>
      <c r="GO28" s="66"/>
      <c r="GP28" s="66"/>
      <c r="GQ28" s="66"/>
      <c r="GR28" s="66"/>
      <c r="GS28" s="66"/>
      <c r="GT28" s="66"/>
      <c r="GU28" s="66"/>
      <c r="GV28" s="66"/>
      <c r="GW28" s="66"/>
      <c r="GX28" s="66"/>
      <c r="GY28" s="66"/>
      <c r="GZ28" s="66"/>
      <c r="HA28" s="66"/>
      <c r="HB28" s="66"/>
      <c r="HC28" s="66"/>
      <c r="HD28" s="66"/>
      <c r="HE28" s="66"/>
      <c r="HF28" s="66"/>
      <c r="HG28" s="66"/>
      <c r="HH28" s="66"/>
      <c r="HI28" s="66"/>
      <c r="HJ28" s="66"/>
      <c r="HK28" s="66"/>
      <c r="HL28" s="66"/>
      <c r="HM28" s="66"/>
      <c r="HN28" s="66"/>
      <c r="HO28" s="66"/>
      <c r="HP28" s="66"/>
      <c r="HQ28" s="66"/>
      <c r="HR28" s="66"/>
      <c r="HS28" s="66"/>
      <c r="HT28" s="66"/>
      <c r="HU28" s="66"/>
      <c r="HV28" s="66"/>
      <c r="HW28" s="66"/>
      <c r="HX28" s="66"/>
      <c r="HY28" s="66"/>
      <c r="HZ28" s="66"/>
      <c r="IA28" s="66"/>
      <c r="IB28" s="66"/>
      <c r="IC28" s="66"/>
      <c r="ID28" s="66"/>
      <c r="IE28" s="66"/>
      <c r="IF28" s="66"/>
      <c r="IG28" s="66"/>
      <c r="IH28" s="66"/>
      <c r="II28" s="66"/>
      <c r="IJ28" s="66"/>
      <c r="IK28" s="66"/>
      <c r="IL28" s="66"/>
      <c r="IM28" s="66"/>
      <c r="IN28" s="66"/>
      <c r="IO28" s="66"/>
      <c r="IP28" s="66"/>
      <c r="IQ28" s="66"/>
      <c r="IR28" s="66"/>
      <c r="IS28" s="66"/>
      <c r="IT28" s="66"/>
      <c r="IU28" s="66"/>
      <c r="IV28" s="66"/>
      <c r="IW28" s="66"/>
      <c r="IX28" s="66"/>
      <c r="IY28" s="66"/>
      <c r="IZ28" s="66"/>
      <c r="JA28" s="66"/>
      <c r="JB28" s="66"/>
      <c r="JC28" s="66"/>
      <c r="JD28" s="66"/>
      <c r="JE28" s="66"/>
      <c r="JF28" s="66"/>
      <c r="JG28" s="66"/>
      <c r="JH28" s="66"/>
      <c r="JI28" s="66"/>
      <c r="JJ28" s="66"/>
      <c r="JK28" s="66"/>
      <c r="JL28" s="66"/>
      <c r="JM28" s="66"/>
      <c r="JN28" s="66"/>
      <c r="JO28" s="66"/>
      <c r="JP28" s="66"/>
      <c r="JQ28" s="66"/>
      <c r="JR28" s="66"/>
      <c r="JS28" s="66"/>
      <c r="JT28" s="66"/>
      <c r="JU28" s="66"/>
      <c r="JV28" s="66"/>
      <c r="JW28" s="66"/>
      <c r="JX28" s="66"/>
      <c r="JY28" s="66"/>
      <c r="JZ28" s="66"/>
      <c r="KA28" s="66"/>
      <c r="KB28" s="66"/>
      <c r="KC28" s="66"/>
      <c r="KD28" s="66"/>
      <c r="KE28" s="66"/>
      <c r="KF28" s="66"/>
      <c r="KG28" s="66"/>
      <c r="KH28" s="66"/>
      <c r="KI28" s="66"/>
      <c r="KJ28" s="66"/>
      <c r="KK28" s="66"/>
      <c r="KL28" s="66"/>
      <c r="KM28" s="66"/>
      <c r="KN28" s="66"/>
      <c r="KO28" s="66"/>
      <c r="KP28" s="66"/>
      <c r="KQ28" s="66"/>
      <c r="KR28" s="66"/>
      <c r="KS28" s="66"/>
      <c r="KT28" s="66"/>
      <c r="KU28" s="66"/>
      <c r="KV28" s="66"/>
      <c r="KW28" s="66"/>
      <c r="KX28" s="66"/>
      <c r="KY28" s="66"/>
      <c r="KZ28" s="66"/>
      <c r="LA28" s="66"/>
      <c r="LB28" s="66"/>
      <c r="LC28" s="66"/>
      <c r="LD28" s="66"/>
      <c r="LE28" s="66"/>
      <c r="LF28" s="66"/>
      <c r="LG28" s="66"/>
      <c r="LH28" s="66"/>
      <c r="LI28" s="66"/>
      <c r="LJ28" s="66"/>
      <c r="LK28" s="66"/>
      <c r="LL28" s="66"/>
      <c r="LM28" s="66"/>
      <c r="LN28" s="66"/>
      <c r="LO28" s="66"/>
      <c r="LP28" s="66"/>
      <c r="LQ28" s="66"/>
      <c r="LR28" s="66"/>
      <c r="LS28" s="66"/>
      <c r="LT28" s="66"/>
      <c r="LU28" s="66"/>
      <c r="LV28" s="66"/>
      <c r="LW28" s="66"/>
      <c r="LX28" s="66"/>
      <c r="LY28" s="66"/>
      <c r="LZ28" s="66"/>
      <c r="MA28" s="66"/>
      <c r="MB28" s="66"/>
      <c r="MC28" s="66"/>
      <c r="MD28" s="66"/>
      <c r="ME28" s="66"/>
      <c r="MF28" s="66"/>
      <c r="MG28" s="66"/>
      <c r="MH28" s="66"/>
      <c r="MI28" s="66"/>
      <c r="MJ28" s="66"/>
      <c r="MK28" s="66"/>
      <c r="ML28" s="66"/>
      <c r="MM28" s="66"/>
      <c r="MN28" s="66"/>
      <c r="MO28" s="66"/>
      <c r="MP28" s="66"/>
      <c r="MQ28" s="66"/>
      <c r="MR28" s="66"/>
      <c r="MS28" s="66"/>
      <c r="MT28" s="66"/>
      <c r="MU28" s="66"/>
      <c r="MV28" s="66"/>
      <c r="MW28" s="66"/>
      <c r="MX28" s="66"/>
      <c r="MY28" s="66"/>
      <c r="MZ28" s="66"/>
      <c r="NA28" s="66"/>
      <c r="NB28" s="66"/>
      <c r="NC28" s="66"/>
      <c r="ND28" s="66"/>
      <c r="NE28" s="66"/>
      <c r="NF28" s="66"/>
      <c r="NG28" s="66"/>
      <c r="NH28" s="66"/>
      <c r="NI28" s="66"/>
      <c r="NJ28" s="66"/>
      <c r="NK28" s="66"/>
      <c r="NL28" s="66"/>
      <c r="NM28" s="66"/>
      <c r="NN28" s="66"/>
      <c r="NO28" s="66"/>
      <c r="NP28" s="66"/>
      <c r="NQ28" s="66"/>
      <c r="NR28" s="66"/>
      <c r="NS28" s="66"/>
      <c r="NT28" s="66"/>
      <c r="NU28" s="66"/>
      <c r="NV28" s="66"/>
      <c r="NW28" s="66"/>
      <c r="NX28" s="66"/>
      <c r="NY28" s="66"/>
      <c r="NZ28" s="66"/>
      <c r="OA28" s="66"/>
      <c r="OB28" s="66"/>
      <c r="OC28" s="66"/>
      <c r="OD28" s="66"/>
      <c r="OE28" s="66"/>
      <c r="OF28" s="66"/>
      <c r="OG28" s="66"/>
      <c r="OH28" s="66"/>
      <c r="OI28" s="66"/>
      <c r="OJ28" s="66"/>
      <c r="OK28" s="66"/>
      <c r="OL28" s="66"/>
      <c r="OM28" s="66"/>
      <c r="ON28" s="66"/>
      <c r="OO28" s="66"/>
      <c r="OP28" s="66"/>
      <c r="OQ28" s="66"/>
      <c r="OR28" s="66"/>
      <c r="OS28" s="66"/>
      <c r="OT28" s="66"/>
      <c r="OU28" s="66"/>
      <c r="OV28" s="66"/>
      <c r="OW28" s="66"/>
      <c r="OX28" s="66"/>
      <c r="OY28" s="66"/>
      <c r="OZ28" s="66"/>
      <c r="PA28" s="66"/>
      <c r="PB28" s="66"/>
      <c r="PC28" s="66"/>
      <c r="PD28" s="66"/>
      <c r="PE28" s="66"/>
      <c r="PF28" s="66"/>
      <c r="PG28" s="66"/>
      <c r="PH28" s="66"/>
      <c r="PI28" s="66"/>
      <c r="PJ28" s="66"/>
    </row>
    <row r="29" spans="1:426" ht="115.5" customHeight="1">
      <c r="A29" s="10">
        <f>A22+1</f>
        <v>3</v>
      </c>
      <c r="B29" s="8" t="s">
        <v>21</v>
      </c>
      <c r="C29" s="12" t="s">
        <v>23</v>
      </c>
      <c r="D29" s="191" t="s">
        <v>49</v>
      </c>
      <c r="E29" s="14">
        <v>2250000</v>
      </c>
      <c r="F29" s="14"/>
      <c r="G29" s="37"/>
      <c r="H29" s="78">
        <f>SUM(I29:J29)</f>
        <v>2900000</v>
      </c>
      <c r="I29" s="18">
        <v>400000</v>
      </c>
      <c r="J29" s="145">
        <v>2500000</v>
      </c>
      <c r="K29" s="38" t="s">
        <v>46</v>
      </c>
      <c r="L29" s="151" t="s">
        <v>48</v>
      </c>
    </row>
    <row r="30" spans="1:426" ht="42.75">
      <c r="A30" s="10"/>
      <c r="B30" s="12" t="s">
        <v>22</v>
      </c>
      <c r="C30" s="12"/>
      <c r="D30" s="192"/>
      <c r="E30" s="14">
        <v>2250000</v>
      </c>
      <c r="F30" s="14"/>
      <c r="G30" s="14"/>
      <c r="H30" s="17"/>
      <c r="I30" s="39"/>
      <c r="J30" s="30">
        <v>2500000</v>
      </c>
      <c r="K30" s="40" t="s">
        <v>47</v>
      </c>
      <c r="L30" s="71"/>
    </row>
    <row r="31" spans="1:426">
      <c r="A31" s="10"/>
      <c r="B31" s="58"/>
      <c r="C31" s="12"/>
      <c r="D31" s="192"/>
      <c r="E31" s="14"/>
      <c r="F31" s="14"/>
      <c r="G31" s="14"/>
      <c r="H31" s="17"/>
      <c r="I31" s="39"/>
      <c r="J31" s="30"/>
      <c r="K31" s="40" t="s">
        <v>28</v>
      </c>
      <c r="L31" s="71"/>
    </row>
    <row r="32" spans="1:426">
      <c r="A32" s="10"/>
      <c r="C32" s="12"/>
      <c r="D32" s="192"/>
      <c r="E32" s="14"/>
      <c r="F32" s="14"/>
      <c r="G32" s="14"/>
      <c r="H32" s="17"/>
      <c r="I32" s="41"/>
      <c r="J32" s="30"/>
      <c r="K32" s="40"/>
      <c r="L32" s="11"/>
    </row>
    <row r="33" spans="1:426" s="21" customFormat="1" ht="15.75" thickBot="1">
      <c r="A33" s="31"/>
      <c r="B33" s="33"/>
      <c r="C33" s="33"/>
      <c r="D33" s="193"/>
      <c r="E33" s="34"/>
      <c r="F33" s="34"/>
      <c r="G33" s="34"/>
      <c r="H33" s="35"/>
      <c r="I33" s="42"/>
      <c r="J33" s="43"/>
      <c r="K33" s="44"/>
      <c r="L33" s="32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  <c r="AI33" s="66"/>
      <c r="AJ33" s="66"/>
      <c r="AK33" s="66"/>
      <c r="AL33" s="66"/>
      <c r="AM33" s="66"/>
      <c r="AN33" s="66"/>
      <c r="AO33" s="66"/>
      <c r="AP33" s="66"/>
      <c r="AQ33" s="66"/>
      <c r="AR33" s="66"/>
      <c r="AS33" s="66"/>
      <c r="AT33" s="66"/>
      <c r="AU33" s="66"/>
      <c r="AV33" s="66"/>
      <c r="AW33" s="66"/>
      <c r="AX33" s="66"/>
      <c r="AY33" s="66"/>
      <c r="AZ33" s="66"/>
      <c r="BA33" s="66"/>
      <c r="BB33" s="66"/>
      <c r="BC33" s="66"/>
      <c r="BD33" s="66"/>
      <c r="BE33" s="66"/>
      <c r="BF33" s="66"/>
      <c r="BG33" s="66"/>
      <c r="BH33" s="66"/>
      <c r="BI33" s="66"/>
      <c r="BJ33" s="66"/>
      <c r="BK33" s="66"/>
      <c r="BL33" s="66"/>
      <c r="BM33" s="66"/>
      <c r="BN33" s="66"/>
      <c r="BO33" s="66"/>
      <c r="BP33" s="66"/>
      <c r="BQ33" s="66"/>
      <c r="BR33" s="66"/>
      <c r="BS33" s="66"/>
      <c r="BT33" s="66"/>
      <c r="BU33" s="66"/>
      <c r="BV33" s="66"/>
      <c r="BW33" s="66"/>
      <c r="BX33" s="66"/>
      <c r="BY33" s="66"/>
      <c r="BZ33" s="66"/>
      <c r="CA33" s="66"/>
      <c r="CB33" s="66"/>
      <c r="CC33" s="66"/>
      <c r="CD33" s="66"/>
      <c r="CE33" s="66"/>
      <c r="CF33" s="66"/>
      <c r="CG33" s="66"/>
      <c r="CH33" s="66"/>
      <c r="CI33" s="66"/>
      <c r="CJ33" s="66"/>
      <c r="CK33" s="66"/>
      <c r="CL33" s="66"/>
      <c r="CM33" s="66"/>
      <c r="CN33" s="66"/>
      <c r="CO33" s="66"/>
      <c r="CP33" s="66"/>
      <c r="CQ33" s="66"/>
      <c r="CR33" s="66"/>
      <c r="CS33" s="66"/>
      <c r="CT33" s="66"/>
      <c r="CU33" s="66"/>
      <c r="CV33" s="66"/>
      <c r="CW33" s="66"/>
      <c r="CX33" s="66"/>
      <c r="CY33" s="66"/>
      <c r="CZ33" s="66"/>
      <c r="DA33" s="66"/>
      <c r="DB33" s="66"/>
      <c r="DC33" s="66"/>
      <c r="DD33" s="66"/>
      <c r="DE33" s="66"/>
      <c r="DF33" s="66"/>
      <c r="DG33" s="66"/>
      <c r="DH33" s="66"/>
      <c r="DI33" s="66"/>
      <c r="DJ33" s="66"/>
      <c r="DK33" s="66"/>
      <c r="DL33" s="66"/>
      <c r="DM33" s="66"/>
      <c r="DN33" s="66"/>
      <c r="DO33" s="66"/>
      <c r="DP33" s="66"/>
      <c r="DQ33" s="66"/>
      <c r="DR33" s="66"/>
      <c r="DS33" s="66"/>
      <c r="DT33" s="66"/>
      <c r="DU33" s="66"/>
      <c r="DV33" s="66"/>
      <c r="DW33" s="66"/>
      <c r="DX33" s="66"/>
      <c r="DY33" s="66"/>
      <c r="DZ33" s="66"/>
      <c r="EA33" s="66"/>
      <c r="EB33" s="66"/>
      <c r="EC33" s="66"/>
      <c r="ED33" s="66"/>
      <c r="EE33" s="66"/>
      <c r="EF33" s="66"/>
      <c r="EG33" s="66"/>
      <c r="EH33" s="66"/>
      <c r="EI33" s="66"/>
      <c r="EJ33" s="66"/>
      <c r="EK33" s="66"/>
      <c r="EL33" s="66"/>
      <c r="EM33" s="66"/>
      <c r="EN33" s="66"/>
      <c r="EO33" s="66"/>
      <c r="EP33" s="66"/>
      <c r="EQ33" s="66"/>
      <c r="ER33" s="66"/>
      <c r="ES33" s="66"/>
      <c r="ET33" s="66"/>
      <c r="EU33" s="66"/>
      <c r="EV33" s="66"/>
      <c r="EW33" s="66"/>
      <c r="EX33" s="66"/>
      <c r="EY33" s="66"/>
      <c r="EZ33" s="66"/>
      <c r="FA33" s="66"/>
      <c r="FB33" s="66"/>
      <c r="FC33" s="66"/>
      <c r="FD33" s="66"/>
      <c r="FE33" s="66"/>
      <c r="FF33" s="66"/>
      <c r="FG33" s="66"/>
      <c r="FH33" s="66"/>
      <c r="FI33" s="66"/>
      <c r="FJ33" s="66"/>
      <c r="FK33" s="66"/>
      <c r="FL33" s="66"/>
      <c r="FM33" s="66"/>
      <c r="FN33" s="66"/>
      <c r="FO33" s="66"/>
      <c r="FP33" s="66"/>
      <c r="FQ33" s="66"/>
      <c r="FR33" s="66"/>
      <c r="FS33" s="66"/>
      <c r="FT33" s="66"/>
      <c r="FU33" s="66"/>
      <c r="FV33" s="66"/>
      <c r="FW33" s="66"/>
      <c r="FX33" s="66"/>
      <c r="FY33" s="66"/>
      <c r="FZ33" s="66"/>
      <c r="GA33" s="66"/>
      <c r="GB33" s="66"/>
      <c r="GC33" s="66"/>
      <c r="GD33" s="66"/>
      <c r="GE33" s="66"/>
      <c r="GF33" s="66"/>
      <c r="GG33" s="66"/>
      <c r="GH33" s="66"/>
      <c r="GI33" s="66"/>
      <c r="GJ33" s="66"/>
      <c r="GK33" s="66"/>
      <c r="GL33" s="66"/>
      <c r="GM33" s="66"/>
      <c r="GN33" s="66"/>
      <c r="GO33" s="66"/>
      <c r="GP33" s="66"/>
      <c r="GQ33" s="66"/>
      <c r="GR33" s="66"/>
      <c r="GS33" s="66"/>
      <c r="GT33" s="66"/>
      <c r="GU33" s="66"/>
      <c r="GV33" s="66"/>
      <c r="GW33" s="66"/>
      <c r="GX33" s="66"/>
      <c r="GY33" s="66"/>
      <c r="GZ33" s="66"/>
      <c r="HA33" s="66"/>
      <c r="HB33" s="66"/>
      <c r="HC33" s="66"/>
      <c r="HD33" s="66"/>
      <c r="HE33" s="66"/>
      <c r="HF33" s="66"/>
      <c r="HG33" s="66"/>
      <c r="HH33" s="66"/>
      <c r="HI33" s="66"/>
      <c r="HJ33" s="66"/>
      <c r="HK33" s="66"/>
      <c r="HL33" s="66"/>
      <c r="HM33" s="66"/>
      <c r="HN33" s="66"/>
      <c r="HO33" s="66"/>
      <c r="HP33" s="66"/>
      <c r="HQ33" s="66"/>
      <c r="HR33" s="66"/>
      <c r="HS33" s="66"/>
      <c r="HT33" s="66"/>
      <c r="HU33" s="66"/>
      <c r="HV33" s="66"/>
      <c r="HW33" s="66"/>
      <c r="HX33" s="66"/>
      <c r="HY33" s="66"/>
      <c r="HZ33" s="66"/>
      <c r="IA33" s="66"/>
      <c r="IB33" s="66"/>
      <c r="IC33" s="66"/>
      <c r="ID33" s="66"/>
      <c r="IE33" s="66"/>
      <c r="IF33" s="66"/>
      <c r="IG33" s="66"/>
      <c r="IH33" s="66"/>
      <c r="II33" s="66"/>
      <c r="IJ33" s="66"/>
      <c r="IK33" s="66"/>
      <c r="IL33" s="66"/>
      <c r="IM33" s="66"/>
      <c r="IN33" s="66"/>
      <c r="IO33" s="66"/>
      <c r="IP33" s="66"/>
      <c r="IQ33" s="66"/>
      <c r="IR33" s="66"/>
      <c r="IS33" s="66"/>
      <c r="IT33" s="66"/>
      <c r="IU33" s="66"/>
      <c r="IV33" s="66"/>
      <c r="IW33" s="66"/>
      <c r="IX33" s="66"/>
      <c r="IY33" s="66"/>
      <c r="IZ33" s="66"/>
      <c r="JA33" s="66"/>
      <c r="JB33" s="66"/>
      <c r="JC33" s="66"/>
      <c r="JD33" s="66"/>
      <c r="JE33" s="66"/>
      <c r="JF33" s="66"/>
      <c r="JG33" s="66"/>
      <c r="JH33" s="66"/>
      <c r="JI33" s="66"/>
      <c r="JJ33" s="66"/>
      <c r="JK33" s="66"/>
      <c r="JL33" s="66"/>
      <c r="JM33" s="66"/>
      <c r="JN33" s="66"/>
      <c r="JO33" s="66"/>
      <c r="JP33" s="66"/>
      <c r="JQ33" s="66"/>
      <c r="JR33" s="66"/>
      <c r="JS33" s="66"/>
      <c r="JT33" s="66"/>
      <c r="JU33" s="66"/>
      <c r="JV33" s="66"/>
      <c r="JW33" s="66"/>
      <c r="JX33" s="66"/>
      <c r="JY33" s="66"/>
      <c r="JZ33" s="66"/>
      <c r="KA33" s="66"/>
      <c r="KB33" s="66"/>
      <c r="KC33" s="66"/>
      <c r="KD33" s="66"/>
      <c r="KE33" s="66"/>
      <c r="KF33" s="66"/>
      <c r="KG33" s="66"/>
      <c r="KH33" s="66"/>
      <c r="KI33" s="66"/>
      <c r="KJ33" s="66"/>
      <c r="KK33" s="66"/>
      <c r="KL33" s="66"/>
      <c r="KM33" s="66"/>
      <c r="KN33" s="66"/>
      <c r="KO33" s="66"/>
      <c r="KP33" s="66"/>
      <c r="KQ33" s="66"/>
      <c r="KR33" s="66"/>
      <c r="KS33" s="66"/>
      <c r="KT33" s="66"/>
      <c r="KU33" s="66"/>
      <c r="KV33" s="66"/>
      <c r="KW33" s="66"/>
      <c r="KX33" s="66"/>
      <c r="KY33" s="66"/>
      <c r="KZ33" s="66"/>
      <c r="LA33" s="66"/>
      <c r="LB33" s="66"/>
      <c r="LC33" s="66"/>
      <c r="LD33" s="66"/>
      <c r="LE33" s="66"/>
      <c r="LF33" s="66"/>
      <c r="LG33" s="66"/>
      <c r="LH33" s="66"/>
      <c r="LI33" s="66"/>
      <c r="LJ33" s="66"/>
      <c r="LK33" s="66"/>
      <c r="LL33" s="66"/>
      <c r="LM33" s="66"/>
      <c r="LN33" s="66"/>
      <c r="LO33" s="66"/>
      <c r="LP33" s="66"/>
      <c r="LQ33" s="66"/>
      <c r="LR33" s="66"/>
      <c r="LS33" s="66"/>
      <c r="LT33" s="66"/>
      <c r="LU33" s="66"/>
      <c r="LV33" s="66"/>
      <c r="LW33" s="66"/>
      <c r="LX33" s="66"/>
      <c r="LY33" s="66"/>
      <c r="LZ33" s="66"/>
      <c r="MA33" s="66"/>
      <c r="MB33" s="66"/>
      <c r="MC33" s="66"/>
      <c r="MD33" s="66"/>
      <c r="ME33" s="66"/>
      <c r="MF33" s="66"/>
      <c r="MG33" s="66"/>
      <c r="MH33" s="66"/>
      <c r="MI33" s="66"/>
      <c r="MJ33" s="66"/>
      <c r="MK33" s="66"/>
      <c r="ML33" s="66"/>
      <c r="MM33" s="66"/>
      <c r="MN33" s="66"/>
      <c r="MO33" s="66"/>
      <c r="MP33" s="66"/>
      <c r="MQ33" s="66"/>
      <c r="MR33" s="66"/>
      <c r="MS33" s="66"/>
      <c r="MT33" s="66"/>
      <c r="MU33" s="66"/>
      <c r="MV33" s="66"/>
      <c r="MW33" s="66"/>
      <c r="MX33" s="66"/>
      <c r="MY33" s="66"/>
      <c r="MZ33" s="66"/>
      <c r="NA33" s="66"/>
      <c r="NB33" s="66"/>
      <c r="NC33" s="66"/>
      <c r="ND33" s="66"/>
      <c r="NE33" s="66"/>
      <c r="NF33" s="66"/>
      <c r="NG33" s="66"/>
      <c r="NH33" s="66"/>
      <c r="NI33" s="66"/>
      <c r="NJ33" s="66"/>
      <c r="NK33" s="66"/>
      <c r="NL33" s="66"/>
      <c r="NM33" s="66"/>
      <c r="NN33" s="66"/>
      <c r="NO33" s="66"/>
      <c r="NP33" s="66"/>
      <c r="NQ33" s="66"/>
      <c r="NR33" s="66"/>
      <c r="NS33" s="66"/>
      <c r="NT33" s="66"/>
      <c r="NU33" s="66"/>
      <c r="NV33" s="66"/>
      <c r="NW33" s="66"/>
      <c r="NX33" s="66"/>
      <c r="NY33" s="66"/>
      <c r="NZ33" s="66"/>
      <c r="OA33" s="66"/>
      <c r="OB33" s="66"/>
      <c r="OC33" s="66"/>
      <c r="OD33" s="66"/>
      <c r="OE33" s="66"/>
      <c r="OF33" s="66"/>
      <c r="OG33" s="66"/>
      <c r="OH33" s="66"/>
      <c r="OI33" s="66"/>
      <c r="OJ33" s="66"/>
      <c r="OK33" s="66"/>
      <c r="OL33" s="66"/>
      <c r="OM33" s="66"/>
      <c r="ON33" s="66"/>
      <c r="OO33" s="66"/>
      <c r="OP33" s="66"/>
      <c r="OQ33" s="66"/>
      <c r="OR33" s="66"/>
      <c r="OS33" s="66"/>
      <c r="OT33" s="66"/>
      <c r="OU33" s="66"/>
      <c r="OV33" s="66"/>
      <c r="OW33" s="66"/>
      <c r="OX33" s="66"/>
      <c r="OY33" s="66"/>
      <c r="OZ33" s="66"/>
      <c r="PA33" s="66"/>
      <c r="PB33" s="66"/>
      <c r="PC33" s="66"/>
      <c r="PD33" s="66"/>
      <c r="PE33" s="66"/>
      <c r="PF33" s="66"/>
      <c r="PG33" s="66"/>
      <c r="PH33" s="66"/>
      <c r="PI33" s="66"/>
      <c r="PJ33" s="66"/>
    </row>
    <row r="34" spans="1:426" s="28" customFormat="1" ht="15.75" thickBot="1">
      <c r="A34" s="45"/>
      <c r="B34" s="161"/>
      <c r="C34" s="24"/>
      <c r="D34" s="47"/>
      <c r="E34" s="154"/>
      <c r="F34" s="154"/>
      <c r="G34" s="155"/>
      <c r="H34" s="49"/>
      <c r="I34" s="50"/>
      <c r="J34" s="51"/>
      <c r="K34" s="52"/>
      <c r="L34" s="72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6"/>
      <c r="AO34" s="66"/>
      <c r="AP34" s="66"/>
      <c r="AQ34" s="66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66"/>
      <c r="BD34" s="66"/>
      <c r="BE34" s="66"/>
      <c r="BF34" s="66"/>
      <c r="BG34" s="66"/>
      <c r="BH34" s="66"/>
      <c r="BI34" s="66"/>
      <c r="BJ34" s="66"/>
      <c r="BK34" s="66"/>
      <c r="BL34" s="66"/>
      <c r="BM34" s="66"/>
      <c r="BN34" s="66"/>
      <c r="BO34" s="66"/>
      <c r="BP34" s="66"/>
      <c r="BQ34" s="66"/>
      <c r="BR34" s="66"/>
      <c r="BS34" s="66"/>
      <c r="BT34" s="66"/>
      <c r="BU34" s="66"/>
      <c r="BV34" s="66"/>
      <c r="BW34" s="66"/>
      <c r="BX34" s="66"/>
      <c r="BY34" s="66"/>
      <c r="BZ34" s="66"/>
      <c r="CA34" s="66"/>
      <c r="CB34" s="66"/>
      <c r="CC34" s="66"/>
      <c r="CD34" s="66"/>
      <c r="CE34" s="66"/>
      <c r="CF34" s="66"/>
      <c r="CG34" s="66"/>
      <c r="CH34" s="66"/>
      <c r="CI34" s="66"/>
      <c r="CJ34" s="66"/>
      <c r="CK34" s="66"/>
      <c r="CL34" s="66"/>
      <c r="CM34" s="66"/>
      <c r="CN34" s="66"/>
      <c r="CO34" s="66"/>
      <c r="CP34" s="66"/>
      <c r="CQ34" s="66"/>
      <c r="CR34" s="66"/>
      <c r="CS34" s="66"/>
      <c r="CT34" s="66"/>
      <c r="CU34" s="66"/>
      <c r="CV34" s="66"/>
      <c r="CW34" s="66"/>
      <c r="CX34" s="66"/>
      <c r="CY34" s="66"/>
      <c r="CZ34" s="66"/>
      <c r="DA34" s="66"/>
      <c r="DB34" s="66"/>
      <c r="DC34" s="66"/>
      <c r="DD34" s="66"/>
      <c r="DE34" s="66"/>
      <c r="DF34" s="66"/>
      <c r="DG34" s="66"/>
      <c r="DH34" s="66"/>
      <c r="DI34" s="66"/>
      <c r="DJ34" s="66"/>
      <c r="DK34" s="66"/>
      <c r="DL34" s="66"/>
      <c r="DM34" s="66"/>
      <c r="DN34" s="66"/>
      <c r="DO34" s="66"/>
      <c r="DP34" s="66"/>
      <c r="DQ34" s="66"/>
      <c r="DR34" s="66"/>
      <c r="DS34" s="66"/>
      <c r="DT34" s="66"/>
      <c r="DU34" s="66"/>
      <c r="DV34" s="66"/>
      <c r="DW34" s="66"/>
      <c r="DX34" s="66"/>
      <c r="DY34" s="66"/>
      <c r="DZ34" s="66"/>
      <c r="EA34" s="66"/>
      <c r="EB34" s="66"/>
      <c r="EC34" s="66"/>
      <c r="ED34" s="66"/>
      <c r="EE34" s="66"/>
      <c r="EF34" s="66"/>
      <c r="EG34" s="66"/>
      <c r="EH34" s="66"/>
      <c r="EI34" s="66"/>
      <c r="EJ34" s="66"/>
      <c r="EK34" s="66"/>
      <c r="EL34" s="66"/>
      <c r="EM34" s="66"/>
      <c r="EN34" s="66"/>
      <c r="EO34" s="66"/>
      <c r="EP34" s="66"/>
      <c r="EQ34" s="66"/>
      <c r="ER34" s="66"/>
      <c r="ES34" s="66"/>
      <c r="ET34" s="66"/>
      <c r="EU34" s="66"/>
      <c r="EV34" s="66"/>
      <c r="EW34" s="66"/>
      <c r="EX34" s="66"/>
      <c r="EY34" s="66"/>
      <c r="EZ34" s="66"/>
      <c r="FA34" s="66"/>
      <c r="FB34" s="66"/>
      <c r="FC34" s="66"/>
      <c r="FD34" s="66"/>
      <c r="FE34" s="66"/>
      <c r="FF34" s="66"/>
      <c r="FG34" s="66"/>
      <c r="FH34" s="66"/>
      <c r="FI34" s="66"/>
      <c r="FJ34" s="66"/>
      <c r="FK34" s="66"/>
      <c r="FL34" s="66"/>
      <c r="FM34" s="66"/>
      <c r="FN34" s="66"/>
      <c r="FO34" s="66"/>
      <c r="FP34" s="66"/>
      <c r="FQ34" s="66"/>
      <c r="FR34" s="66"/>
      <c r="FS34" s="66"/>
      <c r="FT34" s="66"/>
      <c r="FU34" s="66"/>
      <c r="FV34" s="66"/>
      <c r="FW34" s="66"/>
      <c r="FX34" s="66"/>
      <c r="FY34" s="66"/>
      <c r="FZ34" s="66"/>
      <c r="GA34" s="66"/>
      <c r="GB34" s="66"/>
      <c r="GC34" s="66"/>
      <c r="GD34" s="66"/>
      <c r="GE34" s="66"/>
      <c r="GF34" s="66"/>
      <c r="GG34" s="66"/>
      <c r="GH34" s="66"/>
      <c r="GI34" s="66"/>
      <c r="GJ34" s="66"/>
      <c r="GK34" s="66"/>
      <c r="GL34" s="66"/>
      <c r="GM34" s="66"/>
      <c r="GN34" s="66"/>
      <c r="GO34" s="66"/>
      <c r="GP34" s="66"/>
      <c r="GQ34" s="66"/>
      <c r="GR34" s="66"/>
      <c r="GS34" s="66"/>
      <c r="GT34" s="66"/>
      <c r="GU34" s="66"/>
      <c r="GV34" s="66"/>
      <c r="GW34" s="66"/>
      <c r="GX34" s="66"/>
      <c r="GY34" s="66"/>
      <c r="GZ34" s="66"/>
      <c r="HA34" s="66"/>
      <c r="HB34" s="66"/>
      <c r="HC34" s="66"/>
      <c r="HD34" s="66"/>
      <c r="HE34" s="66"/>
      <c r="HF34" s="66"/>
      <c r="HG34" s="66"/>
      <c r="HH34" s="66"/>
      <c r="HI34" s="66"/>
      <c r="HJ34" s="66"/>
      <c r="HK34" s="66"/>
      <c r="HL34" s="66"/>
      <c r="HM34" s="66"/>
      <c r="HN34" s="66"/>
      <c r="HO34" s="66"/>
      <c r="HP34" s="66"/>
      <c r="HQ34" s="66"/>
      <c r="HR34" s="66"/>
      <c r="HS34" s="66"/>
      <c r="HT34" s="66"/>
      <c r="HU34" s="66"/>
      <c r="HV34" s="66"/>
      <c r="HW34" s="66"/>
      <c r="HX34" s="66"/>
      <c r="HY34" s="66"/>
      <c r="HZ34" s="66"/>
      <c r="IA34" s="66"/>
      <c r="IB34" s="66"/>
      <c r="IC34" s="66"/>
      <c r="ID34" s="66"/>
      <c r="IE34" s="66"/>
      <c r="IF34" s="66"/>
      <c r="IG34" s="66"/>
      <c r="IH34" s="66"/>
      <c r="II34" s="66"/>
      <c r="IJ34" s="66"/>
      <c r="IK34" s="66"/>
      <c r="IL34" s="66"/>
      <c r="IM34" s="66"/>
      <c r="IN34" s="66"/>
      <c r="IO34" s="66"/>
      <c r="IP34" s="66"/>
      <c r="IQ34" s="66"/>
      <c r="IR34" s="66"/>
      <c r="IS34" s="66"/>
      <c r="IT34" s="66"/>
      <c r="IU34" s="66"/>
      <c r="IV34" s="66"/>
      <c r="IW34" s="66"/>
      <c r="IX34" s="66"/>
      <c r="IY34" s="66"/>
      <c r="IZ34" s="66"/>
      <c r="JA34" s="66"/>
      <c r="JB34" s="66"/>
      <c r="JC34" s="66"/>
      <c r="JD34" s="66"/>
      <c r="JE34" s="66"/>
      <c r="JF34" s="66"/>
      <c r="JG34" s="66"/>
      <c r="JH34" s="66"/>
      <c r="JI34" s="66"/>
      <c r="JJ34" s="66"/>
      <c r="JK34" s="66"/>
      <c r="JL34" s="66"/>
      <c r="JM34" s="66"/>
      <c r="JN34" s="66"/>
      <c r="JO34" s="66"/>
      <c r="JP34" s="66"/>
      <c r="JQ34" s="66"/>
      <c r="JR34" s="66"/>
      <c r="JS34" s="66"/>
      <c r="JT34" s="66"/>
      <c r="JU34" s="66"/>
      <c r="JV34" s="66"/>
      <c r="JW34" s="66"/>
      <c r="JX34" s="66"/>
      <c r="JY34" s="66"/>
      <c r="JZ34" s="66"/>
      <c r="KA34" s="66"/>
      <c r="KB34" s="66"/>
      <c r="KC34" s="66"/>
      <c r="KD34" s="66"/>
      <c r="KE34" s="66"/>
      <c r="KF34" s="66"/>
      <c r="KG34" s="66"/>
      <c r="KH34" s="66"/>
      <c r="KI34" s="66"/>
      <c r="KJ34" s="66"/>
      <c r="KK34" s="66"/>
      <c r="KL34" s="66"/>
      <c r="KM34" s="66"/>
      <c r="KN34" s="66"/>
      <c r="KO34" s="66"/>
      <c r="KP34" s="66"/>
      <c r="KQ34" s="66"/>
      <c r="KR34" s="66"/>
      <c r="KS34" s="66"/>
      <c r="KT34" s="66"/>
      <c r="KU34" s="66"/>
      <c r="KV34" s="66"/>
      <c r="KW34" s="66"/>
      <c r="KX34" s="66"/>
      <c r="KY34" s="66"/>
      <c r="KZ34" s="66"/>
      <c r="LA34" s="66"/>
      <c r="LB34" s="66"/>
      <c r="LC34" s="66"/>
      <c r="LD34" s="66"/>
      <c r="LE34" s="66"/>
      <c r="LF34" s="66"/>
      <c r="LG34" s="66"/>
      <c r="LH34" s="66"/>
      <c r="LI34" s="66"/>
      <c r="LJ34" s="66"/>
      <c r="LK34" s="66"/>
      <c r="LL34" s="66"/>
      <c r="LM34" s="66"/>
      <c r="LN34" s="66"/>
      <c r="LO34" s="66"/>
      <c r="LP34" s="66"/>
      <c r="LQ34" s="66"/>
      <c r="LR34" s="66"/>
      <c r="LS34" s="66"/>
      <c r="LT34" s="66"/>
      <c r="LU34" s="66"/>
      <c r="LV34" s="66"/>
      <c r="LW34" s="66"/>
      <c r="LX34" s="66"/>
      <c r="LY34" s="66"/>
      <c r="LZ34" s="66"/>
      <c r="MA34" s="66"/>
      <c r="MB34" s="66"/>
      <c r="MC34" s="66"/>
      <c r="MD34" s="66"/>
      <c r="ME34" s="66"/>
      <c r="MF34" s="66"/>
      <c r="MG34" s="66"/>
      <c r="MH34" s="66"/>
      <c r="MI34" s="66"/>
      <c r="MJ34" s="66"/>
      <c r="MK34" s="66"/>
      <c r="ML34" s="66"/>
      <c r="MM34" s="66"/>
      <c r="MN34" s="66"/>
      <c r="MO34" s="66"/>
      <c r="MP34" s="66"/>
      <c r="MQ34" s="66"/>
      <c r="MR34" s="66"/>
      <c r="MS34" s="66"/>
      <c r="MT34" s="66"/>
      <c r="MU34" s="66"/>
      <c r="MV34" s="66"/>
      <c r="MW34" s="66"/>
      <c r="MX34" s="66"/>
      <c r="MY34" s="66"/>
      <c r="MZ34" s="66"/>
      <c r="NA34" s="66"/>
      <c r="NB34" s="66"/>
      <c r="NC34" s="66"/>
      <c r="ND34" s="66"/>
      <c r="NE34" s="66"/>
      <c r="NF34" s="66"/>
      <c r="NG34" s="66"/>
      <c r="NH34" s="66"/>
      <c r="NI34" s="66"/>
      <c r="NJ34" s="66"/>
      <c r="NK34" s="66"/>
      <c r="NL34" s="66"/>
      <c r="NM34" s="66"/>
      <c r="NN34" s="66"/>
      <c r="NO34" s="66"/>
      <c r="NP34" s="66"/>
      <c r="NQ34" s="66"/>
      <c r="NR34" s="66"/>
      <c r="NS34" s="66"/>
      <c r="NT34" s="66"/>
      <c r="NU34" s="66"/>
      <c r="NV34" s="66"/>
      <c r="NW34" s="66"/>
      <c r="NX34" s="66"/>
      <c r="NY34" s="66"/>
      <c r="NZ34" s="66"/>
      <c r="OA34" s="66"/>
      <c r="OB34" s="66"/>
      <c r="OC34" s="66"/>
      <c r="OD34" s="66"/>
      <c r="OE34" s="66"/>
      <c r="OF34" s="66"/>
      <c r="OG34" s="66"/>
      <c r="OH34" s="66"/>
      <c r="OI34" s="66"/>
      <c r="OJ34" s="66"/>
      <c r="OK34" s="66"/>
      <c r="OL34" s="66"/>
      <c r="OM34" s="66"/>
      <c r="ON34" s="66"/>
      <c r="OO34" s="66"/>
      <c r="OP34" s="66"/>
      <c r="OQ34" s="66"/>
      <c r="OR34" s="66"/>
      <c r="OS34" s="66"/>
      <c r="OT34" s="66"/>
      <c r="OU34" s="66"/>
      <c r="OV34" s="66"/>
      <c r="OW34" s="66"/>
      <c r="OX34" s="66"/>
      <c r="OY34" s="66"/>
      <c r="OZ34" s="66"/>
      <c r="PA34" s="66"/>
      <c r="PB34" s="66"/>
      <c r="PC34" s="66"/>
      <c r="PD34" s="66"/>
      <c r="PE34" s="66"/>
      <c r="PF34" s="66"/>
      <c r="PG34" s="66"/>
      <c r="PH34" s="66"/>
      <c r="PI34" s="66"/>
      <c r="PJ34" s="66"/>
    </row>
    <row r="35" spans="1:426" ht="30" customHeight="1">
      <c r="A35" s="131">
        <f>A29+1</f>
        <v>4</v>
      </c>
      <c r="B35" s="159" t="s">
        <v>50</v>
      </c>
      <c r="C35" s="90" t="s">
        <v>20</v>
      </c>
      <c r="D35" s="205" t="s">
        <v>32</v>
      </c>
      <c r="E35" s="157">
        <v>3000000</v>
      </c>
      <c r="F35" s="156"/>
      <c r="G35" s="156"/>
      <c r="H35" s="100">
        <f>SUM(I35:J35)</f>
        <v>9677584</v>
      </c>
      <c r="I35" s="99">
        <v>3677584</v>
      </c>
      <c r="J35" s="132">
        <v>6000000</v>
      </c>
      <c r="K35" s="133" t="s">
        <v>53</v>
      </c>
      <c r="L35" s="134"/>
    </row>
    <row r="36" spans="1:426" s="21" customFormat="1" ht="72" thickBot="1">
      <c r="A36" s="131"/>
      <c r="B36" s="90" t="s">
        <v>51</v>
      </c>
      <c r="C36" s="90"/>
      <c r="D36" s="200"/>
      <c r="E36" s="208"/>
      <c r="F36" s="91"/>
      <c r="G36" s="91"/>
      <c r="H36" s="99"/>
      <c r="I36" s="135"/>
      <c r="J36" s="135">
        <v>25000</v>
      </c>
      <c r="K36" s="139" t="s">
        <v>54</v>
      </c>
      <c r="L36" s="97" t="s">
        <v>56</v>
      </c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6"/>
      <c r="CD36" s="66"/>
      <c r="CE36" s="66"/>
      <c r="CF36" s="66"/>
      <c r="CG36" s="66"/>
      <c r="CH36" s="66"/>
      <c r="CI36" s="66"/>
      <c r="CJ36" s="66"/>
      <c r="CK36" s="66"/>
      <c r="CL36" s="66"/>
      <c r="CM36" s="66"/>
      <c r="CN36" s="66"/>
      <c r="CO36" s="66"/>
      <c r="CP36" s="66"/>
      <c r="CQ36" s="66"/>
      <c r="CR36" s="66"/>
      <c r="CS36" s="66"/>
      <c r="CT36" s="66"/>
      <c r="CU36" s="66"/>
      <c r="CV36" s="66"/>
      <c r="CW36" s="66"/>
      <c r="CX36" s="66"/>
      <c r="CY36" s="66"/>
      <c r="CZ36" s="66"/>
      <c r="DA36" s="66"/>
      <c r="DB36" s="66"/>
      <c r="DC36" s="66"/>
      <c r="DD36" s="66"/>
      <c r="DE36" s="66"/>
      <c r="DF36" s="66"/>
      <c r="DG36" s="66"/>
      <c r="DH36" s="66"/>
      <c r="DI36" s="66"/>
      <c r="DJ36" s="66"/>
      <c r="DK36" s="66"/>
      <c r="DL36" s="66"/>
      <c r="DM36" s="66"/>
      <c r="DN36" s="66"/>
      <c r="DO36" s="66"/>
      <c r="DP36" s="66"/>
      <c r="DQ36" s="66"/>
      <c r="DR36" s="66"/>
      <c r="DS36" s="66"/>
      <c r="DT36" s="66"/>
      <c r="DU36" s="66"/>
      <c r="DV36" s="66"/>
      <c r="DW36" s="66"/>
      <c r="DX36" s="66"/>
      <c r="DY36" s="66"/>
      <c r="DZ36" s="66"/>
      <c r="EA36" s="66"/>
      <c r="EB36" s="66"/>
      <c r="EC36" s="66"/>
      <c r="ED36" s="66"/>
      <c r="EE36" s="66"/>
      <c r="EF36" s="66"/>
      <c r="EG36" s="66"/>
      <c r="EH36" s="66"/>
      <c r="EI36" s="66"/>
      <c r="EJ36" s="66"/>
      <c r="EK36" s="66"/>
      <c r="EL36" s="66"/>
      <c r="EM36" s="66"/>
      <c r="EN36" s="66"/>
      <c r="EO36" s="66"/>
      <c r="EP36" s="66"/>
      <c r="EQ36" s="66"/>
      <c r="ER36" s="66"/>
      <c r="ES36" s="66"/>
      <c r="ET36" s="66"/>
      <c r="EU36" s="66"/>
      <c r="EV36" s="66"/>
      <c r="EW36" s="66"/>
      <c r="EX36" s="66"/>
      <c r="EY36" s="66"/>
      <c r="EZ36" s="66"/>
      <c r="FA36" s="66"/>
      <c r="FB36" s="66"/>
      <c r="FC36" s="66"/>
      <c r="FD36" s="66"/>
      <c r="FE36" s="66"/>
      <c r="FF36" s="66"/>
      <c r="FG36" s="66"/>
      <c r="FH36" s="66"/>
      <c r="FI36" s="66"/>
      <c r="FJ36" s="66"/>
      <c r="FK36" s="66"/>
      <c r="FL36" s="66"/>
      <c r="FM36" s="66"/>
      <c r="FN36" s="66"/>
      <c r="FO36" s="66"/>
      <c r="FP36" s="66"/>
      <c r="FQ36" s="66"/>
      <c r="FR36" s="66"/>
      <c r="FS36" s="66"/>
      <c r="FT36" s="66"/>
      <c r="FU36" s="66"/>
      <c r="FV36" s="66"/>
      <c r="FW36" s="66"/>
      <c r="FX36" s="66"/>
      <c r="FY36" s="66"/>
      <c r="FZ36" s="66"/>
      <c r="GA36" s="66"/>
      <c r="GB36" s="66"/>
      <c r="GC36" s="66"/>
      <c r="GD36" s="66"/>
      <c r="GE36" s="66"/>
      <c r="GF36" s="66"/>
      <c r="GG36" s="66"/>
      <c r="GH36" s="66"/>
      <c r="GI36" s="66"/>
      <c r="GJ36" s="66"/>
      <c r="GK36" s="66"/>
      <c r="GL36" s="66"/>
      <c r="GM36" s="66"/>
      <c r="GN36" s="66"/>
      <c r="GO36" s="66"/>
      <c r="GP36" s="66"/>
      <c r="GQ36" s="66"/>
      <c r="GR36" s="66"/>
      <c r="GS36" s="66"/>
      <c r="GT36" s="66"/>
      <c r="GU36" s="66"/>
      <c r="GV36" s="66"/>
      <c r="GW36" s="66"/>
      <c r="GX36" s="66"/>
      <c r="GY36" s="66"/>
      <c r="GZ36" s="66"/>
      <c r="HA36" s="66"/>
      <c r="HB36" s="66"/>
      <c r="HC36" s="66"/>
      <c r="HD36" s="66"/>
      <c r="HE36" s="66"/>
      <c r="HF36" s="66"/>
      <c r="HG36" s="66"/>
      <c r="HH36" s="66"/>
      <c r="HI36" s="66"/>
      <c r="HJ36" s="66"/>
      <c r="HK36" s="66"/>
      <c r="HL36" s="66"/>
      <c r="HM36" s="66"/>
      <c r="HN36" s="66"/>
      <c r="HO36" s="66"/>
      <c r="HP36" s="66"/>
      <c r="HQ36" s="66"/>
      <c r="HR36" s="66"/>
      <c r="HS36" s="66"/>
      <c r="HT36" s="66"/>
      <c r="HU36" s="66"/>
      <c r="HV36" s="66"/>
      <c r="HW36" s="66"/>
      <c r="HX36" s="66"/>
      <c r="HY36" s="66"/>
      <c r="HZ36" s="66"/>
      <c r="IA36" s="66"/>
      <c r="IB36" s="66"/>
      <c r="IC36" s="66"/>
      <c r="ID36" s="66"/>
      <c r="IE36" s="66"/>
      <c r="IF36" s="66"/>
      <c r="IG36" s="66"/>
      <c r="IH36" s="66"/>
      <c r="II36" s="66"/>
      <c r="IJ36" s="66"/>
      <c r="IK36" s="66"/>
      <c r="IL36" s="66"/>
      <c r="IM36" s="66"/>
      <c r="IN36" s="66"/>
      <c r="IO36" s="66"/>
      <c r="IP36" s="66"/>
      <c r="IQ36" s="66"/>
      <c r="IR36" s="66"/>
      <c r="IS36" s="66"/>
      <c r="IT36" s="66"/>
      <c r="IU36" s="66"/>
      <c r="IV36" s="66"/>
      <c r="IW36" s="66"/>
      <c r="IX36" s="66"/>
      <c r="IY36" s="66"/>
      <c r="IZ36" s="66"/>
      <c r="JA36" s="66"/>
      <c r="JB36" s="66"/>
      <c r="JC36" s="66"/>
      <c r="JD36" s="66"/>
      <c r="JE36" s="66"/>
      <c r="JF36" s="66"/>
      <c r="JG36" s="66"/>
      <c r="JH36" s="66"/>
      <c r="JI36" s="66"/>
      <c r="JJ36" s="66"/>
      <c r="JK36" s="66"/>
      <c r="JL36" s="66"/>
      <c r="JM36" s="66"/>
      <c r="JN36" s="66"/>
      <c r="JO36" s="66"/>
      <c r="JP36" s="66"/>
      <c r="JQ36" s="66"/>
      <c r="JR36" s="66"/>
      <c r="JS36" s="66"/>
      <c r="JT36" s="66"/>
      <c r="JU36" s="66"/>
      <c r="JV36" s="66"/>
      <c r="JW36" s="66"/>
      <c r="JX36" s="66"/>
      <c r="JY36" s="66"/>
      <c r="JZ36" s="66"/>
      <c r="KA36" s="66"/>
      <c r="KB36" s="66"/>
      <c r="KC36" s="66"/>
      <c r="KD36" s="66"/>
      <c r="KE36" s="66"/>
      <c r="KF36" s="66"/>
      <c r="KG36" s="66"/>
      <c r="KH36" s="66"/>
      <c r="KI36" s="66"/>
      <c r="KJ36" s="66"/>
      <c r="KK36" s="66"/>
      <c r="KL36" s="66"/>
      <c r="KM36" s="66"/>
      <c r="KN36" s="66"/>
      <c r="KO36" s="66"/>
      <c r="KP36" s="66"/>
      <c r="KQ36" s="66"/>
      <c r="KR36" s="66"/>
      <c r="KS36" s="66"/>
      <c r="KT36" s="66"/>
      <c r="KU36" s="66"/>
      <c r="KV36" s="66"/>
      <c r="KW36" s="66"/>
      <c r="KX36" s="66"/>
      <c r="KY36" s="66"/>
      <c r="KZ36" s="66"/>
      <c r="LA36" s="66"/>
      <c r="LB36" s="66"/>
      <c r="LC36" s="66"/>
      <c r="LD36" s="66"/>
      <c r="LE36" s="66"/>
      <c r="LF36" s="66"/>
      <c r="LG36" s="66"/>
      <c r="LH36" s="66"/>
      <c r="LI36" s="66"/>
      <c r="LJ36" s="66"/>
      <c r="LK36" s="66"/>
      <c r="LL36" s="66"/>
      <c r="LM36" s="66"/>
      <c r="LN36" s="66"/>
      <c r="LO36" s="66"/>
      <c r="LP36" s="66"/>
      <c r="LQ36" s="66"/>
      <c r="LR36" s="66"/>
      <c r="LS36" s="66"/>
      <c r="LT36" s="66"/>
      <c r="LU36" s="66"/>
      <c r="LV36" s="66"/>
      <c r="LW36" s="66"/>
      <c r="LX36" s="66"/>
      <c r="LY36" s="66"/>
      <c r="LZ36" s="66"/>
      <c r="MA36" s="66"/>
      <c r="MB36" s="66"/>
      <c r="MC36" s="66"/>
      <c r="MD36" s="66"/>
      <c r="ME36" s="66"/>
      <c r="MF36" s="66"/>
      <c r="MG36" s="66"/>
      <c r="MH36" s="66"/>
      <c r="MI36" s="66"/>
      <c r="MJ36" s="66"/>
      <c r="MK36" s="66"/>
      <c r="ML36" s="66"/>
      <c r="MM36" s="66"/>
      <c r="MN36" s="66"/>
      <c r="MO36" s="66"/>
      <c r="MP36" s="66"/>
      <c r="MQ36" s="66"/>
      <c r="MR36" s="66"/>
      <c r="MS36" s="66"/>
      <c r="MT36" s="66"/>
      <c r="MU36" s="66"/>
      <c r="MV36" s="66"/>
      <c r="MW36" s="66"/>
      <c r="MX36" s="66"/>
      <c r="MY36" s="66"/>
      <c r="MZ36" s="66"/>
      <c r="NA36" s="66"/>
      <c r="NB36" s="66"/>
      <c r="NC36" s="66"/>
      <c r="ND36" s="66"/>
      <c r="NE36" s="66"/>
      <c r="NF36" s="66"/>
      <c r="NG36" s="66"/>
      <c r="NH36" s="66"/>
      <c r="NI36" s="66"/>
      <c r="NJ36" s="66"/>
      <c r="NK36" s="66"/>
      <c r="NL36" s="66"/>
      <c r="NM36" s="66"/>
      <c r="NN36" s="66"/>
      <c r="NO36" s="66"/>
      <c r="NP36" s="66"/>
      <c r="NQ36" s="66"/>
      <c r="NR36" s="66"/>
      <c r="NS36" s="66"/>
      <c r="NT36" s="66"/>
      <c r="NU36" s="66"/>
      <c r="NV36" s="66"/>
      <c r="NW36" s="66"/>
      <c r="NX36" s="66"/>
      <c r="NY36" s="66"/>
      <c r="NZ36" s="66"/>
      <c r="OA36" s="66"/>
      <c r="OB36" s="66"/>
      <c r="OC36" s="66"/>
      <c r="OD36" s="66"/>
      <c r="OE36" s="66"/>
      <c r="OF36" s="66"/>
      <c r="OG36" s="66"/>
      <c r="OH36" s="66"/>
      <c r="OI36" s="66"/>
      <c r="OJ36" s="66"/>
      <c r="OK36" s="66"/>
      <c r="OL36" s="66"/>
      <c r="OM36" s="66"/>
      <c r="ON36" s="66"/>
      <c r="OO36" s="66"/>
      <c r="OP36" s="66"/>
      <c r="OQ36" s="66"/>
      <c r="OR36" s="66"/>
      <c r="OS36" s="66"/>
      <c r="OT36" s="66"/>
      <c r="OU36" s="66"/>
      <c r="OV36" s="66"/>
      <c r="OW36" s="66"/>
      <c r="OX36" s="66"/>
      <c r="OY36" s="66"/>
      <c r="OZ36" s="66"/>
      <c r="PA36" s="66"/>
      <c r="PB36" s="66"/>
      <c r="PC36" s="66"/>
      <c r="PD36" s="66"/>
      <c r="PE36" s="66"/>
      <c r="PF36" s="66"/>
      <c r="PG36" s="66"/>
      <c r="PH36" s="66"/>
      <c r="PI36" s="66"/>
      <c r="PJ36" s="66"/>
    </row>
    <row r="37" spans="1:426" s="21" customFormat="1" ht="72" thickBot="1">
      <c r="A37" s="138"/>
      <c r="B37" s="162" t="s">
        <v>52</v>
      </c>
      <c r="C37" s="90"/>
      <c r="D37" s="200"/>
      <c r="E37" s="91">
        <v>3000000</v>
      </c>
      <c r="F37" s="91"/>
      <c r="G37" s="91"/>
      <c r="H37" s="99"/>
      <c r="I37" s="135"/>
      <c r="J37" s="135">
        <v>5975000</v>
      </c>
      <c r="K37" s="139" t="s">
        <v>101</v>
      </c>
      <c r="L37" s="97" t="s">
        <v>55</v>
      </c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66"/>
      <c r="BG37" s="66"/>
      <c r="BH37" s="66"/>
      <c r="BI37" s="66"/>
      <c r="BJ37" s="66"/>
      <c r="BK37" s="66"/>
      <c r="BL37" s="66"/>
      <c r="BM37" s="66"/>
      <c r="BN37" s="66"/>
      <c r="BO37" s="66"/>
      <c r="BP37" s="66"/>
      <c r="BQ37" s="66"/>
      <c r="BR37" s="66"/>
      <c r="BS37" s="66"/>
      <c r="BT37" s="66"/>
      <c r="BU37" s="66"/>
      <c r="BV37" s="66"/>
      <c r="BW37" s="66"/>
      <c r="BX37" s="66"/>
      <c r="BY37" s="66"/>
      <c r="BZ37" s="66"/>
      <c r="CA37" s="66"/>
      <c r="CB37" s="66"/>
      <c r="CC37" s="66"/>
      <c r="CD37" s="66"/>
      <c r="CE37" s="66"/>
      <c r="CF37" s="66"/>
      <c r="CG37" s="66"/>
      <c r="CH37" s="66"/>
      <c r="CI37" s="66"/>
      <c r="CJ37" s="66"/>
      <c r="CK37" s="66"/>
      <c r="CL37" s="66"/>
      <c r="CM37" s="66"/>
      <c r="CN37" s="66"/>
      <c r="CO37" s="66"/>
      <c r="CP37" s="66"/>
      <c r="CQ37" s="66"/>
      <c r="CR37" s="66"/>
      <c r="CS37" s="66"/>
      <c r="CT37" s="66"/>
      <c r="CU37" s="66"/>
      <c r="CV37" s="66"/>
      <c r="CW37" s="66"/>
      <c r="CX37" s="66"/>
      <c r="CY37" s="66"/>
      <c r="CZ37" s="66"/>
      <c r="DA37" s="66"/>
      <c r="DB37" s="66"/>
      <c r="DC37" s="66"/>
      <c r="DD37" s="66"/>
      <c r="DE37" s="66"/>
      <c r="DF37" s="66"/>
      <c r="DG37" s="66"/>
      <c r="DH37" s="66"/>
      <c r="DI37" s="66"/>
      <c r="DJ37" s="66"/>
      <c r="DK37" s="66"/>
      <c r="DL37" s="66"/>
      <c r="DM37" s="66"/>
      <c r="DN37" s="66"/>
      <c r="DO37" s="66"/>
      <c r="DP37" s="66"/>
      <c r="DQ37" s="66"/>
      <c r="DR37" s="66"/>
      <c r="DS37" s="66"/>
      <c r="DT37" s="66"/>
      <c r="DU37" s="66"/>
      <c r="DV37" s="66"/>
      <c r="DW37" s="66"/>
      <c r="DX37" s="66"/>
      <c r="DY37" s="66"/>
      <c r="DZ37" s="66"/>
      <c r="EA37" s="66"/>
      <c r="EB37" s="66"/>
      <c r="EC37" s="66"/>
      <c r="ED37" s="66"/>
      <c r="EE37" s="66"/>
      <c r="EF37" s="66"/>
      <c r="EG37" s="66"/>
      <c r="EH37" s="66"/>
      <c r="EI37" s="66"/>
      <c r="EJ37" s="66"/>
      <c r="EK37" s="66"/>
      <c r="EL37" s="66"/>
      <c r="EM37" s="66"/>
      <c r="EN37" s="66"/>
      <c r="EO37" s="66"/>
      <c r="EP37" s="66"/>
      <c r="EQ37" s="66"/>
      <c r="ER37" s="66"/>
      <c r="ES37" s="66"/>
      <c r="ET37" s="66"/>
      <c r="EU37" s="66"/>
      <c r="EV37" s="66"/>
      <c r="EW37" s="66"/>
      <c r="EX37" s="66"/>
      <c r="EY37" s="66"/>
      <c r="EZ37" s="66"/>
      <c r="FA37" s="66"/>
      <c r="FB37" s="66"/>
      <c r="FC37" s="66"/>
      <c r="FD37" s="66"/>
      <c r="FE37" s="66"/>
      <c r="FF37" s="66"/>
      <c r="FG37" s="66"/>
      <c r="FH37" s="66"/>
      <c r="FI37" s="66"/>
      <c r="FJ37" s="66"/>
      <c r="FK37" s="66"/>
      <c r="FL37" s="66"/>
      <c r="FM37" s="66"/>
      <c r="FN37" s="66"/>
      <c r="FO37" s="66"/>
      <c r="FP37" s="66"/>
      <c r="FQ37" s="66"/>
      <c r="FR37" s="66"/>
      <c r="FS37" s="66"/>
      <c r="FT37" s="66"/>
      <c r="FU37" s="66"/>
      <c r="FV37" s="66"/>
      <c r="FW37" s="66"/>
      <c r="FX37" s="66"/>
      <c r="FY37" s="66"/>
      <c r="FZ37" s="66"/>
      <c r="GA37" s="66"/>
      <c r="GB37" s="66"/>
      <c r="GC37" s="66"/>
      <c r="GD37" s="66"/>
      <c r="GE37" s="66"/>
      <c r="GF37" s="66"/>
      <c r="GG37" s="66"/>
      <c r="GH37" s="66"/>
      <c r="GI37" s="66"/>
      <c r="GJ37" s="66"/>
      <c r="GK37" s="66"/>
      <c r="GL37" s="66"/>
      <c r="GM37" s="66"/>
      <c r="GN37" s="66"/>
      <c r="GO37" s="66"/>
      <c r="GP37" s="66"/>
      <c r="GQ37" s="66"/>
      <c r="GR37" s="66"/>
      <c r="GS37" s="66"/>
      <c r="GT37" s="66"/>
      <c r="GU37" s="66"/>
      <c r="GV37" s="66"/>
      <c r="GW37" s="66"/>
      <c r="GX37" s="66"/>
      <c r="GY37" s="66"/>
      <c r="GZ37" s="66"/>
      <c r="HA37" s="66"/>
      <c r="HB37" s="66"/>
      <c r="HC37" s="66"/>
      <c r="HD37" s="66"/>
      <c r="HE37" s="66"/>
      <c r="HF37" s="66"/>
      <c r="HG37" s="66"/>
      <c r="HH37" s="66"/>
      <c r="HI37" s="66"/>
      <c r="HJ37" s="66"/>
      <c r="HK37" s="66"/>
      <c r="HL37" s="66"/>
      <c r="HM37" s="66"/>
      <c r="HN37" s="66"/>
      <c r="HO37" s="66"/>
      <c r="HP37" s="66"/>
      <c r="HQ37" s="66"/>
      <c r="HR37" s="66"/>
      <c r="HS37" s="66"/>
      <c r="HT37" s="66"/>
      <c r="HU37" s="66"/>
      <c r="HV37" s="66"/>
      <c r="HW37" s="66"/>
      <c r="HX37" s="66"/>
      <c r="HY37" s="66"/>
      <c r="HZ37" s="66"/>
      <c r="IA37" s="66"/>
      <c r="IB37" s="66"/>
      <c r="IC37" s="66"/>
      <c r="ID37" s="66"/>
      <c r="IE37" s="66"/>
      <c r="IF37" s="66"/>
      <c r="IG37" s="66"/>
      <c r="IH37" s="66"/>
      <c r="II37" s="66"/>
      <c r="IJ37" s="66"/>
      <c r="IK37" s="66"/>
      <c r="IL37" s="66"/>
      <c r="IM37" s="66"/>
      <c r="IN37" s="66"/>
      <c r="IO37" s="66"/>
      <c r="IP37" s="66"/>
      <c r="IQ37" s="66"/>
      <c r="IR37" s="66"/>
      <c r="IS37" s="66"/>
      <c r="IT37" s="66"/>
      <c r="IU37" s="66"/>
      <c r="IV37" s="66"/>
      <c r="IW37" s="66"/>
      <c r="IX37" s="66"/>
      <c r="IY37" s="66"/>
      <c r="IZ37" s="66"/>
      <c r="JA37" s="66"/>
      <c r="JB37" s="66"/>
      <c r="JC37" s="66"/>
      <c r="JD37" s="66"/>
      <c r="JE37" s="66"/>
      <c r="JF37" s="66"/>
      <c r="JG37" s="66"/>
      <c r="JH37" s="66"/>
      <c r="JI37" s="66"/>
      <c r="JJ37" s="66"/>
      <c r="JK37" s="66"/>
      <c r="JL37" s="66"/>
      <c r="JM37" s="66"/>
      <c r="JN37" s="66"/>
      <c r="JO37" s="66"/>
      <c r="JP37" s="66"/>
      <c r="JQ37" s="66"/>
      <c r="JR37" s="66"/>
      <c r="JS37" s="66"/>
      <c r="JT37" s="66"/>
      <c r="JU37" s="66"/>
      <c r="JV37" s="66"/>
      <c r="JW37" s="66"/>
      <c r="JX37" s="66"/>
      <c r="JY37" s="66"/>
      <c r="JZ37" s="66"/>
      <c r="KA37" s="66"/>
      <c r="KB37" s="66"/>
      <c r="KC37" s="66"/>
      <c r="KD37" s="66"/>
      <c r="KE37" s="66"/>
      <c r="KF37" s="66"/>
      <c r="KG37" s="66"/>
      <c r="KH37" s="66"/>
      <c r="KI37" s="66"/>
      <c r="KJ37" s="66"/>
      <c r="KK37" s="66"/>
      <c r="KL37" s="66"/>
      <c r="KM37" s="66"/>
      <c r="KN37" s="66"/>
      <c r="KO37" s="66"/>
      <c r="KP37" s="66"/>
      <c r="KQ37" s="66"/>
      <c r="KR37" s="66"/>
      <c r="KS37" s="66"/>
      <c r="KT37" s="66"/>
      <c r="KU37" s="66"/>
      <c r="KV37" s="66"/>
      <c r="KW37" s="66"/>
      <c r="KX37" s="66"/>
      <c r="KY37" s="66"/>
      <c r="KZ37" s="66"/>
      <c r="LA37" s="66"/>
      <c r="LB37" s="66"/>
      <c r="LC37" s="66"/>
      <c r="LD37" s="66"/>
      <c r="LE37" s="66"/>
      <c r="LF37" s="66"/>
      <c r="LG37" s="66"/>
      <c r="LH37" s="66"/>
      <c r="LI37" s="66"/>
      <c r="LJ37" s="66"/>
      <c r="LK37" s="66"/>
      <c r="LL37" s="66"/>
      <c r="LM37" s="66"/>
      <c r="LN37" s="66"/>
      <c r="LO37" s="66"/>
      <c r="LP37" s="66"/>
      <c r="LQ37" s="66"/>
      <c r="LR37" s="66"/>
      <c r="LS37" s="66"/>
      <c r="LT37" s="66"/>
      <c r="LU37" s="66"/>
      <c r="LV37" s="66"/>
      <c r="LW37" s="66"/>
      <c r="LX37" s="66"/>
      <c r="LY37" s="66"/>
      <c r="LZ37" s="66"/>
      <c r="MA37" s="66"/>
      <c r="MB37" s="66"/>
      <c r="MC37" s="66"/>
      <c r="MD37" s="66"/>
      <c r="ME37" s="66"/>
      <c r="MF37" s="66"/>
      <c r="MG37" s="66"/>
      <c r="MH37" s="66"/>
      <c r="MI37" s="66"/>
      <c r="MJ37" s="66"/>
      <c r="MK37" s="66"/>
      <c r="ML37" s="66"/>
      <c r="MM37" s="66"/>
      <c r="MN37" s="66"/>
      <c r="MO37" s="66"/>
      <c r="MP37" s="66"/>
      <c r="MQ37" s="66"/>
      <c r="MR37" s="66"/>
      <c r="MS37" s="66"/>
      <c r="MT37" s="66"/>
      <c r="MU37" s="66"/>
      <c r="MV37" s="66"/>
      <c r="MW37" s="66"/>
      <c r="MX37" s="66"/>
      <c r="MY37" s="66"/>
      <c r="MZ37" s="66"/>
      <c r="NA37" s="66"/>
      <c r="NB37" s="66"/>
      <c r="NC37" s="66"/>
      <c r="ND37" s="66"/>
      <c r="NE37" s="66"/>
      <c r="NF37" s="66"/>
      <c r="NG37" s="66"/>
      <c r="NH37" s="66"/>
      <c r="NI37" s="66"/>
      <c r="NJ37" s="66"/>
      <c r="NK37" s="66"/>
      <c r="NL37" s="66"/>
      <c r="NM37" s="66"/>
      <c r="NN37" s="66"/>
      <c r="NO37" s="66"/>
      <c r="NP37" s="66"/>
      <c r="NQ37" s="66"/>
      <c r="NR37" s="66"/>
      <c r="NS37" s="66"/>
      <c r="NT37" s="66"/>
      <c r="NU37" s="66"/>
      <c r="NV37" s="66"/>
      <c r="NW37" s="66"/>
      <c r="NX37" s="66"/>
      <c r="NY37" s="66"/>
      <c r="NZ37" s="66"/>
      <c r="OA37" s="66"/>
      <c r="OB37" s="66"/>
      <c r="OC37" s="66"/>
      <c r="OD37" s="66"/>
      <c r="OE37" s="66"/>
      <c r="OF37" s="66"/>
      <c r="OG37" s="66"/>
      <c r="OH37" s="66"/>
      <c r="OI37" s="66"/>
      <c r="OJ37" s="66"/>
      <c r="OK37" s="66"/>
      <c r="OL37" s="66"/>
      <c r="OM37" s="66"/>
      <c r="ON37" s="66"/>
      <c r="OO37" s="66"/>
      <c r="OP37" s="66"/>
      <c r="OQ37" s="66"/>
      <c r="OR37" s="66"/>
      <c r="OS37" s="66"/>
      <c r="OT37" s="66"/>
      <c r="OU37" s="66"/>
      <c r="OV37" s="66"/>
      <c r="OW37" s="66"/>
      <c r="OX37" s="66"/>
      <c r="OY37" s="66"/>
      <c r="OZ37" s="66"/>
      <c r="PA37" s="66"/>
      <c r="PB37" s="66"/>
      <c r="PC37" s="66"/>
      <c r="PD37" s="66"/>
      <c r="PE37" s="66"/>
      <c r="PF37" s="66"/>
      <c r="PG37" s="66"/>
      <c r="PH37" s="66"/>
      <c r="PI37" s="66"/>
      <c r="PJ37" s="66"/>
    </row>
    <row r="38" spans="1:426" s="21" customFormat="1" ht="15.75" thickBot="1">
      <c r="A38" s="138"/>
      <c r="B38" s="162"/>
      <c r="C38" s="90"/>
      <c r="D38" s="152"/>
      <c r="E38" s="91"/>
      <c r="F38" s="91"/>
      <c r="G38" s="91"/>
      <c r="H38" s="99"/>
      <c r="I38" s="135"/>
      <c r="J38" s="136"/>
      <c r="K38" s="137"/>
      <c r="L38" s="97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  <c r="AI38" s="66"/>
      <c r="AJ38" s="66"/>
      <c r="AK38" s="66"/>
      <c r="AL38" s="66"/>
      <c r="AM38" s="66"/>
      <c r="AN38" s="66"/>
      <c r="AO38" s="66"/>
      <c r="AP38" s="66"/>
      <c r="AQ38" s="66"/>
      <c r="AR38" s="66"/>
      <c r="AS38" s="66"/>
      <c r="AT38" s="66"/>
      <c r="AU38" s="66"/>
      <c r="AV38" s="66"/>
      <c r="AW38" s="66"/>
      <c r="AX38" s="66"/>
      <c r="AY38" s="66"/>
      <c r="AZ38" s="66"/>
      <c r="BA38" s="66"/>
      <c r="BB38" s="66"/>
      <c r="BC38" s="66"/>
      <c r="BD38" s="66"/>
      <c r="BE38" s="66"/>
      <c r="BF38" s="66"/>
      <c r="BG38" s="66"/>
      <c r="BH38" s="66"/>
      <c r="BI38" s="66"/>
      <c r="BJ38" s="66"/>
      <c r="BK38" s="66"/>
      <c r="BL38" s="66"/>
      <c r="BM38" s="66"/>
      <c r="BN38" s="66"/>
      <c r="BO38" s="66"/>
      <c r="BP38" s="66"/>
      <c r="BQ38" s="66"/>
      <c r="BR38" s="66"/>
      <c r="BS38" s="66"/>
      <c r="BT38" s="66"/>
      <c r="BU38" s="66"/>
      <c r="BV38" s="66"/>
      <c r="BW38" s="66"/>
      <c r="BX38" s="66"/>
      <c r="BY38" s="66"/>
      <c r="BZ38" s="66"/>
      <c r="CA38" s="66"/>
      <c r="CB38" s="66"/>
      <c r="CC38" s="66"/>
      <c r="CD38" s="66"/>
      <c r="CE38" s="66"/>
      <c r="CF38" s="66"/>
      <c r="CG38" s="66"/>
      <c r="CH38" s="66"/>
      <c r="CI38" s="66"/>
      <c r="CJ38" s="66"/>
      <c r="CK38" s="66"/>
      <c r="CL38" s="66"/>
      <c r="CM38" s="66"/>
      <c r="CN38" s="66"/>
      <c r="CO38" s="66"/>
      <c r="CP38" s="66"/>
      <c r="CQ38" s="66"/>
      <c r="CR38" s="66"/>
      <c r="CS38" s="66"/>
      <c r="CT38" s="66"/>
      <c r="CU38" s="66"/>
      <c r="CV38" s="66"/>
      <c r="CW38" s="66"/>
      <c r="CX38" s="66"/>
      <c r="CY38" s="66"/>
      <c r="CZ38" s="66"/>
      <c r="DA38" s="66"/>
      <c r="DB38" s="66"/>
      <c r="DC38" s="66"/>
      <c r="DD38" s="66"/>
      <c r="DE38" s="66"/>
      <c r="DF38" s="66"/>
      <c r="DG38" s="66"/>
      <c r="DH38" s="66"/>
      <c r="DI38" s="66"/>
      <c r="DJ38" s="66"/>
      <c r="DK38" s="66"/>
      <c r="DL38" s="66"/>
      <c r="DM38" s="66"/>
      <c r="DN38" s="66"/>
      <c r="DO38" s="66"/>
      <c r="DP38" s="66"/>
      <c r="DQ38" s="66"/>
      <c r="DR38" s="66"/>
      <c r="DS38" s="66"/>
      <c r="DT38" s="66"/>
      <c r="DU38" s="66"/>
      <c r="DV38" s="66"/>
      <c r="DW38" s="66"/>
      <c r="DX38" s="66"/>
      <c r="DY38" s="66"/>
      <c r="DZ38" s="66"/>
      <c r="EA38" s="66"/>
      <c r="EB38" s="66"/>
      <c r="EC38" s="66"/>
      <c r="ED38" s="66"/>
      <c r="EE38" s="66"/>
      <c r="EF38" s="66"/>
      <c r="EG38" s="66"/>
      <c r="EH38" s="66"/>
      <c r="EI38" s="66"/>
      <c r="EJ38" s="66"/>
      <c r="EK38" s="66"/>
      <c r="EL38" s="66"/>
      <c r="EM38" s="66"/>
      <c r="EN38" s="66"/>
      <c r="EO38" s="66"/>
      <c r="EP38" s="66"/>
      <c r="EQ38" s="66"/>
      <c r="ER38" s="66"/>
      <c r="ES38" s="66"/>
      <c r="ET38" s="66"/>
      <c r="EU38" s="66"/>
      <c r="EV38" s="66"/>
      <c r="EW38" s="66"/>
      <c r="EX38" s="66"/>
      <c r="EY38" s="66"/>
      <c r="EZ38" s="66"/>
      <c r="FA38" s="66"/>
      <c r="FB38" s="66"/>
      <c r="FC38" s="66"/>
      <c r="FD38" s="66"/>
      <c r="FE38" s="66"/>
      <c r="FF38" s="66"/>
      <c r="FG38" s="66"/>
      <c r="FH38" s="66"/>
      <c r="FI38" s="66"/>
      <c r="FJ38" s="66"/>
      <c r="FK38" s="66"/>
      <c r="FL38" s="66"/>
      <c r="FM38" s="66"/>
      <c r="FN38" s="66"/>
      <c r="FO38" s="66"/>
      <c r="FP38" s="66"/>
      <c r="FQ38" s="66"/>
      <c r="FR38" s="66"/>
      <c r="FS38" s="66"/>
      <c r="FT38" s="66"/>
      <c r="FU38" s="66"/>
      <c r="FV38" s="66"/>
      <c r="FW38" s="66"/>
      <c r="FX38" s="66"/>
      <c r="FY38" s="66"/>
      <c r="FZ38" s="66"/>
      <c r="GA38" s="66"/>
      <c r="GB38" s="66"/>
      <c r="GC38" s="66"/>
      <c r="GD38" s="66"/>
      <c r="GE38" s="66"/>
      <c r="GF38" s="66"/>
      <c r="GG38" s="66"/>
      <c r="GH38" s="66"/>
      <c r="GI38" s="66"/>
      <c r="GJ38" s="66"/>
      <c r="GK38" s="66"/>
      <c r="GL38" s="66"/>
      <c r="GM38" s="66"/>
      <c r="GN38" s="66"/>
      <c r="GO38" s="66"/>
      <c r="GP38" s="66"/>
      <c r="GQ38" s="66"/>
      <c r="GR38" s="66"/>
      <c r="GS38" s="66"/>
      <c r="GT38" s="66"/>
      <c r="GU38" s="66"/>
      <c r="GV38" s="66"/>
      <c r="GW38" s="66"/>
      <c r="GX38" s="66"/>
      <c r="GY38" s="66"/>
      <c r="GZ38" s="66"/>
      <c r="HA38" s="66"/>
      <c r="HB38" s="66"/>
      <c r="HC38" s="66"/>
      <c r="HD38" s="66"/>
      <c r="HE38" s="66"/>
      <c r="HF38" s="66"/>
      <c r="HG38" s="66"/>
      <c r="HH38" s="66"/>
      <c r="HI38" s="66"/>
      <c r="HJ38" s="66"/>
      <c r="HK38" s="66"/>
      <c r="HL38" s="66"/>
      <c r="HM38" s="66"/>
      <c r="HN38" s="66"/>
      <c r="HO38" s="66"/>
      <c r="HP38" s="66"/>
      <c r="HQ38" s="66"/>
      <c r="HR38" s="66"/>
      <c r="HS38" s="66"/>
      <c r="HT38" s="66"/>
      <c r="HU38" s="66"/>
      <c r="HV38" s="66"/>
      <c r="HW38" s="66"/>
      <c r="HX38" s="66"/>
      <c r="HY38" s="66"/>
      <c r="HZ38" s="66"/>
      <c r="IA38" s="66"/>
      <c r="IB38" s="66"/>
      <c r="IC38" s="66"/>
      <c r="ID38" s="66"/>
      <c r="IE38" s="66"/>
      <c r="IF38" s="66"/>
      <c r="IG38" s="66"/>
      <c r="IH38" s="66"/>
      <c r="II38" s="66"/>
      <c r="IJ38" s="66"/>
      <c r="IK38" s="66"/>
      <c r="IL38" s="66"/>
      <c r="IM38" s="66"/>
      <c r="IN38" s="66"/>
      <c r="IO38" s="66"/>
      <c r="IP38" s="66"/>
      <c r="IQ38" s="66"/>
      <c r="IR38" s="66"/>
      <c r="IS38" s="66"/>
      <c r="IT38" s="66"/>
      <c r="IU38" s="66"/>
      <c r="IV38" s="66"/>
      <c r="IW38" s="66"/>
      <c r="IX38" s="66"/>
      <c r="IY38" s="66"/>
      <c r="IZ38" s="66"/>
      <c r="JA38" s="66"/>
      <c r="JB38" s="66"/>
      <c r="JC38" s="66"/>
      <c r="JD38" s="66"/>
      <c r="JE38" s="66"/>
      <c r="JF38" s="66"/>
      <c r="JG38" s="66"/>
      <c r="JH38" s="66"/>
      <c r="JI38" s="66"/>
      <c r="JJ38" s="66"/>
      <c r="JK38" s="66"/>
      <c r="JL38" s="66"/>
      <c r="JM38" s="66"/>
      <c r="JN38" s="66"/>
      <c r="JO38" s="66"/>
      <c r="JP38" s="66"/>
      <c r="JQ38" s="66"/>
      <c r="JR38" s="66"/>
      <c r="JS38" s="66"/>
      <c r="JT38" s="66"/>
      <c r="JU38" s="66"/>
      <c r="JV38" s="66"/>
      <c r="JW38" s="66"/>
      <c r="JX38" s="66"/>
      <c r="JY38" s="66"/>
      <c r="JZ38" s="66"/>
      <c r="KA38" s="66"/>
      <c r="KB38" s="66"/>
      <c r="KC38" s="66"/>
      <c r="KD38" s="66"/>
      <c r="KE38" s="66"/>
      <c r="KF38" s="66"/>
      <c r="KG38" s="66"/>
      <c r="KH38" s="66"/>
      <c r="KI38" s="66"/>
      <c r="KJ38" s="66"/>
      <c r="KK38" s="66"/>
      <c r="KL38" s="66"/>
      <c r="KM38" s="66"/>
      <c r="KN38" s="66"/>
      <c r="KO38" s="66"/>
      <c r="KP38" s="66"/>
      <c r="KQ38" s="66"/>
      <c r="KR38" s="66"/>
      <c r="KS38" s="66"/>
      <c r="KT38" s="66"/>
      <c r="KU38" s="66"/>
      <c r="KV38" s="66"/>
      <c r="KW38" s="66"/>
      <c r="KX38" s="66"/>
      <c r="KY38" s="66"/>
      <c r="KZ38" s="66"/>
      <c r="LA38" s="66"/>
      <c r="LB38" s="66"/>
      <c r="LC38" s="66"/>
      <c r="LD38" s="66"/>
      <c r="LE38" s="66"/>
      <c r="LF38" s="66"/>
      <c r="LG38" s="66"/>
      <c r="LH38" s="66"/>
      <c r="LI38" s="66"/>
      <c r="LJ38" s="66"/>
      <c r="LK38" s="66"/>
      <c r="LL38" s="66"/>
      <c r="LM38" s="66"/>
      <c r="LN38" s="66"/>
      <c r="LO38" s="66"/>
      <c r="LP38" s="66"/>
      <c r="LQ38" s="66"/>
      <c r="LR38" s="66"/>
      <c r="LS38" s="66"/>
      <c r="LT38" s="66"/>
      <c r="LU38" s="66"/>
      <c r="LV38" s="66"/>
      <c r="LW38" s="66"/>
      <c r="LX38" s="66"/>
      <c r="LY38" s="66"/>
      <c r="LZ38" s="66"/>
      <c r="MA38" s="66"/>
      <c r="MB38" s="66"/>
      <c r="MC38" s="66"/>
      <c r="MD38" s="66"/>
      <c r="ME38" s="66"/>
      <c r="MF38" s="66"/>
      <c r="MG38" s="66"/>
      <c r="MH38" s="66"/>
      <c r="MI38" s="66"/>
      <c r="MJ38" s="66"/>
      <c r="MK38" s="66"/>
      <c r="ML38" s="66"/>
      <c r="MM38" s="66"/>
      <c r="MN38" s="66"/>
      <c r="MO38" s="66"/>
      <c r="MP38" s="66"/>
      <c r="MQ38" s="66"/>
      <c r="MR38" s="66"/>
      <c r="MS38" s="66"/>
      <c r="MT38" s="66"/>
      <c r="MU38" s="66"/>
      <c r="MV38" s="66"/>
      <c r="MW38" s="66"/>
      <c r="MX38" s="66"/>
      <c r="MY38" s="66"/>
      <c r="MZ38" s="66"/>
      <c r="NA38" s="66"/>
      <c r="NB38" s="66"/>
      <c r="NC38" s="66"/>
      <c r="ND38" s="66"/>
      <c r="NE38" s="66"/>
      <c r="NF38" s="66"/>
      <c r="NG38" s="66"/>
      <c r="NH38" s="66"/>
      <c r="NI38" s="66"/>
      <c r="NJ38" s="66"/>
      <c r="NK38" s="66"/>
      <c r="NL38" s="66"/>
      <c r="NM38" s="66"/>
      <c r="NN38" s="66"/>
      <c r="NO38" s="66"/>
      <c r="NP38" s="66"/>
      <c r="NQ38" s="66"/>
      <c r="NR38" s="66"/>
      <c r="NS38" s="66"/>
      <c r="NT38" s="66"/>
      <c r="NU38" s="66"/>
      <c r="NV38" s="66"/>
      <c r="NW38" s="66"/>
      <c r="NX38" s="66"/>
      <c r="NY38" s="66"/>
      <c r="NZ38" s="66"/>
      <c r="OA38" s="66"/>
      <c r="OB38" s="66"/>
      <c r="OC38" s="66"/>
      <c r="OD38" s="66"/>
      <c r="OE38" s="66"/>
      <c r="OF38" s="66"/>
      <c r="OG38" s="66"/>
      <c r="OH38" s="66"/>
      <c r="OI38" s="66"/>
      <c r="OJ38" s="66"/>
      <c r="OK38" s="66"/>
      <c r="OL38" s="66"/>
      <c r="OM38" s="66"/>
      <c r="ON38" s="66"/>
      <c r="OO38" s="66"/>
      <c r="OP38" s="66"/>
      <c r="OQ38" s="66"/>
      <c r="OR38" s="66"/>
      <c r="OS38" s="66"/>
      <c r="OT38" s="66"/>
      <c r="OU38" s="66"/>
      <c r="OV38" s="66"/>
      <c r="OW38" s="66"/>
      <c r="OX38" s="66"/>
      <c r="OY38" s="66"/>
      <c r="OZ38" s="66"/>
      <c r="PA38" s="66"/>
      <c r="PB38" s="66"/>
      <c r="PC38" s="66"/>
      <c r="PD38" s="66"/>
      <c r="PE38" s="66"/>
      <c r="PF38" s="66"/>
      <c r="PG38" s="66"/>
      <c r="PH38" s="66"/>
      <c r="PI38" s="66"/>
      <c r="PJ38" s="66"/>
    </row>
    <row r="39" spans="1:426" s="21" customFormat="1" ht="15.75" thickBot="1">
      <c r="A39" s="138"/>
      <c r="B39" s="162"/>
      <c r="C39" s="90"/>
      <c r="D39" s="153"/>
      <c r="E39" s="91"/>
      <c r="F39" s="91"/>
      <c r="G39" s="91"/>
      <c r="H39" s="99"/>
      <c r="I39" s="135"/>
      <c r="J39" s="136"/>
      <c r="K39" s="137"/>
      <c r="L39" s="140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  <c r="CG39" s="66"/>
      <c r="CH39" s="66"/>
      <c r="CI39" s="66"/>
      <c r="CJ39" s="66"/>
      <c r="CK39" s="66"/>
      <c r="CL39" s="66"/>
      <c r="CM39" s="66"/>
      <c r="CN39" s="66"/>
      <c r="CO39" s="66"/>
      <c r="CP39" s="66"/>
      <c r="CQ39" s="66"/>
      <c r="CR39" s="66"/>
      <c r="CS39" s="66"/>
      <c r="CT39" s="66"/>
      <c r="CU39" s="66"/>
      <c r="CV39" s="66"/>
      <c r="CW39" s="66"/>
      <c r="CX39" s="66"/>
      <c r="CY39" s="66"/>
      <c r="CZ39" s="66"/>
      <c r="DA39" s="66"/>
      <c r="DB39" s="66"/>
      <c r="DC39" s="66"/>
      <c r="DD39" s="66"/>
      <c r="DE39" s="66"/>
      <c r="DF39" s="66"/>
      <c r="DG39" s="66"/>
      <c r="DH39" s="66"/>
      <c r="DI39" s="66"/>
      <c r="DJ39" s="66"/>
      <c r="DK39" s="66"/>
      <c r="DL39" s="66"/>
      <c r="DM39" s="66"/>
      <c r="DN39" s="66"/>
      <c r="DO39" s="66"/>
      <c r="DP39" s="66"/>
      <c r="DQ39" s="66"/>
      <c r="DR39" s="66"/>
      <c r="DS39" s="66"/>
      <c r="DT39" s="66"/>
      <c r="DU39" s="66"/>
      <c r="DV39" s="66"/>
      <c r="DW39" s="66"/>
      <c r="DX39" s="66"/>
      <c r="DY39" s="66"/>
      <c r="DZ39" s="66"/>
      <c r="EA39" s="66"/>
      <c r="EB39" s="66"/>
      <c r="EC39" s="66"/>
      <c r="ED39" s="66"/>
      <c r="EE39" s="66"/>
      <c r="EF39" s="66"/>
      <c r="EG39" s="66"/>
      <c r="EH39" s="66"/>
      <c r="EI39" s="66"/>
      <c r="EJ39" s="66"/>
      <c r="EK39" s="66"/>
      <c r="EL39" s="66"/>
      <c r="EM39" s="66"/>
      <c r="EN39" s="66"/>
      <c r="EO39" s="66"/>
      <c r="EP39" s="66"/>
      <c r="EQ39" s="66"/>
      <c r="ER39" s="66"/>
      <c r="ES39" s="66"/>
      <c r="ET39" s="66"/>
      <c r="EU39" s="66"/>
      <c r="EV39" s="66"/>
      <c r="EW39" s="66"/>
      <c r="EX39" s="66"/>
      <c r="EY39" s="66"/>
      <c r="EZ39" s="66"/>
      <c r="FA39" s="66"/>
      <c r="FB39" s="66"/>
      <c r="FC39" s="66"/>
      <c r="FD39" s="66"/>
      <c r="FE39" s="66"/>
      <c r="FF39" s="66"/>
      <c r="FG39" s="66"/>
      <c r="FH39" s="66"/>
      <c r="FI39" s="66"/>
      <c r="FJ39" s="66"/>
      <c r="FK39" s="66"/>
      <c r="FL39" s="66"/>
      <c r="FM39" s="66"/>
      <c r="FN39" s="66"/>
      <c r="FO39" s="66"/>
      <c r="FP39" s="66"/>
      <c r="FQ39" s="66"/>
      <c r="FR39" s="66"/>
      <c r="FS39" s="66"/>
      <c r="FT39" s="66"/>
      <c r="FU39" s="66"/>
      <c r="FV39" s="66"/>
      <c r="FW39" s="66"/>
      <c r="FX39" s="66"/>
      <c r="FY39" s="66"/>
      <c r="FZ39" s="66"/>
      <c r="GA39" s="66"/>
      <c r="GB39" s="66"/>
      <c r="GC39" s="66"/>
      <c r="GD39" s="66"/>
      <c r="GE39" s="66"/>
      <c r="GF39" s="66"/>
      <c r="GG39" s="66"/>
      <c r="GH39" s="66"/>
      <c r="GI39" s="66"/>
      <c r="GJ39" s="66"/>
      <c r="GK39" s="66"/>
      <c r="GL39" s="66"/>
      <c r="GM39" s="66"/>
      <c r="GN39" s="66"/>
      <c r="GO39" s="66"/>
      <c r="GP39" s="66"/>
      <c r="GQ39" s="66"/>
      <c r="GR39" s="66"/>
      <c r="GS39" s="66"/>
      <c r="GT39" s="66"/>
      <c r="GU39" s="66"/>
      <c r="GV39" s="66"/>
      <c r="GW39" s="66"/>
      <c r="GX39" s="66"/>
      <c r="GY39" s="66"/>
      <c r="GZ39" s="66"/>
      <c r="HA39" s="66"/>
      <c r="HB39" s="66"/>
      <c r="HC39" s="66"/>
      <c r="HD39" s="66"/>
      <c r="HE39" s="66"/>
      <c r="HF39" s="66"/>
      <c r="HG39" s="66"/>
      <c r="HH39" s="66"/>
      <c r="HI39" s="66"/>
      <c r="HJ39" s="66"/>
      <c r="HK39" s="66"/>
      <c r="HL39" s="66"/>
      <c r="HM39" s="66"/>
      <c r="HN39" s="66"/>
      <c r="HO39" s="66"/>
      <c r="HP39" s="66"/>
      <c r="HQ39" s="66"/>
      <c r="HR39" s="66"/>
      <c r="HS39" s="66"/>
      <c r="HT39" s="66"/>
      <c r="HU39" s="66"/>
      <c r="HV39" s="66"/>
      <c r="HW39" s="66"/>
      <c r="HX39" s="66"/>
      <c r="HY39" s="66"/>
      <c r="HZ39" s="66"/>
      <c r="IA39" s="66"/>
      <c r="IB39" s="66"/>
      <c r="IC39" s="66"/>
      <c r="ID39" s="66"/>
      <c r="IE39" s="66"/>
      <c r="IF39" s="66"/>
      <c r="IG39" s="66"/>
      <c r="IH39" s="66"/>
      <c r="II39" s="66"/>
      <c r="IJ39" s="66"/>
      <c r="IK39" s="66"/>
      <c r="IL39" s="66"/>
      <c r="IM39" s="66"/>
      <c r="IN39" s="66"/>
      <c r="IO39" s="66"/>
      <c r="IP39" s="66"/>
      <c r="IQ39" s="66"/>
      <c r="IR39" s="66"/>
      <c r="IS39" s="66"/>
      <c r="IT39" s="66"/>
      <c r="IU39" s="66"/>
      <c r="IV39" s="66"/>
      <c r="IW39" s="66"/>
      <c r="IX39" s="66"/>
      <c r="IY39" s="66"/>
      <c r="IZ39" s="66"/>
      <c r="JA39" s="66"/>
      <c r="JB39" s="66"/>
      <c r="JC39" s="66"/>
      <c r="JD39" s="66"/>
      <c r="JE39" s="66"/>
      <c r="JF39" s="66"/>
      <c r="JG39" s="66"/>
      <c r="JH39" s="66"/>
      <c r="JI39" s="66"/>
      <c r="JJ39" s="66"/>
      <c r="JK39" s="66"/>
      <c r="JL39" s="66"/>
      <c r="JM39" s="66"/>
      <c r="JN39" s="66"/>
      <c r="JO39" s="66"/>
      <c r="JP39" s="66"/>
      <c r="JQ39" s="66"/>
      <c r="JR39" s="66"/>
      <c r="JS39" s="66"/>
      <c r="JT39" s="66"/>
      <c r="JU39" s="66"/>
      <c r="JV39" s="66"/>
      <c r="JW39" s="66"/>
      <c r="JX39" s="66"/>
      <c r="JY39" s="66"/>
      <c r="JZ39" s="66"/>
      <c r="KA39" s="66"/>
      <c r="KB39" s="66"/>
      <c r="KC39" s="66"/>
      <c r="KD39" s="66"/>
      <c r="KE39" s="66"/>
      <c r="KF39" s="66"/>
      <c r="KG39" s="66"/>
      <c r="KH39" s="66"/>
      <c r="KI39" s="66"/>
      <c r="KJ39" s="66"/>
      <c r="KK39" s="66"/>
      <c r="KL39" s="66"/>
      <c r="KM39" s="66"/>
      <c r="KN39" s="66"/>
      <c r="KO39" s="66"/>
      <c r="KP39" s="66"/>
      <c r="KQ39" s="66"/>
      <c r="KR39" s="66"/>
      <c r="KS39" s="66"/>
      <c r="KT39" s="66"/>
      <c r="KU39" s="66"/>
      <c r="KV39" s="66"/>
      <c r="KW39" s="66"/>
      <c r="KX39" s="66"/>
      <c r="KY39" s="66"/>
      <c r="KZ39" s="66"/>
      <c r="LA39" s="66"/>
      <c r="LB39" s="66"/>
      <c r="LC39" s="66"/>
      <c r="LD39" s="66"/>
      <c r="LE39" s="66"/>
      <c r="LF39" s="66"/>
      <c r="LG39" s="66"/>
      <c r="LH39" s="66"/>
      <c r="LI39" s="66"/>
      <c r="LJ39" s="66"/>
      <c r="LK39" s="66"/>
      <c r="LL39" s="66"/>
      <c r="LM39" s="66"/>
      <c r="LN39" s="66"/>
      <c r="LO39" s="66"/>
      <c r="LP39" s="66"/>
      <c r="LQ39" s="66"/>
      <c r="LR39" s="66"/>
      <c r="LS39" s="66"/>
      <c r="LT39" s="66"/>
      <c r="LU39" s="66"/>
      <c r="LV39" s="66"/>
      <c r="LW39" s="66"/>
      <c r="LX39" s="66"/>
      <c r="LY39" s="66"/>
      <c r="LZ39" s="66"/>
      <c r="MA39" s="66"/>
      <c r="MB39" s="66"/>
      <c r="MC39" s="66"/>
      <c r="MD39" s="66"/>
      <c r="ME39" s="66"/>
      <c r="MF39" s="66"/>
      <c r="MG39" s="66"/>
      <c r="MH39" s="66"/>
      <c r="MI39" s="66"/>
      <c r="MJ39" s="66"/>
      <c r="MK39" s="66"/>
      <c r="ML39" s="66"/>
      <c r="MM39" s="66"/>
      <c r="MN39" s="66"/>
      <c r="MO39" s="66"/>
      <c r="MP39" s="66"/>
      <c r="MQ39" s="66"/>
      <c r="MR39" s="66"/>
      <c r="MS39" s="66"/>
      <c r="MT39" s="66"/>
      <c r="MU39" s="66"/>
      <c r="MV39" s="66"/>
      <c r="MW39" s="66"/>
      <c r="MX39" s="66"/>
      <c r="MY39" s="66"/>
      <c r="MZ39" s="66"/>
      <c r="NA39" s="66"/>
      <c r="NB39" s="66"/>
      <c r="NC39" s="66"/>
      <c r="ND39" s="66"/>
      <c r="NE39" s="66"/>
      <c r="NF39" s="66"/>
      <c r="NG39" s="66"/>
      <c r="NH39" s="66"/>
      <c r="NI39" s="66"/>
      <c r="NJ39" s="66"/>
      <c r="NK39" s="66"/>
      <c r="NL39" s="66"/>
      <c r="NM39" s="66"/>
      <c r="NN39" s="66"/>
      <c r="NO39" s="66"/>
      <c r="NP39" s="66"/>
      <c r="NQ39" s="66"/>
      <c r="NR39" s="66"/>
      <c r="NS39" s="66"/>
      <c r="NT39" s="66"/>
      <c r="NU39" s="66"/>
      <c r="NV39" s="66"/>
      <c r="NW39" s="66"/>
      <c r="NX39" s="66"/>
      <c r="NY39" s="66"/>
      <c r="NZ39" s="66"/>
      <c r="OA39" s="66"/>
      <c r="OB39" s="66"/>
      <c r="OC39" s="66"/>
      <c r="OD39" s="66"/>
      <c r="OE39" s="66"/>
      <c r="OF39" s="66"/>
      <c r="OG39" s="66"/>
      <c r="OH39" s="66"/>
      <c r="OI39" s="66"/>
      <c r="OJ39" s="66"/>
      <c r="OK39" s="66"/>
      <c r="OL39" s="66"/>
      <c r="OM39" s="66"/>
      <c r="ON39" s="66"/>
      <c r="OO39" s="66"/>
      <c r="OP39" s="66"/>
      <c r="OQ39" s="66"/>
      <c r="OR39" s="66"/>
      <c r="OS39" s="66"/>
      <c r="OT39" s="66"/>
      <c r="OU39" s="66"/>
      <c r="OV39" s="66"/>
      <c r="OW39" s="66"/>
      <c r="OX39" s="66"/>
      <c r="OY39" s="66"/>
      <c r="OZ39" s="66"/>
      <c r="PA39" s="66"/>
      <c r="PB39" s="66"/>
      <c r="PC39" s="66"/>
      <c r="PD39" s="66"/>
      <c r="PE39" s="66"/>
      <c r="PF39" s="66"/>
      <c r="PG39" s="66"/>
      <c r="PH39" s="66"/>
      <c r="PI39" s="66"/>
      <c r="PJ39" s="66"/>
    </row>
    <row r="40" spans="1:426" s="28" customFormat="1" ht="15.75" thickBot="1">
      <c r="A40" s="45"/>
      <c r="B40" s="47"/>
      <c r="C40" s="24"/>
      <c r="D40" s="47"/>
      <c r="E40" s="48"/>
      <c r="F40" s="48"/>
      <c r="G40" s="48"/>
      <c r="H40" s="25"/>
      <c r="I40" s="54"/>
      <c r="J40" s="54"/>
      <c r="K40" s="55"/>
      <c r="L40" s="23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6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6"/>
      <c r="BZ40" s="66"/>
      <c r="CA40" s="66"/>
      <c r="CB40" s="66"/>
      <c r="CC40" s="66"/>
      <c r="CD40" s="66"/>
      <c r="CE40" s="66"/>
      <c r="CF40" s="66"/>
      <c r="CG40" s="66"/>
      <c r="CH40" s="66"/>
      <c r="CI40" s="66"/>
      <c r="CJ40" s="66"/>
      <c r="CK40" s="66"/>
      <c r="CL40" s="66"/>
      <c r="CM40" s="66"/>
      <c r="CN40" s="66"/>
      <c r="CO40" s="66"/>
      <c r="CP40" s="66"/>
      <c r="CQ40" s="66"/>
      <c r="CR40" s="66"/>
      <c r="CS40" s="66"/>
      <c r="CT40" s="66"/>
      <c r="CU40" s="66"/>
      <c r="CV40" s="66"/>
      <c r="CW40" s="66"/>
      <c r="CX40" s="66"/>
      <c r="CY40" s="66"/>
      <c r="CZ40" s="66"/>
      <c r="DA40" s="66"/>
      <c r="DB40" s="66"/>
      <c r="DC40" s="66"/>
      <c r="DD40" s="66"/>
      <c r="DE40" s="66"/>
      <c r="DF40" s="66"/>
      <c r="DG40" s="66"/>
      <c r="DH40" s="66"/>
      <c r="DI40" s="66"/>
      <c r="DJ40" s="66"/>
      <c r="DK40" s="66"/>
      <c r="DL40" s="66"/>
      <c r="DM40" s="66"/>
      <c r="DN40" s="66"/>
      <c r="DO40" s="66"/>
      <c r="DP40" s="66"/>
      <c r="DQ40" s="66"/>
      <c r="DR40" s="66"/>
      <c r="DS40" s="66"/>
      <c r="DT40" s="66"/>
      <c r="DU40" s="66"/>
      <c r="DV40" s="66"/>
      <c r="DW40" s="66"/>
      <c r="DX40" s="66"/>
      <c r="DY40" s="66"/>
      <c r="DZ40" s="66"/>
      <c r="EA40" s="66"/>
      <c r="EB40" s="66"/>
      <c r="EC40" s="66"/>
      <c r="ED40" s="66"/>
      <c r="EE40" s="66"/>
      <c r="EF40" s="66"/>
      <c r="EG40" s="66"/>
      <c r="EH40" s="66"/>
      <c r="EI40" s="66"/>
      <c r="EJ40" s="66"/>
      <c r="EK40" s="66"/>
      <c r="EL40" s="66"/>
      <c r="EM40" s="66"/>
      <c r="EN40" s="66"/>
      <c r="EO40" s="66"/>
      <c r="EP40" s="66"/>
      <c r="EQ40" s="66"/>
      <c r="ER40" s="66"/>
      <c r="ES40" s="66"/>
      <c r="ET40" s="66"/>
      <c r="EU40" s="66"/>
      <c r="EV40" s="66"/>
      <c r="EW40" s="66"/>
      <c r="EX40" s="66"/>
      <c r="EY40" s="66"/>
      <c r="EZ40" s="66"/>
      <c r="FA40" s="66"/>
      <c r="FB40" s="66"/>
      <c r="FC40" s="66"/>
      <c r="FD40" s="66"/>
      <c r="FE40" s="66"/>
      <c r="FF40" s="66"/>
      <c r="FG40" s="66"/>
      <c r="FH40" s="66"/>
      <c r="FI40" s="66"/>
      <c r="FJ40" s="66"/>
      <c r="FK40" s="66"/>
      <c r="FL40" s="66"/>
      <c r="FM40" s="66"/>
      <c r="FN40" s="66"/>
      <c r="FO40" s="66"/>
      <c r="FP40" s="66"/>
      <c r="FQ40" s="66"/>
      <c r="FR40" s="66"/>
      <c r="FS40" s="66"/>
      <c r="FT40" s="66"/>
      <c r="FU40" s="66"/>
      <c r="FV40" s="66"/>
      <c r="FW40" s="66"/>
      <c r="FX40" s="66"/>
      <c r="FY40" s="66"/>
      <c r="FZ40" s="66"/>
      <c r="GA40" s="66"/>
      <c r="GB40" s="66"/>
      <c r="GC40" s="66"/>
      <c r="GD40" s="66"/>
      <c r="GE40" s="66"/>
      <c r="GF40" s="66"/>
      <c r="GG40" s="66"/>
      <c r="GH40" s="66"/>
      <c r="GI40" s="66"/>
      <c r="GJ40" s="66"/>
      <c r="GK40" s="66"/>
      <c r="GL40" s="66"/>
      <c r="GM40" s="66"/>
      <c r="GN40" s="66"/>
      <c r="GO40" s="66"/>
      <c r="GP40" s="66"/>
      <c r="GQ40" s="66"/>
      <c r="GR40" s="66"/>
      <c r="GS40" s="66"/>
      <c r="GT40" s="66"/>
      <c r="GU40" s="66"/>
      <c r="GV40" s="66"/>
      <c r="GW40" s="66"/>
      <c r="GX40" s="66"/>
      <c r="GY40" s="66"/>
      <c r="GZ40" s="66"/>
      <c r="HA40" s="66"/>
      <c r="HB40" s="66"/>
      <c r="HC40" s="66"/>
      <c r="HD40" s="66"/>
      <c r="HE40" s="66"/>
      <c r="HF40" s="66"/>
      <c r="HG40" s="66"/>
      <c r="HH40" s="66"/>
      <c r="HI40" s="66"/>
      <c r="HJ40" s="66"/>
      <c r="HK40" s="66"/>
      <c r="HL40" s="66"/>
      <c r="HM40" s="66"/>
      <c r="HN40" s="66"/>
      <c r="HO40" s="66"/>
      <c r="HP40" s="66"/>
      <c r="HQ40" s="66"/>
      <c r="HR40" s="66"/>
      <c r="HS40" s="66"/>
      <c r="HT40" s="66"/>
      <c r="HU40" s="66"/>
      <c r="HV40" s="66"/>
      <c r="HW40" s="66"/>
      <c r="HX40" s="66"/>
      <c r="HY40" s="66"/>
      <c r="HZ40" s="66"/>
      <c r="IA40" s="66"/>
      <c r="IB40" s="66"/>
      <c r="IC40" s="66"/>
      <c r="ID40" s="66"/>
      <c r="IE40" s="66"/>
      <c r="IF40" s="66"/>
      <c r="IG40" s="66"/>
      <c r="IH40" s="66"/>
      <c r="II40" s="66"/>
      <c r="IJ40" s="66"/>
      <c r="IK40" s="66"/>
      <c r="IL40" s="66"/>
      <c r="IM40" s="66"/>
      <c r="IN40" s="66"/>
      <c r="IO40" s="66"/>
      <c r="IP40" s="66"/>
      <c r="IQ40" s="66"/>
      <c r="IR40" s="66"/>
      <c r="IS40" s="66"/>
      <c r="IT40" s="66"/>
      <c r="IU40" s="66"/>
      <c r="IV40" s="66"/>
      <c r="IW40" s="66"/>
      <c r="IX40" s="66"/>
      <c r="IY40" s="66"/>
      <c r="IZ40" s="66"/>
      <c r="JA40" s="66"/>
      <c r="JB40" s="66"/>
      <c r="JC40" s="66"/>
      <c r="JD40" s="66"/>
      <c r="JE40" s="66"/>
      <c r="JF40" s="66"/>
      <c r="JG40" s="66"/>
      <c r="JH40" s="66"/>
      <c r="JI40" s="66"/>
      <c r="JJ40" s="66"/>
      <c r="JK40" s="66"/>
      <c r="JL40" s="66"/>
      <c r="JM40" s="66"/>
      <c r="JN40" s="66"/>
      <c r="JO40" s="66"/>
      <c r="JP40" s="66"/>
      <c r="JQ40" s="66"/>
      <c r="JR40" s="66"/>
      <c r="JS40" s="66"/>
      <c r="JT40" s="66"/>
      <c r="JU40" s="66"/>
      <c r="JV40" s="66"/>
      <c r="JW40" s="66"/>
      <c r="JX40" s="66"/>
      <c r="JY40" s="66"/>
      <c r="JZ40" s="66"/>
      <c r="KA40" s="66"/>
      <c r="KB40" s="66"/>
      <c r="KC40" s="66"/>
      <c r="KD40" s="66"/>
      <c r="KE40" s="66"/>
      <c r="KF40" s="66"/>
      <c r="KG40" s="66"/>
      <c r="KH40" s="66"/>
      <c r="KI40" s="66"/>
      <c r="KJ40" s="66"/>
      <c r="KK40" s="66"/>
      <c r="KL40" s="66"/>
      <c r="KM40" s="66"/>
      <c r="KN40" s="66"/>
      <c r="KO40" s="66"/>
      <c r="KP40" s="66"/>
      <c r="KQ40" s="66"/>
      <c r="KR40" s="66"/>
      <c r="KS40" s="66"/>
      <c r="KT40" s="66"/>
      <c r="KU40" s="66"/>
      <c r="KV40" s="66"/>
      <c r="KW40" s="66"/>
      <c r="KX40" s="66"/>
      <c r="KY40" s="66"/>
      <c r="KZ40" s="66"/>
      <c r="LA40" s="66"/>
      <c r="LB40" s="66"/>
      <c r="LC40" s="66"/>
      <c r="LD40" s="66"/>
      <c r="LE40" s="66"/>
      <c r="LF40" s="66"/>
      <c r="LG40" s="66"/>
      <c r="LH40" s="66"/>
      <c r="LI40" s="66"/>
      <c r="LJ40" s="66"/>
      <c r="LK40" s="66"/>
      <c r="LL40" s="66"/>
      <c r="LM40" s="66"/>
      <c r="LN40" s="66"/>
      <c r="LO40" s="66"/>
      <c r="LP40" s="66"/>
      <c r="LQ40" s="66"/>
      <c r="LR40" s="66"/>
      <c r="LS40" s="66"/>
      <c r="LT40" s="66"/>
      <c r="LU40" s="66"/>
      <c r="LV40" s="66"/>
      <c r="LW40" s="66"/>
      <c r="LX40" s="66"/>
      <c r="LY40" s="66"/>
      <c r="LZ40" s="66"/>
      <c r="MA40" s="66"/>
      <c r="MB40" s="66"/>
      <c r="MC40" s="66"/>
      <c r="MD40" s="66"/>
      <c r="ME40" s="66"/>
      <c r="MF40" s="66"/>
      <c r="MG40" s="66"/>
      <c r="MH40" s="66"/>
      <c r="MI40" s="66"/>
      <c r="MJ40" s="66"/>
      <c r="MK40" s="66"/>
      <c r="ML40" s="66"/>
      <c r="MM40" s="66"/>
      <c r="MN40" s="66"/>
      <c r="MO40" s="66"/>
      <c r="MP40" s="66"/>
      <c r="MQ40" s="66"/>
      <c r="MR40" s="66"/>
      <c r="MS40" s="66"/>
      <c r="MT40" s="66"/>
      <c r="MU40" s="66"/>
      <c r="MV40" s="66"/>
      <c r="MW40" s="66"/>
      <c r="MX40" s="66"/>
      <c r="MY40" s="66"/>
      <c r="MZ40" s="66"/>
      <c r="NA40" s="66"/>
      <c r="NB40" s="66"/>
      <c r="NC40" s="66"/>
      <c r="ND40" s="66"/>
      <c r="NE40" s="66"/>
      <c r="NF40" s="66"/>
      <c r="NG40" s="66"/>
      <c r="NH40" s="66"/>
      <c r="NI40" s="66"/>
      <c r="NJ40" s="66"/>
      <c r="NK40" s="66"/>
      <c r="NL40" s="66"/>
      <c r="NM40" s="66"/>
      <c r="NN40" s="66"/>
      <c r="NO40" s="66"/>
      <c r="NP40" s="66"/>
      <c r="NQ40" s="66"/>
      <c r="NR40" s="66"/>
      <c r="NS40" s="66"/>
      <c r="NT40" s="66"/>
      <c r="NU40" s="66"/>
      <c r="NV40" s="66"/>
      <c r="NW40" s="66"/>
      <c r="NX40" s="66"/>
      <c r="NY40" s="66"/>
      <c r="NZ40" s="66"/>
      <c r="OA40" s="66"/>
      <c r="OB40" s="66"/>
      <c r="OC40" s="66"/>
      <c r="OD40" s="66"/>
      <c r="OE40" s="66"/>
      <c r="OF40" s="66"/>
      <c r="OG40" s="66"/>
      <c r="OH40" s="66"/>
      <c r="OI40" s="66"/>
      <c r="OJ40" s="66"/>
      <c r="OK40" s="66"/>
      <c r="OL40" s="66"/>
      <c r="OM40" s="66"/>
      <c r="ON40" s="66"/>
      <c r="OO40" s="66"/>
      <c r="OP40" s="66"/>
      <c r="OQ40" s="66"/>
      <c r="OR40" s="66"/>
      <c r="OS40" s="66"/>
      <c r="OT40" s="66"/>
      <c r="OU40" s="66"/>
      <c r="OV40" s="66"/>
      <c r="OW40" s="66"/>
      <c r="OX40" s="66"/>
      <c r="OY40" s="66"/>
      <c r="OZ40" s="66"/>
      <c r="PA40" s="66"/>
      <c r="PB40" s="66"/>
      <c r="PC40" s="66"/>
      <c r="PD40" s="66"/>
      <c r="PE40" s="66"/>
      <c r="PF40" s="66"/>
      <c r="PG40" s="66"/>
      <c r="PH40" s="66"/>
      <c r="PI40" s="66"/>
      <c r="PJ40" s="66"/>
    </row>
    <row r="41" spans="1:426" ht="45">
      <c r="A41" s="80">
        <f>A35+1</f>
        <v>5</v>
      </c>
      <c r="B41" s="8" t="s">
        <v>24</v>
      </c>
      <c r="C41" s="12" t="s">
        <v>2</v>
      </c>
      <c r="D41" s="191" t="s">
        <v>63</v>
      </c>
      <c r="E41" s="14">
        <f>E42+E43+E44</f>
        <v>1100000</v>
      </c>
      <c r="F41" s="14"/>
      <c r="G41" s="14"/>
      <c r="H41" s="17">
        <f>SUM(I41:J41)</f>
        <v>1500000</v>
      </c>
      <c r="I41" s="17">
        <v>195025</v>
      </c>
      <c r="J41" s="18">
        <v>1304975</v>
      </c>
      <c r="K41" s="16" t="s">
        <v>57</v>
      </c>
      <c r="L41" s="74"/>
    </row>
    <row r="42" spans="1:426">
      <c r="A42" s="10"/>
      <c r="B42" s="12" t="s">
        <v>25</v>
      </c>
      <c r="C42" s="12"/>
      <c r="D42" s="192"/>
      <c r="E42" s="14">
        <v>1100000</v>
      </c>
      <c r="F42" s="14"/>
      <c r="G42" s="14"/>
      <c r="H42" s="17"/>
      <c r="I42" s="17"/>
      <c r="J42" s="30">
        <v>1119696</v>
      </c>
      <c r="K42" s="20" t="s">
        <v>58</v>
      </c>
      <c r="L42" s="69" t="s">
        <v>61</v>
      </c>
    </row>
    <row r="43" spans="1:426" ht="42.75" customHeight="1">
      <c r="A43" s="10"/>
      <c r="B43" s="12"/>
      <c r="C43" s="12"/>
      <c r="D43" s="192"/>
      <c r="E43" s="14"/>
      <c r="F43" s="14"/>
      <c r="G43" s="14"/>
      <c r="H43" s="17"/>
      <c r="I43" s="29"/>
      <c r="J43" s="30">
        <v>149990</v>
      </c>
      <c r="K43" s="77" t="s">
        <v>59</v>
      </c>
      <c r="L43" s="69" t="s">
        <v>62</v>
      </c>
    </row>
    <row r="44" spans="1:426" ht="28.5">
      <c r="A44" s="10"/>
      <c r="B44" s="12"/>
      <c r="C44" s="12"/>
      <c r="D44" s="192"/>
      <c r="E44" s="14"/>
      <c r="F44" s="14"/>
      <c r="G44" s="14"/>
      <c r="H44" s="17"/>
      <c r="I44" s="17"/>
      <c r="J44" s="30">
        <v>35289</v>
      </c>
      <c r="K44" s="20" t="s">
        <v>60</v>
      </c>
      <c r="L44" s="204"/>
    </row>
    <row r="45" spans="1:426">
      <c r="A45" s="10"/>
      <c r="B45" s="12"/>
      <c r="C45" s="12"/>
      <c r="D45" s="192"/>
      <c r="E45" s="14"/>
      <c r="F45" s="14"/>
      <c r="G45" s="14"/>
      <c r="H45" s="17"/>
      <c r="I45" s="29"/>
      <c r="J45" s="30"/>
      <c r="K45" s="20"/>
      <c r="L45" s="204"/>
    </row>
    <row r="46" spans="1:426">
      <c r="A46" s="10"/>
      <c r="B46" s="12"/>
      <c r="C46" s="12"/>
      <c r="D46" s="192"/>
      <c r="E46" s="14"/>
      <c r="F46" s="14"/>
      <c r="G46" s="14"/>
      <c r="H46" s="17"/>
      <c r="I46" s="17"/>
      <c r="J46" s="30"/>
      <c r="K46" s="20"/>
      <c r="L46" s="204"/>
    </row>
    <row r="47" spans="1:426">
      <c r="A47" s="10"/>
      <c r="B47" s="12"/>
      <c r="C47" s="12"/>
      <c r="D47" s="192"/>
      <c r="E47" s="14"/>
      <c r="F47" s="14"/>
      <c r="G47" s="14"/>
      <c r="H47" s="17"/>
      <c r="I47" s="29"/>
      <c r="J47" s="30"/>
      <c r="K47" s="20"/>
      <c r="L47" s="204"/>
    </row>
    <row r="48" spans="1:426">
      <c r="A48" s="10"/>
      <c r="B48" s="12"/>
      <c r="C48" s="12"/>
      <c r="D48" s="192"/>
      <c r="E48" s="14"/>
      <c r="F48" s="14"/>
      <c r="G48" s="14"/>
      <c r="H48" s="17"/>
      <c r="I48" s="17"/>
      <c r="J48" s="30"/>
      <c r="K48" s="20"/>
      <c r="L48" s="204"/>
    </row>
    <row r="49" spans="1:426" s="21" customFormat="1" ht="15.75" thickBot="1">
      <c r="A49" s="31"/>
      <c r="B49" s="33"/>
      <c r="C49" s="33"/>
      <c r="D49" s="193"/>
      <c r="E49" s="34"/>
      <c r="F49" s="34"/>
      <c r="G49" s="34"/>
      <c r="H49" s="35"/>
      <c r="I49" s="56"/>
      <c r="J49" s="56"/>
      <c r="K49" s="36"/>
      <c r="L49" s="70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/>
      <c r="BH49" s="66"/>
      <c r="BI49" s="66"/>
      <c r="BJ49" s="66"/>
      <c r="BK49" s="66"/>
      <c r="BL49" s="66"/>
      <c r="BM49" s="66"/>
      <c r="BN49" s="66"/>
      <c r="BO49" s="66"/>
      <c r="BP49" s="66"/>
      <c r="BQ49" s="66"/>
      <c r="BR49" s="66"/>
      <c r="BS49" s="66"/>
      <c r="BT49" s="66"/>
      <c r="BU49" s="66"/>
      <c r="BV49" s="66"/>
      <c r="BW49" s="66"/>
      <c r="BX49" s="66"/>
      <c r="BY49" s="66"/>
      <c r="BZ49" s="66"/>
      <c r="CA49" s="66"/>
      <c r="CB49" s="66"/>
      <c r="CC49" s="66"/>
      <c r="CD49" s="66"/>
      <c r="CE49" s="66"/>
      <c r="CF49" s="66"/>
      <c r="CG49" s="66"/>
      <c r="CH49" s="66"/>
      <c r="CI49" s="66"/>
      <c r="CJ49" s="66"/>
      <c r="CK49" s="66"/>
      <c r="CL49" s="66"/>
      <c r="CM49" s="66"/>
      <c r="CN49" s="66"/>
      <c r="CO49" s="66"/>
      <c r="CP49" s="66"/>
      <c r="CQ49" s="66"/>
      <c r="CR49" s="66"/>
      <c r="CS49" s="66"/>
      <c r="CT49" s="66"/>
      <c r="CU49" s="66"/>
      <c r="CV49" s="66"/>
      <c r="CW49" s="66"/>
      <c r="CX49" s="66"/>
      <c r="CY49" s="66"/>
      <c r="CZ49" s="66"/>
      <c r="DA49" s="66"/>
      <c r="DB49" s="66"/>
      <c r="DC49" s="66"/>
      <c r="DD49" s="66"/>
      <c r="DE49" s="66"/>
      <c r="DF49" s="66"/>
      <c r="DG49" s="66"/>
      <c r="DH49" s="66"/>
      <c r="DI49" s="66"/>
      <c r="DJ49" s="66"/>
      <c r="DK49" s="66"/>
      <c r="DL49" s="66"/>
      <c r="DM49" s="66"/>
      <c r="DN49" s="66"/>
      <c r="DO49" s="66"/>
      <c r="DP49" s="66"/>
      <c r="DQ49" s="66"/>
      <c r="DR49" s="66"/>
      <c r="DS49" s="66"/>
      <c r="DT49" s="66"/>
      <c r="DU49" s="66"/>
      <c r="DV49" s="66"/>
      <c r="DW49" s="66"/>
      <c r="DX49" s="66"/>
      <c r="DY49" s="66"/>
      <c r="DZ49" s="66"/>
      <c r="EA49" s="66"/>
      <c r="EB49" s="66"/>
      <c r="EC49" s="66"/>
      <c r="ED49" s="66"/>
      <c r="EE49" s="66"/>
      <c r="EF49" s="66"/>
      <c r="EG49" s="66"/>
      <c r="EH49" s="66"/>
      <c r="EI49" s="66"/>
      <c r="EJ49" s="66"/>
      <c r="EK49" s="66"/>
      <c r="EL49" s="66"/>
      <c r="EM49" s="66"/>
      <c r="EN49" s="66"/>
      <c r="EO49" s="66"/>
      <c r="EP49" s="66"/>
      <c r="EQ49" s="66"/>
      <c r="ER49" s="66"/>
      <c r="ES49" s="66"/>
      <c r="ET49" s="66"/>
      <c r="EU49" s="66"/>
      <c r="EV49" s="66"/>
      <c r="EW49" s="66"/>
      <c r="EX49" s="66"/>
      <c r="EY49" s="66"/>
      <c r="EZ49" s="66"/>
      <c r="FA49" s="66"/>
      <c r="FB49" s="66"/>
      <c r="FC49" s="66"/>
      <c r="FD49" s="66"/>
      <c r="FE49" s="66"/>
      <c r="FF49" s="66"/>
      <c r="FG49" s="66"/>
      <c r="FH49" s="66"/>
      <c r="FI49" s="66"/>
      <c r="FJ49" s="66"/>
      <c r="FK49" s="66"/>
      <c r="FL49" s="66"/>
      <c r="FM49" s="66"/>
      <c r="FN49" s="66"/>
      <c r="FO49" s="66"/>
      <c r="FP49" s="66"/>
      <c r="FQ49" s="66"/>
      <c r="FR49" s="66"/>
      <c r="FS49" s="66"/>
      <c r="FT49" s="66"/>
      <c r="FU49" s="66"/>
      <c r="FV49" s="66"/>
      <c r="FW49" s="66"/>
      <c r="FX49" s="66"/>
      <c r="FY49" s="66"/>
      <c r="FZ49" s="66"/>
      <c r="GA49" s="66"/>
      <c r="GB49" s="66"/>
      <c r="GC49" s="66"/>
      <c r="GD49" s="66"/>
      <c r="GE49" s="66"/>
      <c r="GF49" s="66"/>
      <c r="GG49" s="66"/>
      <c r="GH49" s="66"/>
      <c r="GI49" s="66"/>
      <c r="GJ49" s="66"/>
      <c r="GK49" s="66"/>
      <c r="GL49" s="66"/>
      <c r="GM49" s="66"/>
      <c r="GN49" s="66"/>
      <c r="GO49" s="66"/>
      <c r="GP49" s="66"/>
      <c r="GQ49" s="66"/>
      <c r="GR49" s="66"/>
      <c r="GS49" s="66"/>
      <c r="GT49" s="66"/>
      <c r="GU49" s="66"/>
      <c r="GV49" s="66"/>
      <c r="GW49" s="66"/>
      <c r="GX49" s="66"/>
      <c r="GY49" s="66"/>
      <c r="GZ49" s="66"/>
      <c r="HA49" s="66"/>
      <c r="HB49" s="66"/>
      <c r="HC49" s="66"/>
      <c r="HD49" s="66"/>
      <c r="HE49" s="66"/>
      <c r="HF49" s="66"/>
      <c r="HG49" s="66"/>
      <c r="HH49" s="66"/>
      <c r="HI49" s="66"/>
      <c r="HJ49" s="66"/>
      <c r="HK49" s="66"/>
      <c r="HL49" s="66"/>
      <c r="HM49" s="66"/>
      <c r="HN49" s="66"/>
      <c r="HO49" s="66"/>
      <c r="HP49" s="66"/>
      <c r="HQ49" s="66"/>
      <c r="HR49" s="66"/>
      <c r="HS49" s="66"/>
      <c r="HT49" s="66"/>
      <c r="HU49" s="66"/>
      <c r="HV49" s="66"/>
      <c r="HW49" s="66"/>
      <c r="HX49" s="66"/>
      <c r="HY49" s="66"/>
      <c r="HZ49" s="66"/>
      <c r="IA49" s="66"/>
      <c r="IB49" s="66"/>
      <c r="IC49" s="66"/>
      <c r="ID49" s="66"/>
      <c r="IE49" s="66"/>
      <c r="IF49" s="66"/>
      <c r="IG49" s="66"/>
      <c r="IH49" s="66"/>
      <c r="II49" s="66"/>
      <c r="IJ49" s="66"/>
      <c r="IK49" s="66"/>
      <c r="IL49" s="66"/>
      <c r="IM49" s="66"/>
      <c r="IN49" s="66"/>
      <c r="IO49" s="66"/>
      <c r="IP49" s="66"/>
      <c r="IQ49" s="66"/>
      <c r="IR49" s="66"/>
      <c r="IS49" s="66"/>
      <c r="IT49" s="66"/>
      <c r="IU49" s="66"/>
      <c r="IV49" s="66"/>
      <c r="IW49" s="66"/>
      <c r="IX49" s="66"/>
      <c r="IY49" s="66"/>
      <c r="IZ49" s="66"/>
      <c r="JA49" s="66"/>
      <c r="JB49" s="66"/>
      <c r="JC49" s="66"/>
      <c r="JD49" s="66"/>
      <c r="JE49" s="66"/>
      <c r="JF49" s="66"/>
      <c r="JG49" s="66"/>
      <c r="JH49" s="66"/>
      <c r="JI49" s="66"/>
      <c r="JJ49" s="66"/>
      <c r="JK49" s="66"/>
      <c r="JL49" s="66"/>
      <c r="JM49" s="66"/>
      <c r="JN49" s="66"/>
      <c r="JO49" s="66"/>
      <c r="JP49" s="66"/>
      <c r="JQ49" s="66"/>
      <c r="JR49" s="66"/>
      <c r="JS49" s="66"/>
      <c r="JT49" s="66"/>
      <c r="JU49" s="66"/>
      <c r="JV49" s="66"/>
      <c r="JW49" s="66"/>
      <c r="JX49" s="66"/>
      <c r="JY49" s="66"/>
      <c r="JZ49" s="66"/>
      <c r="KA49" s="66"/>
      <c r="KB49" s="66"/>
      <c r="KC49" s="66"/>
      <c r="KD49" s="66"/>
      <c r="KE49" s="66"/>
      <c r="KF49" s="66"/>
      <c r="KG49" s="66"/>
      <c r="KH49" s="66"/>
      <c r="KI49" s="66"/>
      <c r="KJ49" s="66"/>
      <c r="KK49" s="66"/>
      <c r="KL49" s="66"/>
      <c r="KM49" s="66"/>
      <c r="KN49" s="66"/>
      <c r="KO49" s="66"/>
      <c r="KP49" s="66"/>
      <c r="KQ49" s="66"/>
      <c r="KR49" s="66"/>
      <c r="KS49" s="66"/>
      <c r="KT49" s="66"/>
      <c r="KU49" s="66"/>
      <c r="KV49" s="66"/>
      <c r="KW49" s="66"/>
      <c r="KX49" s="66"/>
      <c r="KY49" s="66"/>
      <c r="KZ49" s="66"/>
      <c r="LA49" s="66"/>
      <c r="LB49" s="66"/>
      <c r="LC49" s="66"/>
      <c r="LD49" s="66"/>
      <c r="LE49" s="66"/>
      <c r="LF49" s="66"/>
      <c r="LG49" s="66"/>
      <c r="LH49" s="66"/>
      <c r="LI49" s="66"/>
      <c r="LJ49" s="66"/>
      <c r="LK49" s="66"/>
      <c r="LL49" s="66"/>
      <c r="LM49" s="66"/>
      <c r="LN49" s="66"/>
      <c r="LO49" s="66"/>
      <c r="LP49" s="66"/>
      <c r="LQ49" s="66"/>
      <c r="LR49" s="66"/>
      <c r="LS49" s="66"/>
      <c r="LT49" s="66"/>
      <c r="LU49" s="66"/>
      <c r="LV49" s="66"/>
      <c r="LW49" s="66"/>
      <c r="LX49" s="66"/>
      <c r="LY49" s="66"/>
      <c r="LZ49" s="66"/>
      <c r="MA49" s="66"/>
      <c r="MB49" s="66"/>
      <c r="MC49" s="66"/>
      <c r="MD49" s="66"/>
      <c r="ME49" s="66"/>
      <c r="MF49" s="66"/>
      <c r="MG49" s="66"/>
      <c r="MH49" s="66"/>
      <c r="MI49" s="66"/>
      <c r="MJ49" s="66"/>
      <c r="MK49" s="66"/>
      <c r="ML49" s="66"/>
      <c r="MM49" s="66"/>
      <c r="MN49" s="66"/>
      <c r="MO49" s="66"/>
      <c r="MP49" s="66"/>
      <c r="MQ49" s="66"/>
      <c r="MR49" s="66"/>
      <c r="MS49" s="66"/>
      <c r="MT49" s="66"/>
      <c r="MU49" s="66"/>
      <c r="MV49" s="66"/>
      <c r="MW49" s="66"/>
      <c r="MX49" s="66"/>
      <c r="MY49" s="66"/>
      <c r="MZ49" s="66"/>
      <c r="NA49" s="66"/>
      <c r="NB49" s="66"/>
      <c r="NC49" s="66"/>
      <c r="ND49" s="66"/>
      <c r="NE49" s="66"/>
      <c r="NF49" s="66"/>
      <c r="NG49" s="66"/>
      <c r="NH49" s="66"/>
      <c r="NI49" s="66"/>
      <c r="NJ49" s="66"/>
      <c r="NK49" s="66"/>
      <c r="NL49" s="66"/>
      <c r="NM49" s="66"/>
      <c r="NN49" s="66"/>
      <c r="NO49" s="66"/>
      <c r="NP49" s="66"/>
      <c r="NQ49" s="66"/>
      <c r="NR49" s="66"/>
      <c r="NS49" s="66"/>
      <c r="NT49" s="66"/>
      <c r="NU49" s="66"/>
      <c r="NV49" s="66"/>
      <c r="NW49" s="66"/>
      <c r="NX49" s="66"/>
      <c r="NY49" s="66"/>
      <c r="NZ49" s="66"/>
      <c r="OA49" s="66"/>
      <c r="OB49" s="66"/>
      <c r="OC49" s="66"/>
      <c r="OD49" s="66"/>
      <c r="OE49" s="66"/>
      <c r="OF49" s="66"/>
      <c r="OG49" s="66"/>
      <c r="OH49" s="66"/>
      <c r="OI49" s="66"/>
      <c r="OJ49" s="66"/>
      <c r="OK49" s="66"/>
      <c r="OL49" s="66"/>
      <c r="OM49" s="66"/>
      <c r="ON49" s="66"/>
      <c r="OO49" s="66"/>
      <c r="OP49" s="66"/>
      <c r="OQ49" s="66"/>
      <c r="OR49" s="66"/>
      <c r="OS49" s="66"/>
      <c r="OT49" s="66"/>
      <c r="OU49" s="66"/>
      <c r="OV49" s="66"/>
      <c r="OW49" s="66"/>
      <c r="OX49" s="66"/>
      <c r="OY49" s="66"/>
      <c r="OZ49" s="66"/>
      <c r="PA49" s="66"/>
      <c r="PB49" s="66"/>
      <c r="PC49" s="66"/>
      <c r="PD49" s="66"/>
      <c r="PE49" s="66"/>
      <c r="PF49" s="66"/>
      <c r="PG49" s="66"/>
      <c r="PH49" s="66"/>
      <c r="PI49" s="66"/>
      <c r="PJ49" s="66"/>
    </row>
    <row r="50" spans="1:426" s="28" customFormat="1" ht="15.75" thickBot="1">
      <c r="A50" s="22"/>
      <c r="B50" s="24"/>
      <c r="C50" s="24"/>
      <c r="D50" s="47"/>
      <c r="E50" s="48"/>
      <c r="F50" s="48"/>
      <c r="G50" s="48"/>
      <c r="H50" s="25"/>
      <c r="I50" s="57"/>
      <c r="J50" s="26"/>
      <c r="K50" s="27"/>
      <c r="L50" s="4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  <c r="AA50" s="66"/>
      <c r="AB50" s="66"/>
      <c r="AC50" s="66"/>
      <c r="AD50" s="66"/>
      <c r="AE50" s="66"/>
      <c r="AF50" s="66"/>
      <c r="AG50" s="66"/>
      <c r="AH50" s="66"/>
      <c r="AI50" s="66"/>
      <c r="AJ50" s="66"/>
      <c r="AK50" s="66"/>
      <c r="AL50" s="66"/>
      <c r="AM50" s="66"/>
      <c r="AN50" s="66"/>
      <c r="AO50" s="66"/>
      <c r="AP50" s="66"/>
      <c r="AQ50" s="66"/>
      <c r="AR50" s="66"/>
      <c r="AS50" s="66"/>
      <c r="AT50" s="66"/>
      <c r="AU50" s="66"/>
      <c r="AV50" s="66"/>
      <c r="AW50" s="66"/>
      <c r="AX50" s="66"/>
      <c r="AY50" s="66"/>
      <c r="AZ50" s="66"/>
      <c r="BA50" s="66"/>
      <c r="BB50" s="66"/>
      <c r="BC50" s="66"/>
      <c r="BD50" s="66"/>
      <c r="BE50" s="66"/>
      <c r="BF50" s="66"/>
      <c r="BG50" s="66"/>
      <c r="BH50" s="66"/>
      <c r="BI50" s="66"/>
      <c r="BJ50" s="66"/>
      <c r="BK50" s="66"/>
      <c r="BL50" s="66"/>
      <c r="BM50" s="66"/>
      <c r="BN50" s="66"/>
      <c r="BO50" s="66"/>
      <c r="BP50" s="66"/>
      <c r="BQ50" s="66"/>
      <c r="BR50" s="66"/>
      <c r="BS50" s="66"/>
      <c r="BT50" s="66"/>
      <c r="BU50" s="66"/>
      <c r="BV50" s="66"/>
      <c r="BW50" s="66"/>
      <c r="BX50" s="66"/>
      <c r="BY50" s="66"/>
      <c r="BZ50" s="66"/>
      <c r="CA50" s="66"/>
      <c r="CB50" s="66"/>
      <c r="CC50" s="66"/>
      <c r="CD50" s="66"/>
      <c r="CE50" s="66"/>
      <c r="CF50" s="66"/>
      <c r="CG50" s="66"/>
      <c r="CH50" s="66"/>
      <c r="CI50" s="66"/>
      <c r="CJ50" s="66"/>
      <c r="CK50" s="66"/>
      <c r="CL50" s="66"/>
      <c r="CM50" s="66"/>
      <c r="CN50" s="66"/>
      <c r="CO50" s="66"/>
      <c r="CP50" s="66"/>
      <c r="CQ50" s="66"/>
      <c r="CR50" s="66"/>
      <c r="CS50" s="66"/>
      <c r="CT50" s="66"/>
      <c r="CU50" s="66"/>
      <c r="CV50" s="66"/>
      <c r="CW50" s="66"/>
      <c r="CX50" s="66"/>
      <c r="CY50" s="66"/>
      <c r="CZ50" s="66"/>
      <c r="DA50" s="66"/>
      <c r="DB50" s="66"/>
      <c r="DC50" s="66"/>
      <c r="DD50" s="66"/>
      <c r="DE50" s="66"/>
      <c r="DF50" s="66"/>
      <c r="DG50" s="66"/>
      <c r="DH50" s="66"/>
      <c r="DI50" s="66"/>
      <c r="DJ50" s="66"/>
      <c r="DK50" s="66"/>
      <c r="DL50" s="66"/>
      <c r="DM50" s="66"/>
      <c r="DN50" s="66"/>
      <c r="DO50" s="66"/>
      <c r="DP50" s="66"/>
      <c r="DQ50" s="66"/>
      <c r="DR50" s="66"/>
      <c r="DS50" s="66"/>
      <c r="DT50" s="66"/>
      <c r="DU50" s="66"/>
      <c r="DV50" s="66"/>
      <c r="DW50" s="66"/>
      <c r="DX50" s="66"/>
      <c r="DY50" s="66"/>
      <c r="DZ50" s="66"/>
      <c r="EA50" s="66"/>
      <c r="EB50" s="66"/>
      <c r="EC50" s="66"/>
      <c r="ED50" s="66"/>
      <c r="EE50" s="66"/>
      <c r="EF50" s="66"/>
      <c r="EG50" s="66"/>
      <c r="EH50" s="66"/>
      <c r="EI50" s="66"/>
      <c r="EJ50" s="66"/>
      <c r="EK50" s="66"/>
      <c r="EL50" s="66"/>
      <c r="EM50" s="66"/>
      <c r="EN50" s="66"/>
      <c r="EO50" s="66"/>
      <c r="EP50" s="66"/>
      <c r="EQ50" s="66"/>
      <c r="ER50" s="66"/>
      <c r="ES50" s="66"/>
      <c r="ET50" s="66"/>
      <c r="EU50" s="66"/>
      <c r="EV50" s="66"/>
      <c r="EW50" s="66"/>
      <c r="EX50" s="66"/>
      <c r="EY50" s="66"/>
      <c r="EZ50" s="66"/>
      <c r="FA50" s="66"/>
      <c r="FB50" s="66"/>
      <c r="FC50" s="66"/>
      <c r="FD50" s="66"/>
      <c r="FE50" s="66"/>
      <c r="FF50" s="66"/>
      <c r="FG50" s="66"/>
      <c r="FH50" s="66"/>
      <c r="FI50" s="66"/>
      <c r="FJ50" s="66"/>
      <c r="FK50" s="66"/>
      <c r="FL50" s="66"/>
      <c r="FM50" s="66"/>
      <c r="FN50" s="66"/>
      <c r="FO50" s="66"/>
      <c r="FP50" s="66"/>
      <c r="FQ50" s="66"/>
      <c r="FR50" s="66"/>
      <c r="FS50" s="66"/>
      <c r="FT50" s="66"/>
      <c r="FU50" s="66"/>
      <c r="FV50" s="66"/>
      <c r="FW50" s="66"/>
      <c r="FX50" s="66"/>
      <c r="FY50" s="66"/>
      <c r="FZ50" s="66"/>
      <c r="GA50" s="66"/>
      <c r="GB50" s="66"/>
      <c r="GC50" s="66"/>
      <c r="GD50" s="66"/>
      <c r="GE50" s="66"/>
      <c r="GF50" s="66"/>
      <c r="GG50" s="66"/>
      <c r="GH50" s="66"/>
      <c r="GI50" s="66"/>
      <c r="GJ50" s="66"/>
      <c r="GK50" s="66"/>
      <c r="GL50" s="66"/>
      <c r="GM50" s="66"/>
      <c r="GN50" s="66"/>
      <c r="GO50" s="66"/>
      <c r="GP50" s="66"/>
      <c r="GQ50" s="66"/>
      <c r="GR50" s="66"/>
      <c r="GS50" s="66"/>
      <c r="GT50" s="66"/>
      <c r="GU50" s="66"/>
      <c r="GV50" s="66"/>
      <c r="GW50" s="66"/>
      <c r="GX50" s="66"/>
      <c r="GY50" s="66"/>
      <c r="GZ50" s="66"/>
      <c r="HA50" s="66"/>
      <c r="HB50" s="66"/>
      <c r="HC50" s="66"/>
      <c r="HD50" s="66"/>
      <c r="HE50" s="66"/>
      <c r="HF50" s="66"/>
      <c r="HG50" s="66"/>
      <c r="HH50" s="66"/>
      <c r="HI50" s="66"/>
      <c r="HJ50" s="66"/>
      <c r="HK50" s="66"/>
      <c r="HL50" s="66"/>
      <c r="HM50" s="66"/>
      <c r="HN50" s="66"/>
      <c r="HO50" s="66"/>
      <c r="HP50" s="66"/>
      <c r="HQ50" s="66"/>
      <c r="HR50" s="66"/>
      <c r="HS50" s="66"/>
      <c r="HT50" s="66"/>
      <c r="HU50" s="66"/>
      <c r="HV50" s="66"/>
      <c r="HW50" s="66"/>
      <c r="HX50" s="66"/>
      <c r="HY50" s="66"/>
      <c r="HZ50" s="66"/>
      <c r="IA50" s="66"/>
      <c r="IB50" s="66"/>
      <c r="IC50" s="66"/>
      <c r="ID50" s="66"/>
      <c r="IE50" s="66"/>
      <c r="IF50" s="66"/>
      <c r="IG50" s="66"/>
      <c r="IH50" s="66"/>
      <c r="II50" s="66"/>
      <c r="IJ50" s="66"/>
      <c r="IK50" s="66"/>
      <c r="IL50" s="66"/>
      <c r="IM50" s="66"/>
      <c r="IN50" s="66"/>
      <c r="IO50" s="66"/>
      <c r="IP50" s="66"/>
      <c r="IQ50" s="66"/>
      <c r="IR50" s="66"/>
      <c r="IS50" s="66"/>
      <c r="IT50" s="66"/>
      <c r="IU50" s="66"/>
      <c r="IV50" s="66"/>
      <c r="IW50" s="66"/>
      <c r="IX50" s="66"/>
      <c r="IY50" s="66"/>
      <c r="IZ50" s="66"/>
      <c r="JA50" s="66"/>
      <c r="JB50" s="66"/>
      <c r="JC50" s="66"/>
      <c r="JD50" s="66"/>
      <c r="JE50" s="66"/>
      <c r="JF50" s="66"/>
      <c r="JG50" s="66"/>
      <c r="JH50" s="66"/>
      <c r="JI50" s="66"/>
      <c r="JJ50" s="66"/>
      <c r="JK50" s="66"/>
      <c r="JL50" s="66"/>
      <c r="JM50" s="66"/>
      <c r="JN50" s="66"/>
      <c r="JO50" s="66"/>
      <c r="JP50" s="66"/>
      <c r="JQ50" s="66"/>
      <c r="JR50" s="66"/>
      <c r="JS50" s="66"/>
      <c r="JT50" s="66"/>
      <c r="JU50" s="66"/>
      <c r="JV50" s="66"/>
      <c r="JW50" s="66"/>
      <c r="JX50" s="66"/>
      <c r="JY50" s="66"/>
      <c r="JZ50" s="66"/>
      <c r="KA50" s="66"/>
      <c r="KB50" s="66"/>
      <c r="KC50" s="66"/>
      <c r="KD50" s="66"/>
      <c r="KE50" s="66"/>
      <c r="KF50" s="66"/>
      <c r="KG50" s="66"/>
      <c r="KH50" s="66"/>
      <c r="KI50" s="66"/>
      <c r="KJ50" s="66"/>
      <c r="KK50" s="66"/>
      <c r="KL50" s="66"/>
      <c r="KM50" s="66"/>
      <c r="KN50" s="66"/>
      <c r="KO50" s="66"/>
      <c r="KP50" s="66"/>
      <c r="KQ50" s="66"/>
      <c r="KR50" s="66"/>
      <c r="KS50" s="66"/>
      <c r="KT50" s="66"/>
      <c r="KU50" s="66"/>
      <c r="KV50" s="66"/>
      <c r="KW50" s="66"/>
      <c r="KX50" s="66"/>
      <c r="KY50" s="66"/>
      <c r="KZ50" s="66"/>
      <c r="LA50" s="66"/>
      <c r="LB50" s="66"/>
      <c r="LC50" s="66"/>
      <c r="LD50" s="66"/>
      <c r="LE50" s="66"/>
      <c r="LF50" s="66"/>
      <c r="LG50" s="66"/>
      <c r="LH50" s="66"/>
      <c r="LI50" s="66"/>
      <c r="LJ50" s="66"/>
      <c r="LK50" s="66"/>
      <c r="LL50" s="66"/>
      <c r="LM50" s="66"/>
      <c r="LN50" s="66"/>
      <c r="LO50" s="66"/>
      <c r="LP50" s="66"/>
      <c r="LQ50" s="66"/>
      <c r="LR50" s="66"/>
      <c r="LS50" s="66"/>
      <c r="LT50" s="66"/>
      <c r="LU50" s="66"/>
      <c r="LV50" s="66"/>
      <c r="LW50" s="66"/>
      <c r="LX50" s="66"/>
      <c r="LY50" s="66"/>
      <c r="LZ50" s="66"/>
      <c r="MA50" s="66"/>
      <c r="MB50" s="66"/>
      <c r="MC50" s="66"/>
      <c r="MD50" s="66"/>
      <c r="ME50" s="66"/>
      <c r="MF50" s="66"/>
      <c r="MG50" s="66"/>
      <c r="MH50" s="66"/>
      <c r="MI50" s="66"/>
      <c r="MJ50" s="66"/>
      <c r="MK50" s="66"/>
      <c r="ML50" s="66"/>
      <c r="MM50" s="66"/>
      <c r="MN50" s="66"/>
      <c r="MO50" s="66"/>
      <c r="MP50" s="66"/>
      <c r="MQ50" s="66"/>
      <c r="MR50" s="66"/>
      <c r="MS50" s="66"/>
      <c r="MT50" s="66"/>
      <c r="MU50" s="66"/>
      <c r="MV50" s="66"/>
      <c r="MW50" s="66"/>
      <c r="MX50" s="66"/>
      <c r="MY50" s="66"/>
      <c r="MZ50" s="66"/>
      <c r="NA50" s="66"/>
      <c r="NB50" s="66"/>
      <c r="NC50" s="66"/>
      <c r="ND50" s="66"/>
      <c r="NE50" s="66"/>
      <c r="NF50" s="66"/>
      <c r="NG50" s="66"/>
      <c r="NH50" s="66"/>
      <c r="NI50" s="66"/>
      <c r="NJ50" s="66"/>
      <c r="NK50" s="66"/>
      <c r="NL50" s="66"/>
      <c r="NM50" s="66"/>
      <c r="NN50" s="66"/>
      <c r="NO50" s="66"/>
      <c r="NP50" s="66"/>
      <c r="NQ50" s="66"/>
      <c r="NR50" s="66"/>
      <c r="NS50" s="66"/>
      <c r="NT50" s="66"/>
      <c r="NU50" s="66"/>
      <c r="NV50" s="66"/>
      <c r="NW50" s="66"/>
      <c r="NX50" s="66"/>
      <c r="NY50" s="66"/>
      <c r="NZ50" s="66"/>
      <c r="OA50" s="66"/>
      <c r="OB50" s="66"/>
      <c r="OC50" s="66"/>
      <c r="OD50" s="66"/>
      <c r="OE50" s="66"/>
      <c r="OF50" s="66"/>
      <c r="OG50" s="66"/>
      <c r="OH50" s="66"/>
      <c r="OI50" s="66"/>
      <c r="OJ50" s="66"/>
      <c r="OK50" s="66"/>
      <c r="OL50" s="66"/>
      <c r="OM50" s="66"/>
      <c r="ON50" s="66"/>
      <c r="OO50" s="66"/>
      <c r="OP50" s="66"/>
      <c r="OQ50" s="66"/>
      <c r="OR50" s="66"/>
      <c r="OS50" s="66"/>
      <c r="OT50" s="66"/>
      <c r="OU50" s="66"/>
      <c r="OV50" s="66"/>
      <c r="OW50" s="66"/>
      <c r="OX50" s="66"/>
      <c r="OY50" s="66"/>
      <c r="OZ50" s="66"/>
      <c r="PA50" s="66"/>
      <c r="PB50" s="66"/>
      <c r="PC50" s="66"/>
      <c r="PD50" s="66"/>
      <c r="PE50" s="66"/>
      <c r="PF50" s="66"/>
      <c r="PG50" s="66"/>
      <c r="PH50" s="66"/>
      <c r="PI50" s="66"/>
      <c r="PJ50" s="66"/>
    </row>
    <row r="51" spans="1:426" s="66" customFormat="1" ht="45">
      <c r="A51" s="80">
        <v>6</v>
      </c>
      <c r="B51" s="8" t="s">
        <v>29</v>
      </c>
      <c r="C51" s="12" t="s">
        <v>20</v>
      </c>
      <c r="D51" s="13"/>
      <c r="E51" s="14">
        <f>E52+E53+E54</f>
        <v>1430000</v>
      </c>
      <c r="F51" s="14"/>
      <c r="G51" s="14"/>
      <c r="H51" s="17">
        <f>SUM(I51:J51)</f>
        <v>2085000</v>
      </c>
      <c r="I51" s="30">
        <v>200000</v>
      </c>
      <c r="J51" s="18">
        <v>1885000</v>
      </c>
      <c r="K51" s="16" t="s">
        <v>65</v>
      </c>
      <c r="L51" s="81"/>
    </row>
    <row r="52" spans="1:426" s="66" customFormat="1" ht="70.5" customHeight="1">
      <c r="A52" s="10"/>
      <c r="B52" s="12" t="s">
        <v>30</v>
      </c>
      <c r="D52" s="195" t="s">
        <v>64</v>
      </c>
      <c r="E52" s="14">
        <v>500000</v>
      </c>
      <c r="F52" s="14"/>
      <c r="G52" s="14"/>
      <c r="H52" s="17"/>
      <c r="I52" s="29"/>
      <c r="J52" s="19">
        <v>500000</v>
      </c>
      <c r="K52" s="20" t="s">
        <v>66</v>
      </c>
      <c r="L52" s="194" t="s">
        <v>91</v>
      </c>
    </row>
    <row r="53" spans="1:426" s="66" customFormat="1" ht="28.5">
      <c r="A53" s="10"/>
      <c r="B53" s="12"/>
      <c r="C53" s="12"/>
      <c r="D53" s="195"/>
      <c r="E53" s="14">
        <v>330000</v>
      </c>
      <c r="F53" s="14"/>
      <c r="G53" s="14"/>
      <c r="H53" s="17"/>
      <c r="I53" s="29"/>
      <c r="J53" s="19">
        <v>330000</v>
      </c>
      <c r="K53" s="20" t="s">
        <v>67</v>
      </c>
      <c r="L53" s="194"/>
    </row>
    <row r="54" spans="1:426" s="66" customFormat="1" ht="28.5">
      <c r="A54" s="10"/>
      <c r="B54" s="12" t="s">
        <v>31</v>
      </c>
      <c r="C54" s="12"/>
      <c r="D54" s="195"/>
      <c r="E54" s="14">
        <v>600000</v>
      </c>
      <c r="F54" s="14"/>
      <c r="G54" s="14"/>
      <c r="H54" s="17"/>
      <c r="I54" s="29"/>
      <c r="J54" s="19">
        <f>350000+250000</f>
        <v>600000</v>
      </c>
      <c r="K54" s="20" t="s">
        <v>68</v>
      </c>
      <c r="L54" s="194"/>
    </row>
    <row r="55" spans="1:426" s="66" customFormat="1" ht="42.75">
      <c r="A55" s="10"/>
      <c r="B55" s="12"/>
      <c r="C55" s="12"/>
      <c r="D55" s="195"/>
      <c r="E55" s="14"/>
      <c r="F55" s="14"/>
      <c r="G55" s="14"/>
      <c r="H55" s="17"/>
      <c r="I55" s="29"/>
      <c r="J55" s="19">
        <f>130000+120000</f>
        <v>250000</v>
      </c>
      <c r="K55" s="20" t="s">
        <v>69</v>
      </c>
      <c r="L55" s="194"/>
    </row>
    <row r="56" spans="1:426" s="66" customFormat="1" ht="28.5">
      <c r="A56" s="10"/>
      <c r="B56" s="12"/>
      <c r="C56" s="12"/>
      <c r="D56" s="195"/>
      <c r="E56" s="14"/>
      <c r="F56" s="14"/>
      <c r="G56" s="14"/>
      <c r="H56" s="17"/>
      <c r="I56" s="29"/>
      <c r="J56" s="19">
        <v>290000</v>
      </c>
      <c r="K56" s="20" t="s">
        <v>70</v>
      </c>
      <c r="L56" s="194"/>
    </row>
    <row r="57" spans="1:426" s="66" customFormat="1" ht="42.75">
      <c r="A57" s="10"/>
      <c r="B57" s="12"/>
      <c r="C57" s="12"/>
      <c r="D57" s="195"/>
      <c r="E57" s="14"/>
      <c r="F57" s="14"/>
      <c r="G57" s="14"/>
      <c r="H57" s="17"/>
      <c r="I57" s="29"/>
      <c r="J57" s="19">
        <f>90000+40000</f>
        <v>130000</v>
      </c>
      <c r="K57" s="20" t="s">
        <v>71</v>
      </c>
      <c r="L57" s="194"/>
    </row>
    <row r="58" spans="1:426" s="66" customFormat="1" ht="28.5">
      <c r="A58" s="10"/>
      <c r="B58" s="12"/>
      <c r="C58" s="12"/>
      <c r="D58" s="195"/>
      <c r="E58" s="14"/>
      <c r="F58" s="14"/>
      <c r="G58" s="14"/>
      <c r="H58" s="17"/>
      <c r="I58" s="29"/>
      <c r="J58" s="19">
        <v>40000</v>
      </c>
      <c r="K58" s="20" t="s">
        <v>72</v>
      </c>
      <c r="L58" s="194"/>
    </row>
    <row r="59" spans="1:426" s="66" customFormat="1">
      <c r="A59" s="10"/>
      <c r="B59" s="12"/>
      <c r="C59" s="12"/>
      <c r="D59" s="13"/>
      <c r="E59" s="14"/>
      <c r="F59" s="14"/>
      <c r="G59" s="14"/>
      <c r="H59" s="17"/>
      <c r="I59" s="29"/>
      <c r="J59" s="19"/>
      <c r="K59" s="20"/>
      <c r="L59" s="69"/>
    </row>
    <row r="60" spans="1:426" s="66" customFormat="1">
      <c r="A60" s="82"/>
      <c r="B60" s="83"/>
      <c r="C60" s="83"/>
      <c r="D60" s="84"/>
      <c r="E60" s="85"/>
      <c r="F60" s="85"/>
      <c r="G60" s="85"/>
      <c r="H60" s="15"/>
      <c r="I60" s="86"/>
      <c r="J60" s="146"/>
      <c r="K60" s="87"/>
      <c r="L60" s="88"/>
    </row>
    <row r="61" spans="1:426" s="66" customFormat="1" ht="105">
      <c r="A61" s="141">
        <v>7</v>
      </c>
      <c r="B61" s="159" t="s">
        <v>73</v>
      </c>
      <c r="C61" s="90" t="s">
        <v>2</v>
      </c>
      <c r="D61" s="142" t="s">
        <v>75</v>
      </c>
      <c r="E61" s="91">
        <f>E62+E63+E64</f>
        <v>2000000</v>
      </c>
      <c r="F61" s="91"/>
      <c r="G61" s="91"/>
      <c r="H61" s="99">
        <f>SUM(I61:J61)</f>
        <v>7515000</v>
      </c>
      <c r="I61" s="99">
        <v>0</v>
      </c>
      <c r="J61" s="18">
        <v>7515000</v>
      </c>
      <c r="K61" s="147" t="s">
        <v>78</v>
      </c>
      <c r="L61" s="168" t="s">
        <v>76</v>
      </c>
    </row>
    <row r="62" spans="1:426" s="66" customFormat="1" ht="28.5">
      <c r="A62" s="141"/>
      <c r="B62" s="90" t="s">
        <v>74</v>
      </c>
      <c r="C62" s="90"/>
      <c r="D62" s="142"/>
      <c r="E62" s="91"/>
      <c r="F62" s="91"/>
      <c r="G62" s="91"/>
      <c r="H62" s="99"/>
      <c r="I62" s="99"/>
      <c r="J62" s="165">
        <v>4050000</v>
      </c>
      <c r="K62" s="166" t="s">
        <v>77</v>
      </c>
      <c r="L62" s="169" t="s">
        <v>79</v>
      </c>
    </row>
    <row r="63" spans="1:426" s="66" customFormat="1" ht="101.25" customHeight="1">
      <c r="A63" s="141"/>
      <c r="B63" s="159"/>
      <c r="C63" s="90"/>
      <c r="D63" s="142"/>
      <c r="E63" s="91">
        <v>1000000</v>
      </c>
      <c r="F63" s="91"/>
      <c r="G63" s="91"/>
      <c r="H63" s="99"/>
      <c r="I63" s="99"/>
      <c r="J63" s="165">
        <v>1560000</v>
      </c>
      <c r="K63" s="167" t="s">
        <v>82</v>
      </c>
      <c r="L63" s="96" t="s">
        <v>80</v>
      </c>
    </row>
    <row r="64" spans="1:426" s="66" customFormat="1" ht="71.25" customHeight="1">
      <c r="A64" s="141"/>
      <c r="B64" s="159"/>
      <c r="C64" s="90"/>
      <c r="D64" s="142"/>
      <c r="E64" s="91">
        <v>1000000</v>
      </c>
      <c r="F64" s="91"/>
      <c r="G64" s="91"/>
      <c r="H64" s="99"/>
      <c r="I64" s="99"/>
      <c r="J64" s="165">
        <v>1905000</v>
      </c>
      <c r="K64" s="167" t="s">
        <v>81</v>
      </c>
      <c r="L64" s="169" t="s">
        <v>83</v>
      </c>
    </row>
    <row r="65" spans="1:12" s="66" customFormat="1" ht="16.5" customHeight="1">
      <c r="A65" s="141"/>
      <c r="B65" s="170"/>
      <c r="C65" s="171"/>
      <c r="D65" s="172"/>
      <c r="E65" s="173"/>
      <c r="F65" s="173"/>
      <c r="G65" s="173"/>
      <c r="H65" s="94"/>
      <c r="I65" s="94"/>
      <c r="J65" s="174"/>
      <c r="K65" s="175"/>
      <c r="L65" s="176"/>
    </row>
    <row r="66" spans="1:12" s="66" customFormat="1" ht="42.75">
      <c r="A66" s="141">
        <v>8</v>
      </c>
      <c r="B66" s="159" t="s">
        <v>84</v>
      </c>
      <c r="C66" s="90" t="s">
        <v>2</v>
      </c>
      <c r="D66" s="206" t="s">
        <v>86</v>
      </c>
      <c r="E66" s="91">
        <v>3000000</v>
      </c>
      <c r="F66" s="91"/>
      <c r="G66" s="91"/>
      <c r="H66" s="99">
        <v>6675641</v>
      </c>
      <c r="I66" s="99">
        <v>175641</v>
      </c>
      <c r="J66" s="18">
        <v>6000000</v>
      </c>
      <c r="K66" s="158" t="s">
        <v>87</v>
      </c>
      <c r="L66" s="96" t="s">
        <v>90</v>
      </c>
    </row>
    <row r="67" spans="1:12" s="66" customFormat="1">
      <c r="A67" s="141"/>
      <c r="B67" s="90" t="s">
        <v>85</v>
      </c>
      <c r="C67" s="90"/>
      <c r="D67" s="207"/>
      <c r="E67" s="91"/>
      <c r="F67" s="91"/>
      <c r="G67" s="91"/>
      <c r="H67" s="99"/>
      <c r="I67" s="99"/>
      <c r="J67" s="165"/>
      <c r="K67" s="167"/>
      <c r="L67" s="169"/>
    </row>
    <row r="68" spans="1:12" s="66" customFormat="1">
      <c r="A68" s="141"/>
      <c r="B68" s="90"/>
      <c r="C68" s="90"/>
      <c r="D68" s="207"/>
      <c r="E68" s="91"/>
      <c r="F68" s="91"/>
      <c r="G68" s="91"/>
      <c r="H68" s="99"/>
      <c r="I68" s="99"/>
      <c r="J68" s="165"/>
      <c r="K68" s="167"/>
      <c r="L68" s="169"/>
    </row>
    <row r="69" spans="1:12" s="66" customFormat="1">
      <c r="A69" s="141"/>
      <c r="B69" s="90"/>
      <c r="C69" s="90"/>
      <c r="D69" s="207"/>
      <c r="E69" s="91"/>
      <c r="F69" s="91"/>
      <c r="G69" s="91"/>
      <c r="H69" s="99"/>
      <c r="I69" s="99"/>
      <c r="J69" s="165"/>
      <c r="K69" s="167"/>
      <c r="L69" s="169"/>
    </row>
    <row r="70" spans="1:12" s="66" customFormat="1">
      <c r="A70" s="89"/>
      <c r="B70" s="90"/>
      <c r="C70" s="90"/>
      <c r="D70" s="207"/>
      <c r="E70" s="91"/>
      <c r="F70" s="91"/>
      <c r="G70" s="91"/>
      <c r="H70" s="99"/>
      <c r="I70" s="116"/>
      <c r="J70" s="104"/>
      <c r="K70" s="148"/>
      <c r="L70" s="96"/>
    </row>
    <row r="71" spans="1:12" s="66" customFormat="1" ht="42" customHeight="1" thickBot="1">
      <c r="A71" s="89"/>
      <c r="B71" s="90"/>
      <c r="C71" s="90"/>
      <c r="D71" s="207"/>
      <c r="E71" s="91"/>
      <c r="F71" s="91"/>
      <c r="G71" s="91"/>
      <c r="H71" s="99"/>
      <c r="I71" s="116"/>
      <c r="J71" s="104"/>
      <c r="K71" s="148"/>
      <c r="L71" s="96"/>
    </row>
    <row r="72" spans="1:12" thickBot="1">
      <c r="A72" s="28"/>
      <c r="B72" s="163"/>
      <c r="C72" s="28"/>
      <c r="D72" s="28"/>
      <c r="E72" s="28"/>
      <c r="F72" s="28"/>
      <c r="G72" s="28"/>
      <c r="H72" s="28"/>
      <c r="I72" s="28"/>
      <c r="J72" s="28"/>
      <c r="K72" s="28"/>
      <c r="L72" s="73"/>
    </row>
    <row r="73" spans="1:12" ht="14.25">
      <c r="C73" s="1"/>
      <c r="D73" s="1"/>
      <c r="E73" s="1"/>
      <c r="F73" s="1"/>
      <c r="G73" s="1"/>
      <c r="H73" s="1"/>
      <c r="I73" s="1"/>
      <c r="J73" s="1"/>
    </row>
    <row r="74" spans="1:12">
      <c r="B74" s="58"/>
      <c r="C74" s="58"/>
      <c r="H74" s="39"/>
      <c r="I74" s="41"/>
      <c r="J74" s="75">
        <f>J66+J61+J51+J41+J35+J29+J22+J6</f>
        <v>30204975</v>
      </c>
      <c r="K74" s="59"/>
      <c r="L74" s="53"/>
    </row>
    <row r="75" spans="1:12">
      <c r="B75" s="164" t="s">
        <v>3</v>
      </c>
      <c r="C75" s="60"/>
      <c r="E75" s="3">
        <f>E66+E61+E51+E41+E35+E29+E22+E6+E6</f>
        <v>19000000</v>
      </c>
      <c r="H75" s="39"/>
      <c r="I75" s="39"/>
      <c r="J75" s="61">
        <v>19000000</v>
      </c>
      <c r="K75" s="62"/>
      <c r="L75" s="53"/>
    </row>
    <row r="76" spans="1:12">
      <c r="B76" s="164" t="s">
        <v>4</v>
      </c>
      <c r="C76" s="60"/>
      <c r="H76" s="39"/>
      <c r="I76" s="63"/>
      <c r="J76" s="76">
        <f>J74-J75</f>
        <v>11204975</v>
      </c>
      <c r="K76" s="198"/>
      <c r="L76" s="198"/>
    </row>
    <row r="77" spans="1:12">
      <c r="B77" s="164" t="s">
        <v>5</v>
      </c>
      <c r="C77" s="58"/>
      <c r="H77" s="39"/>
      <c r="I77" s="39"/>
      <c r="J77" s="41"/>
      <c r="K77" s="62"/>
      <c r="L77" s="53"/>
    </row>
  </sheetData>
  <mergeCells count="19">
    <mergeCell ref="D41:D49"/>
    <mergeCell ref="L52:L58"/>
    <mergeCell ref="D52:D58"/>
    <mergeCell ref="L4:L5"/>
    <mergeCell ref="K76:L76"/>
    <mergeCell ref="D29:D33"/>
    <mergeCell ref="D22:D27"/>
    <mergeCell ref="D6:D16"/>
    <mergeCell ref="L44:L48"/>
    <mergeCell ref="D35:D37"/>
    <mergeCell ref="D66:D71"/>
    <mergeCell ref="E7:E19"/>
    <mergeCell ref="A1:K1"/>
    <mergeCell ref="A2:K2"/>
    <mergeCell ref="A4:A5"/>
    <mergeCell ref="B4:B5"/>
    <mergeCell ref="C4:C5"/>
    <mergeCell ref="D4:D5"/>
    <mergeCell ref="H4:K4"/>
  </mergeCells>
  <printOptions horizontalCentered="1"/>
  <pageMargins left="0.59055118110236227" right="0.59055118110236227" top="0.59055118110236227" bottom="0.59055118110236227" header="0.31496062992125984" footer="0.31496062992125984"/>
  <pageSetup paperSize="8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E7:L25"/>
  <sheetViews>
    <sheetView workbookViewId="0">
      <selection activeCell="F25" sqref="F25"/>
    </sheetView>
  </sheetViews>
  <sheetFormatPr defaultRowHeight="15"/>
  <sheetData>
    <row r="7" spans="5:12">
      <c r="I7">
        <v>770026</v>
      </c>
      <c r="L7">
        <v>135122</v>
      </c>
    </row>
    <row r="8" spans="5:12">
      <c r="E8">
        <v>81150</v>
      </c>
      <c r="F8">
        <v>1799</v>
      </c>
      <c r="I8">
        <v>695150</v>
      </c>
      <c r="L8">
        <v>152245</v>
      </c>
    </row>
    <row r="9" spans="5:12">
      <c r="E9">
        <v>78029</v>
      </c>
      <c r="F9">
        <v>2299</v>
      </c>
      <c r="I9">
        <v>645702</v>
      </c>
      <c r="L9">
        <f>23*7000</f>
        <v>161000</v>
      </c>
    </row>
    <row r="10" spans="5:12">
      <c r="E10">
        <v>40575</v>
      </c>
      <c r="F10">
        <v>2999</v>
      </c>
      <c r="I10">
        <v>17532</v>
      </c>
      <c r="L10">
        <v>8100</v>
      </c>
    </row>
    <row r="11" spans="5:12">
      <c r="E11">
        <v>50401</v>
      </c>
      <c r="F11">
        <v>4299</v>
      </c>
      <c r="I11">
        <v>8604</v>
      </c>
      <c r="L11">
        <v>3500</v>
      </c>
    </row>
    <row r="12" spans="5:12">
      <c r="E12">
        <v>30571</v>
      </c>
      <c r="F12" s="79">
        <f>SUM(F8:F11)</f>
        <v>11396</v>
      </c>
      <c r="I12">
        <v>22992</v>
      </c>
      <c r="L12">
        <v>10000</v>
      </c>
    </row>
    <row r="13" spans="5:12">
      <c r="E13">
        <v>61143</v>
      </c>
      <c r="I13">
        <v>35425</v>
      </c>
      <c r="L13" s="79">
        <f>SUM(L7:L12)</f>
        <v>469967</v>
      </c>
    </row>
    <row r="14" spans="5:12">
      <c r="E14">
        <v>55029</v>
      </c>
      <c r="I14">
        <v>30932</v>
      </c>
    </row>
    <row r="15" spans="5:12">
      <c r="E15">
        <v>27515</v>
      </c>
      <c r="I15">
        <v>22632</v>
      </c>
    </row>
    <row r="16" spans="5:12">
      <c r="E16">
        <v>55029</v>
      </c>
      <c r="I16">
        <v>21432</v>
      </c>
    </row>
    <row r="17" spans="5:11">
      <c r="E17">
        <v>27515</v>
      </c>
      <c r="I17">
        <v>28386</v>
      </c>
    </row>
    <row r="18" spans="5:11">
      <c r="E18">
        <v>27515</v>
      </c>
      <c r="I18">
        <v>38572</v>
      </c>
      <c r="K18">
        <f>3000000-I20-L13</f>
        <v>153980</v>
      </c>
    </row>
    <row r="19" spans="5:11">
      <c r="E19">
        <v>34663</v>
      </c>
      <c r="I19">
        <v>38668</v>
      </c>
    </row>
    <row r="20" spans="5:11">
      <c r="E20">
        <v>27515</v>
      </c>
      <c r="I20" s="79">
        <f>SUM(I7:I19)</f>
        <v>2376053</v>
      </c>
    </row>
    <row r="21" spans="5:11">
      <c r="E21">
        <v>36518</v>
      </c>
    </row>
    <row r="22" spans="5:11">
      <c r="E22">
        <v>36818</v>
      </c>
    </row>
    <row r="23" spans="5:11">
      <c r="E23" s="79">
        <f>SUM(E8:E22)</f>
        <v>669986</v>
      </c>
    </row>
    <row r="25" spans="5:11">
      <c r="F25" s="79">
        <f>E23+F12+L13</f>
        <v>1151349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Egyházak_2025</vt:lpstr>
      <vt:lpstr>Munka2</vt:lpstr>
      <vt:lpstr>Egyházak_2025!Nyomtatási_cím</vt:lpstr>
      <vt:lpstr>Egyházak_2025!Nyomtatási_terület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Ivádyné Chambre Vivien</dc:creator>
  <cp:lastModifiedBy>Beöthy-Varga.Melánia</cp:lastModifiedBy>
  <cp:lastPrinted>2025-02-19T10:11:09Z</cp:lastPrinted>
  <dcterms:created xsi:type="dcterms:W3CDTF">2019-09-25T08:20:43Z</dcterms:created>
  <dcterms:modified xsi:type="dcterms:W3CDTF">2026-02-18T14:23:40Z</dcterms:modified>
</cp:coreProperties>
</file>