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Egyházak_2025" sheetId="7" r:id="rId1"/>
    <sheet name="Munka2" sheetId="3" r:id="rId2"/>
  </sheets>
  <definedNames>
    <definedName name="_xlnm.Print_Titles" localSheetId="0">Egyházak_2025!$1:$5</definedName>
    <definedName name="_xlnm.Print_Area" localSheetId="0">Egyházak_2025!$A:$L</definedName>
  </definedNames>
  <calcPr calcId="125725"/>
</workbook>
</file>

<file path=xl/calcChain.xml><?xml version="1.0" encoding="utf-8"?>
<calcChain xmlns="http://schemas.openxmlformats.org/spreadsheetml/2006/main">
  <c r="J54" i="7"/>
  <c r="J52"/>
  <c r="J22"/>
  <c r="F25" i="3" l="1"/>
  <c r="E23"/>
  <c r="F12"/>
  <c r="K18"/>
  <c r="L13"/>
  <c r="L9"/>
  <c r="I20"/>
</calcChain>
</file>

<file path=xl/sharedStrings.xml><?xml version="1.0" encoding="utf-8"?>
<sst xmlns="http://schemas.openxmlformats.org/spreadsheetml/2006/main" count="70" uniqueCount="68">
  <si>
    <t>sorszám</t>
  </si>
  <si>
    <t>Terézvároshoz kötődés</t>
  </si>
  <si>
    <t xml:space="preserve">megjegyzés </t>
  </si>
  <si>
    <t>Kért támogatás összesen</t>
  </si>
  <si>
    <t>Adható támogatás</t>
  </si>
  <si>
    <t>Eltérés</t>
  </si>
  <si>
    <t>Előterjesztő javaslata</t>
  </si>
  <si>
    <t>Bizottság javaslata</t>
  </si>
  <si>
    <t>Döntés</t>
  </si>
  <si>
    <t>A program teljes költsége</t>
  </si>
  <si>
    <t>Program és költségei megnevezése</t>
  </si>
  <si>
    <t>A jelenlegi pályázatban szereplő</t>
  </si>
  <si>
    <t>Önrész mértéke</t>
  </si>
  <si>
    <t>Igényelt támogatás  összege</t>
  </si>
  <si>
    <t>A  szervezet megnevezése  (címe, telephelyei)</t>
  </si>
  <si>
    <t>Három éven belüli támogatás</t>
  </si>
  <si>
    <t>1064 Vörösmarty u. 51.</t>
  </si>
  <si>
    <t>2025.</t>
  </si>
  <si>
    <t>Budapesti Református Skót Missziói Egyházközség</t>
  </si>
  <si>
    <t xml:space="preserve">Közösségi étkezések a rászorulókkal és gyülekezeti tagokkal együtt / Ételosztás / Családon belüli és nők elleni  erőszak képzéssorozat  / /Esemény Ferenc pápa munkássága kapcsán </t>
  </si>
  <si>
    <t>Közösségi étkezés kb. 50 fő részére</t>
  </si>
  <si>
    <t xml:space="preserve"> Ételosztás rászorulóknak</t>
  </si>
  <si>
    <t>Összesen 3 alkalommal, 2025.05.01. - 2026.02.28. között</t>
  </si>
  <si>
    <t xml:space="preserve">Családon belüli és nők elleni  erőszak képzéssorozat </t>
  </si>
  <si>
    <t>A NANE képzéssorozata szakemeberek bevonásával,, 3-6 alkalom, 2025.06.01.-2026.02.28. között</t>
  </si>
  <si>
    <t>Önkéntesek ajándékozása</t>
  </si>
  <si>
    <t>10 fő</t>
  </si>
  <si>
    <t>Előadók ajándékozása</t>
  </si>
  <si>
    <t>5 előadó</t>
  </si>
  <si>
    <t xml:space="preserve">Catering  </t>
  </si>
  <si>
    <t xml:space="preserve">Ferenc pápa munkássága kapcsán tartott rendezvényen és a családon belüli és nők elleni  erőszak képzéssorozaton résztvevők számára frissítők, harapnivalók </t>
  </si>
  <si>
    <t>Bét Orim Reform Zsidó Hitközség Egyház</t>
  </si>
  <si>
    <t>1065 Budapest, Révay utca 16.</t>
  </si>
  <si>
    <t>Még nem pályázott</t>
  </si>
  <si>
    <t>ÖSSZEFOGLALÓ TÁBLÁZAT AZ EGYHÁZAK TÁMOGATÁSÁHOZ BENYÚJTOTT PÁLYÁZATOKRÓL</t>
  </si>
  <si>
    <t>2025-ös programok a Bét Orim és a Bálint Ház szervezésében</t>
  </si>
  <si>
    <t>3 alkalommal megrendezett iskolás programok fotó dokumentációjának elkészítésének a díja</t>
  </si>
  <si>
    <r>
      <rPr>
        <b/>
        <sz val="12"/>
        <rFont val="Arial"/>
        <family val="2"/>
        <charset val="238"/>
      </rPr>
      <t xml:space="preserve">Családi Hanuka </t>
    </r>
    <r>
      <rPr>
        <sz val="12"/>
        <rFont val="Arial"/>
        <family val="2"/>
        <charset val="238"/>
      </rPr>
      <t>fellépőjének díjazása - Idén Gryllus Vilmos fog fellépni</t>
    </r>
  </si>
  <si>
    <r>
      <rPr>
        <b/>
        <sz val="12"/>
        <rFont val="Arial"/>
        <family val="2"/>
        <charset val="238"/>
      </rPr>
      <t xml:space="preserve">Családi Hanuka </t>
    </r>
    <r>
      <rPr>
        <sz val="12"/>
        <rFont val="Arial"/>
        <family val="2"/>
        <charset val="238"/>
      </rPr>
      <t xml:space="preserve"> fotó dokumentációjának elkészítésének a díja</t>
    </r>
  </si>
  <si>
    <r>
      <rPr>
        <b/>
        <sz val="12"/>
        <rFont val="Arial"/>
        <family val="2"/>
        <charset val="238"/>
      </rPr>
      <t>Családi Hanuka</t>
    </r>
    <r>
      <rPr>
        <sz val="12"/>
        <rFont val="Arial"/>
        <family val="2"/>
        <charset val="238"/>
      </rPr>
      <t xml:space="preserve"> hangosítás díja</t>
    </r>
  </si>
  <si>
    <r>
      <rPr>
        <b/>
        <sz val="12"/>
        <rFont val="Arial"/>
        <family val="2"/>
        <charset val="238"/>
      </rPr>
      <t>Családi Hanuka</t>
    </r>
    <r>
      <rPr>
        <sz val="12"/>
        <rFont val="Arial"/>
        <family val="2"/>
        <charset val="238"/>
      </rPr>
      <t xml:space="preserve"> nyomdai anyagainak gyártási költsége</t>
    </r>
  </si>
  <si>
    <r>
      <rPr>
        <b/>
        <sz val="12"/>
        <rFont val="Arial"/>
        <family val="2"/>
        <charset val="238"/>
      </rPr>
      <t>Családi Hanuka</t>
    </r>
    <r>
      <rPr>
        <sz val="12"/>
        <rFont val="Arial"/>
        <family val="2"/>
        <charset val="238"/>
      </rPr>
      <t xml:space="preserve"> kellékek beszerzése (ragasztó, ceruza, csillámtetkó eszközök, dekor elemek, lufi, süti sütéshez alapanyagok, konyhai eszközök (tepsi, spatula stb.), arcfestés eszközei, hanukia díszítés, kitűzű készítés)</t>
    </r>
  </si>
  <si>
    <r>
      <rPr>
        <b/>
        <sz val="12"/>
        <rFont val="Arial"/>
        <family val="2"/>
        <charset val="238"/>
      </rPr>
      <t>Hanukatalizátor</t>
    </r>
    <r>
      <rPr>
        <sz val="12"/>
        <rFont val="Arial"/>
        <family val="2"/>
        <charset val="238"/>
      </rPr>
      <t xml:space="preserve"> program fellépő előadóinak díja</t>
    </r>
  </si>
  <si>
    <r>
      <rPr>
        <b/>
        <sz val="12"/>
        <rFont val="Arial"/>
        <family val="2"/>
        <charset val="238"/>
      </rPr>
      <t>Hanukatalizátor</t>
    </r>
    <r>
      <rPr>
        <sz val="12"/>
        <rFont val="Arial"/>
        <family val="2"/>
        <charset val="238"/>
      </rPr>
      <t xml:space="preserve"> fotó dokumentációjának elkészítésének a díja</t>
    </r>
  </si>
  <si>
    <r>
      <rPr>
        <b/>
        <sz val="12"/>
        <rFont val="Arial"/>
        <family val="2"/>
        <charset val="238"/>
      </rPr>
      <t>Hanukatalizátor</t>
    </r>
    <r>
      <rPr>
        <sz val="12"/>
        <rFont val="Arial"/>
        <family val="2"/>
        <charset val="238"/>
      </rPr>
      <t xml:space="preserve"> marketingkommunikációs anyagainak, grafikai terveinek elkészítése</t>
    </r>
  </si>
  <si>
    <r>
      <rPr>
        <b/>
        <sz val="12"/>
        <rFont val="Arial"/>
        <family val="2"/>
        <charset val="238"/>
      </rPr>
      <t>Hanukatalizátor</t>
    </r>
    <r>
      <rPr>
        <sz val="12"/>
        <rFont val="Arial"/>
        <family val="2"/>
        <charset val="238"/>
      </rPr>
      <t xml:space="preserve"> nyomdai anyagok gyártási költsége</t>
    </r>
  </si>
  <si>
    <r>
      <rPr>
        <b/>
        <sz val="12"/>
        <rFont val="Arial"/>
        <family val="2"/>
        <charset val="238"/>
      </rPr>
      <t>Hanukatalizátor</t>
    </r>
    <r>
      <rPr>
        <sz val="12"/>
        <rFont val="Arial"/>
        <family val="2"/>
        <charset val="238"/>
      </rPr>
      <t xml:space="preserve"> díjazottjainak átadandó díjak legyártásának költsége</t>
    </r>
  </si>
  <si>
    <r>
      <t xml:space="preserve">"Kibic" "Maceszgombóc"  Salom klub Nagytermi programok </t>
    </r>
    <r>
      <rPr>
        <sz val="12"/>
        <rFont val="Arial"/>
        <family val="2"/>
        <charset val="238"/>
      </rPr>
      <t>evőeszköz, pohár, gyertya, terítő, dekorációs anyagok stb.</t>
    </r>
  </si>
  <si>
    <r>
      <rPr>
        <b/>
        <sz val="12"/>
        <rFont val="Arial"/>
        <family val="2"/>
        <charset val="238"/>
      </rPr>
      <t>LMBTQ</t>
    </r>
    <r>
      <rPr>
        <sz val="12"/>
        <rFont val="Arial"/>
        <family val="2"/>
        <charset val="238"/>
      </rPr>
      <t xml:space="preserve"> programon pogácsa, üdítő, aprósütemény - catering költsége</t>
    </r>
  </si>
  <si>
    <r>
      <rPr>
        <b/>
        <sz val="12"/>
        <rFont val="Arial"/>
        <family val="2"/>
        <charset val="238"/>
      </rPr>
      <t>LMBTQ</t>
    </r>
    <r>
      <rPr>
        <sz val="12"/>
        <rFont val="Arial"/>
        <family val="2"/>
        <charset val="238"/>
      </rPr>
      <t xml:space="preserve"> istentisztelet hangosítás, egyéb technikai előkészületek díja</t>
    </r>
  </si>
  <si>
    <t>Bérleti díjak</t>
  </si>
  <si>
    <r>
      <t xml:space="preserve">"Kibic", "Maceszgombóc"  Salom klub Nagytermi programok </t>
    </r>
    <r>
      <rPr>
        <sz val="12"/>
        <rFont val="Arial"/>
        <family val="2"/>
        <charset val="238"/>
      </rPr>
      <t>üdítő és snack, bor(Shabati vacsora)</t>
    </r>
  </si>
  <si>
    <r>
      <rPr>
        <b/>
        <sz val="12"/>
        <rFont val="Arial"/>
        <family val="2"/>
        <charset val="238"/>
      </rPr>
      <t xml:space="preserve">Kibic </t>
    </r>
    <r>
      <rPr>
        <sz val="12"/>
        <rFont val="Arial"/>
        <family val="2"/>
        <charset val="238"/>
      </rPr>
      <t>- előadássorozat Kaszás Rékával 7. Népszerű háláhá eutanázia 2 óra</t>
    </r>
  </si>
  <si>
    <r>
      <rPr>
        <b/>
        <sz val="12"/>
        <rFont val="Arial"/>
        <family val="2"/>
        <charset val="238"/>
      </rPr>
      <t xml:space="preserve">Kibic </t>
    </r>
    <r>
      <rPr>
        <sz val="12"/>
        <rFont val="Arial"/>
        <family val="2"/>
        <charset val="238"/>
      </rPr>
      <t>- előadássorozat   
Hartai Zsuzsa: "A művészet és India szeretete Charles Fábri, Fábri Károly" 3 óra</t>
    </r>
  </si>
  <si>
    <r>
      <t xml:space="preserve">Maceszgombóc </t>
    </r>
    <r>
      <rPr>
        <sz val="12"/>
        <rFont val="Arial"/>
        <family val="2"/>
        <charset val="238"/>
      </rPr>
      <t>előadássorozat Kaszás Rékával 8. Népszerű háláhá abortusz 2 óra</t>
    </r>
  </si>
  <si>
    <r>
      <t xml:space="preserve">Maceszgombóc </t>
    </r>
    <r>
      <rPr>
        <sz val="12"/>
        <rFont val="Arial"/>
        <family val="2"/>
        <charset val="238"/>
      </rPr>
      <t>szerda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reggeli ima Vári Gyurival 2 óra</t>
    </r>
  </si>
  <si>
    <r>
      <t xml:space="preserve">Maceszgombóc </t>
    </r>
    <r>
      <rPr>
        <sz val="12"/>
        <rFont val="Arial"/>
        <family val="2"/>
        <charset val="238"/>
      </rPr>
      <t>szombat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reggeli ima Vári Gyurival 3 óra</t>
    </r>
  </si>
  <si>
    <r>
      <t xml:space="preserve">Maceszgombóc </t>
    </r>
    <r>
      <rPr>
        <sz val="12"/>
        <rFont val="Arial"/>
        <family val="2"/>
        <charset val="238"/>
      </rPr>
      <t>szombat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fogadás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 xml:space="preserve"> Vári Gyurival 4 óra</t>
    </r>
  </si>
  <si>
    <r>
      <t xml:space="preserve">Nagyterem </t>
    </r>
    <r>
      <rPr>
        <sz val="12"/>
        <rFont val="Arial"/>
        <family val="2"/>
        <charset val="238"/>
      </rPr>
      <t>Kőnig Tamás emlékkiállítás megnyító 1,5 óra</t>
    </r>
  </si>
  <si>
    <r>
      <t xml:space="preserve">Nagyterem </t>
    </r>
    <r>
      <rPr>
        <sz val="12"/>
        <rFont val="Arial"/>
        <family val="2"/>
        <charset val="238"/>
      </rPr>
      <t>Szombatfogadás Riszovannij Misivel 12 óra</t>
    </r>
  </si>
  <si>
    <r>
      <t xml:space="preserve">Nagyterem </t>
    </r>
    <r>
      <rPr>
        <sz val="12"/>
        <rFont val="Arial"/>
        <family val="2"/>
        <charset val="238"/>
      </rPr>
      <t>Szombatfogadás Vári Gyuriva 12 óra</t>
    </r>
  </si>
  <si>
    <r>
      <t xml:space="preserve">Nagyterem </t>
    </r>
    <r>
      <rPr>
        <sz val="12"/>
        <rFont val="Arial"/>
        <family val="2"/>
        <charset val="238"/>
      </rPr>
      <t>Szombatfogadás Vári Gyuriva az 5.b osztály látogatása 8 óra</t>
    </r>
  </si>
  <si>
    <r>
      <t xml:space="preserve">  Salom klub
</t>
    </r>
    <r>
      <rPr>
        <sz val="12"/>
        <rFont val="Arial"/>
        <family val="2"/>
        <charset val="238"/>
      </rPr>
      <t>"Ha most nem, mikor?" tanulás Vári Gyurival 31,5 óra</t>
    </r>
  </si>
  <si>
    <r>
      <t xml:space="preserve">  Salom klub </t>
    </r>
    <r>
      <rPr>
        <sz val="12"/>
        <rFont val="Arial"/>
        <family val="2"/>
        <charset val="238"/>
      </rPr>
      <t>Közös szombatfogadás Vári Gyurival, Bálint Házzal és a Szim Salomal 6,5 óra</t>
    </r>
  </si>
  <si>
    <r>
      <t xml:space="preserve">  Salom klub </t>
    </r>
    <r>
      <rPr>
        <sz val="12"/>
        <rFont val="Arial"/>
        <family val="2"/>
        <charset val="238"/>
      </rPr>
      <t>Raj Tamás Akadémia - Bandl Alexandra: Cionista perek 3 óra</t>
    </r>
  </si>
  <si>
    <r>
      <t xml:space="preserve">  Salom klub </t>
    </r>
    <r>
      <rPr>
        <sz val="12"/>
        <rFont val="Arial"/>
        <family val="2"/>
        <charset val="238"/>
      </rPr>
      <t>szerda fogadás  Vári Gyurival 2 óra</t>
    </r>
  </si>
  <si>
    <r>
      <t xml:space="preserve">  Salom klub </t>
    </r>
    <r>
      <rPr>
        <sz val="12"/>
        <rFont val="Arial"/>
        <family val="2"/>
        <charset val="238"/>
      </rPr>
      <t xml:space="preserve">  
szombat reggeli ima - Bat micva 3 óra</t>
    </r>
  </si>
  <si>
    <r>
      <t xml:space="preserve">  Salom klub s</t>
    </r>
    <r>
      <rPr>
        <sz val="12"/>
        <rFont val="Arial"/>
        <family val="2"/>
        <charset val="238"/>
      </rPr>
      <t>zombat reggeli ima Vári Gyurival - Bat micva 2,5 óra</t>
    </r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</si>
</sst>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164" fontId="7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164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21596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J55"/>
  <sheetViews>
    <sheetView tabSelected="1" zoomScale="85" zoomScaleNormal="85" workbookViewId="0">
      <pane xSplit="3" ySplit="5" topLeftCell="D39" activePane="bottomRight" state="frozen"/>
      <selection pane="topRight" activeCell="D1" sqref="D1"/>
      <selection pane="bottomLeft" activeCell="A6" sqref="A6"/>
      <selection pane="bottomRight" activeCell="B42" sqref="B42"/>
    </sheetView>
  </sheetViews>
  <sheetFormatPr defaultColWidth="13.85546875" defaultRowHeight="15.75"/>
  <cols>
    <col min="1" max="1" width="4.5703125" style="4" bestFit="1" customWidth="1"/>
    <col min="2" max="2" width="40.7109375" style="4" customWidth="1"/>
    <col min="3" max="3" width="21.5703125" style="7" customWidth="1"/>
    <col min="4" max="4" width="20.7109375" style="7" customWidth="1"/>
    <col min="5" max="7" width="15.7109375" style="8" customWidth="1"/>
    <col min="8" max="8" width="18.85546875" style="7" customWidth="1"/>
    <col min="9" max="9" width="32.85546875" style="7" customWidth="1"/>
    <col min="10" max="10" width="18.5703125" style="7" customWidth="1"/>
    <col min="11" max="11" width="30.7109375" style="4" customWidth="1"/>
    <col min="12" max="12" width="36.7109375" style="5" customWidth="1"/>
    <col min="13" max="426" width="13.85546875" style="3"/>
    <col min="427" max="16384" width="13.85546875" style="4"/>
  </cols>
  <sheetData>
    <row r="1" spans="1:12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2" t="s">
        <v>17</v>
      </c>
    </row>
    <row r="2" spans="1:1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ht="16.5" thickBot="1">
      <c r="A3" s="6"/>
      <c r="B3" s="6"/>
      <c r="C3" s="6"/>
    </row>
    <row r="4" spans="1:12">
      <c r="A4" s="89" t="s">
        <v>0</v>
      </c>
      <c r="B4" s="91" t="s">
        <v>14</v>
      </c>
      <c r="C4" s="91" t="s">
        <v>1</v>
      </c>
      <c r="D4" s="93" t="s">
        <v>15</v>
      </c>
      <c r="E4" s="9"/>
      <c r="F4" s="9"/>
      <c r="G4" s="9"/>
      <c r="H4" s="95" t="s">
        <v>11</v>
      </c>
      <c r="I4" s="96"/>
      <c r="J4" s="96"/>
      <c r="K4" s="97"/>
      <c r="L4" s="83" t="s">
        <v>2</v>
      </c>
    </row>
    <row r="5" spans="1:12" ht="132.75" customHeight="1" thickBot="1">
      <c r="A5" s="90"/>
      <c r="B5" s="92"/>
      <c r="C5" s="92"/>
      <c r="D5" s="94"/>
      <c r="E5" s="10" t="s">
        <v>6</v>
      </c>
      <c r="F5" s="11" t="s">
        <v>7</v>
      </c>
      <c r="G5" s="12" t="s">
        <v>8</v>
      </c>
      <c r="H5" s="13" t="s">
        <v>9</v>
      </c>
      <c r="I5" s="13" t="s">
        <v>12</v>
      </c>
      <c r="J5" s="14" t="s">
        <v>13</v>
      </c>
      <c r="K5" s="15" t="s">
        <v>10</v>
      </c>
      <c r="L5" s="84"/>
    </row>
    <row r="6" spans="1:12" s="3" customFormat="1" ht="47.25">
      <c r="A6" s="16">
        <v>1</v>
      </c>
      <c r="B6" s="17" t="s">
        <v>31</v>
      </c>
      <c r="C6" s="18"/>
      <c r="D6" s="19"/>
      <c r="E6" s="20"/>
      <c r="F6" s="20"/>
      <c r="G6" s="20"/>
      <c r="H6" s="21">
        <v>7690</v>
      </c>
      <c r="I6" s="21">
        <v>3190000</v>
      </c>
      <c r="J6" s="23">
        <v>4500000</v>
      </c>
      <c r="K6" s="24" t="s">
        <v>35</v>
      </c>
      <c r="L6" s="25"/>
    </row>
    <row r="7" spans="1:12" s="3" customFormat="1" ht="70.5" customHeight="1">
      <c r="A7" s="26"/>
      <c r="B7" s="27" t="s">
        <v>32</v>
      </c>
      <c r="D7" s="82" t="s">
        <v>33</v>
      </c>
      <c r="E7" s="20"/>
      <c r="F7" s="20"/>
      <c r="G7" s="20"/>
      <c r="H7" s="21"/>
      <c r="I7" s="22"/>
      <c r="J7" s="30">
        <v>100000</v>
      </c>
      <c r="K7" s="31" t="s">
        <v>36</v>
      </c>
      <c r="L7" s="81"/>
    </row>
    <row r="8" spans="1:12" s="3" customFormat="1" ht="45.75">
      <c r="A8" s="26"/>
      <c r="B8" s="27"/>
      <c r="C8" s="18"/>
      <c r="D8" s="82"/>
      <c r="E8" s="20"/>
      <c r="F8" s="20"/>
      <c r="G8" s="20"/>
      <c r="H8" s="21"/>
      <c r="I8" s="22"/>
      <c r="J8" s="30">
        <v>910000</v>
      </c>
      <c r="K8" s="31" t="s">
        <v>37</v>
      </c>
      <c r="L8" s="81"/>
    </row>
    <row r="9" spans="1:12" s="3" customFormat="1" ht="45.75">
      <c r="A9" s="26"/>
      <c r="B9" s="18"/>
      <c r="C9" s="18"/>
      <c r="D9" s="82"/>
      <c r="E9" s="20"/>
      <c r="F9" s="20"/>
      <c r="G9" s="20"/>
      <c r="H9" s="21"/>
      <c r="I9" s="22"/>
      <c r="J9" s="30">
        <v>160000</v>
      </c>
      <c r="K9" s="31" t="s">
        <v>38</v>
      </c>
      <c r="L9" s="81"/>
    </row>
    <row r="10" spans="1:12" s="3" customFormat="1" ht="45.75">
      <c r="A10" s="26"/>
      <c r="B10" s="27"/>
      <c r="C10" s="18"/>
      <c r="D10" s="82"/>
      <c r="E10" s="20"/>
      <c r="F10" s="20"/>
      <c r="G10" s="20"/>
      <c r="H10" s="21"/>
      <c r="I10" s="22"/>
      <c r="J10" s="30">
        <v>50000</v>
      </c>
      <c r="K10" s="31" t="s">
        <v>40</v>
      </c>
      <c r="L10" s="81"/>
    </row>
    <row r="11" spans="1:12" s="3" customFormat="1" ht="30.75">
      <c r="A11" s="26"/>
      <c r="B11" s="27"/>
      <c r="C11" s="18"/>
      <c r="D11" s="82"/>
      <c r="E11" s="20"/>
      <c r="F11" s="20"/>
      <c r="G11" s="20"/>
      <c r="H11" s="21"/>
      <c r="I11" s="22"/>
      <c r="J11" s="30">
        <v>30000</v>
      </c>
      <c r="K11" s="31" t="s">
        <v>39</v>
      </c>
      <c r="L11" s="81"/>
    </row>
    <row r="12" spans="1:12" s="3" customFormat="1" ht="175.5" customHeight="1">
      <c r="A12" s="26"/>
      <c r="B12" s="27"/>
      <c r="C12" s="18"/>
      <c r="D12" s="82"/>
      <c r="E12" s="20"/>
      <c r="F12" s="20"/>
      <c r="G12" s="20"/>
      <c r="H12" s="21"/>
      <c r="I12" s="22"/>
      <c r="J12" s="30">
        <v>450000</v>
      </c>
      <c r="K12" s="31" t="s">
        <v>41</v>
      </c>
      <c r="L12" s="81"/>
    </row>
    <row r="13" spans="1:12" s="3" customFormat="1" ht="30.75">
      <c r="A13" s="26"/>
      <c r="B13" s="27"/>
      <c r="C13" s="18"/>
      <c r="D13" s="82"/>
      <c r="E13" s="20"/>
      <c r="F13" s="20"/>
      <c r="G13" s="20"/>
      <c r="H13" s="21"/>
      <c r="I13" s="22"/>
      <c r="J13" s="30">
        <v>160000</v>
      </c>
      <c r="K13" s="31" t="s">
        <v>42</v>
      </c>
      <c r="L13" s="81"/>
    </row>
    <row r="14" spans="1:12" s="3" customFormat="1" ht="45.75">
      <c r="A14" s="26"/>
      <c r="B14" s="27"/>
      <c r="C14" s="18"/>
      <c r="D14" s="82"/>
      <c r="E14" s="20"/>
      <c r="F14" s="20"/>
      <c r="G14" s="20"/>
      <c r="H14" s="21"/>
      <c r="I14" s="22"/>
      <c r="J14" s="30">
        <v>100000</v>
      </c>
      <c r="K14" s="31" t="s">
        <v>43</v>
      </c>
      <c r="L14" s="81"/>
    </row>
    <row r="15" spans="1:12" s="3" customFormat="1" ht="60.75">
      <c r="A15" s="26"/>
      <c r="B15" s="27"/>
      <c r="C15" s="18"/>
      <c r="D15" s="82"/>
      <c r="E15" s="20"/>
      <c r="F15" s="20"/>
      <c r="G15" s="20"/>
      <c r="H15" s="21"/>
      <c r="I15" s="22"/>
      <c r="J15" s="30">
        <v>100000</v>
      </c>
      <c r="K15" s="31" t="s">
        <v>44</v>
      </c>
      <c r="L15" s="81"/>
    </row>
    <row r="16" spans="1:12" s="3" customFormat="1" ht="42.75" customHeight="1">
      <c r="A16" s="26"/>
      <c r="B16" s="27"/>
      <c r="C16" s="18"/>
      <c r="D16" s="82"/>
      <c r="E16" s="20"/>
      <c r="F16" s="20"/>
      <c r="G16" s="20"/>
      <c r="H16" s="21"/>
      <c r="I16" s="22"/>
      <c r="J16" s="30">
        <v>50000</v>
      </c>
      <c r="K16" s="31" t="s">
        <v>45</v>
      </c>
      <c r="L16" s="81"/>
    </row>
    <row r="17" spans="1:12" s="3" customFormat="1" ht="66.75" customHeight="1">
      <c r="A17" s="26"/>
      <c r="B17" s="27"/>
      <c r="C17" s="18"/>
      <c r="D17" s="82"/>
      <c r="E17" s="20"/>
      <c r="F17" s="20"/>
      <c r="G17" s="20"/>
      <c r="H17" s="21"/>
      <c r="I17" s="22"/>
      <c r="J17" s="30">
        <v>300000</v>
      </c>
      <c r="K17" s="31" t="s">
        <v>46</v>
      </c>
      <c r="L17" s="81"/>
    </row>
    <row r="18" spans="1:12" s="3" customFormat="1" ht="62.25">
      <c r="A18" s="26"/>
      <c r="B18" s="27"/>
      <c r="C18" s="18"/>
      <c r="D18" s="82"/>
      <c r="E18" s="20"/>
      <c r="F18" s="20"/>
      <c r="G18" s="20"/>
      <c r="H18" s="21"/>
      <c r="I18" s="22"/>
      <c r="J18" s="30">
        <v>200000</v>
      </c>
      <c r="K18" s="24" t="s">
        <v>51</v>
      </c>
      <c r="L18" s="81"/>
    </row>
    <row r="19" spans="1:12" s="3" customFormat="1" ht="77.25">
      <c r="A19" s="26"/>
      <c r="B19" s="27"/>
      <c r="C19" s="18"/>
      <c r="D19" s="82"/>
      <c r="E19" s="20"/>
      <c r="F19" s="20"/>
      <c r="G19" s="20"/>
      <c r="H19" s="21"/>
      <c r="I19" s="22"/>
      <c r="J19" s="30">
        <v>200000</v>
      </c>
      <c r="K19" s="24" t="s">
        <v>47</v>
      </c>
      <c r="L19" s="81"/>
    </row>
    <row r="20" spans="1:12" s="3" customFormat="1" ht="60.75">
      <c r="A20" s="26"/>
      <c r="B20" s="27"/>
      <c r="C20" s="18"/>
      <c r="D20" s="82"/>
      <c r="E20" s="20"/>
      <c r="F20" s="20"/>
      <c r="G20" s="20"/>
      <c r="H20" s="21"/>
      <c r="I20" s="22"/>
      <c r="J20" s="30">
        <v>100000</v>
      </c>
      <c r="K20" s="31" t="s">
        <v>48</v>
      </c>
      <c r="L20" s="81"/>
    </row>
    <row r="21" spans="1:12" s="3" customFormat="1" ht="45.75">
      <c r="A21" s="26"/>
      <c r="B21" s="27"/>
      <c r="C21" s="18"/>
      <c r="D21" s="82"/>
      <c r="E21" s="20"/>
      <c r="F21" s="20"/>
      <c r="G21" s="20"/>
      <c r="H21" s="21"/>
      <c r="I21" s="22"/>
      <c r="J21" s="30">
        <v>100000</v>
      </c>
      <c r="K21" s="31" t="s">
        <v>49</v>
      </c>
      <c r="L21" s="81"/>
    </row>
    <row r="22" spans="1:12" s="3" customFormat="1" ht="45.75" customHeight="1">
      <c r="A22" s="26"/>
      <c r="B22" s="27"/>
      <c r="C22" s="18"/>
      <c r="D22" s="82"/>
      <c r="E22" s="20"/>
      <c r="F22" s="20"/>
      <c r="G22" s="20"/>
      <c r="H22" s="21"/>
      <c r="I22" s="22"/>
      <c r="J22" s="28">
        <f>SUM(J23:J39)</f>
        <v>1583500</v>
      </c>
      <c r="K22" s="29" t="s">
        <v>50</v>
      </c>
      <c r="L22" s="81"/>
    </row>
    <row r="23" spans="1:12" s="3" customFormat="1" ht="45.75">
      <c r="A23" s="26"/>
      <c r="B23" s="27"/>
      <c r="C23" s="18"/>
      <c r="D23" s="82"/>
      <c r="E23" s="20"/>
      <c r="F23" s="20"/>
      <c r="G23" s="20"/>
      <c r="H23" s="21"/>
      <c r="I23" s="22"/>
      <c r="J23" s="30">
        <v>36000</v>
      </c>
      <c r="K23" s="31" t="s">
        <v>52</v>
      </c>
      <c r="L23" s="81"/>
    </row>
    <row r="24" spans="1:12" s="3" customFormat="1" ht="75.75">
      <c r="A24" s="26"/>
      <c r="B24" s="27"/>
      <c r="C24" s="18"/>
      <c r="D24" s="82"/>
      <c r="E24" s="20"/>
      <c r="F24" s="20"/>
      <c r="G24" s="20"/>
      <c r="H24" s="21"/>
      <c r="I24" s="22"/>
      <c r="J24" s="30">
        <v>54000</v>
      </c>
      <c r="K24" s="31" t="s">
        <v>53</v>
      </c>
      <c r="L24" s="81"/>
    </row>
    <row r="25" spans="1:12" s="3" customFormat="1" ht="60.75">
      <c r="A25" s="26"/>
      <c r="B25" s="27"/>
      <c r="C25" s="18"/>
      <c r="D25" s="82"/>
      <c r="E25" s="20"/>
      <c r="F25" s="20"/>
      <c r="G25" s="20"/>
      <c r="H25" s="21"/>
      <c r="I25" s="22"/>
      <c r="J25" s="30">
        <v>36000</v>
      </c>
      <c r="K25" s="24" t="s">
        <v>54</v>
      </c>
      <c r="L25" s="81"/>
    </row>
    <row r="26" spans="1:12" s="3" customFormat="1" ht="45.75">
      <c r="A26" s="26"/>
      <c r="B26" s="27"/>
      <c r="C26" s="18"/>
      <c r="D26" s="82"/>
      <c r="E26" s="20"/>
      <c r="F26" s="20"/>
      <c r="G26" s="20"/>
      <c r="H26" s="21"/>
      <c r="I26" s="22"/>
      <c r="J26" s="30">
        <v>36000</v>
      </c>
      <c r="K26" s="24" t="s">
        <v>55</v>
      </c>
      <c r="L26" s="81"/>
    </row>
    <row r="27" spans="1:12" s="3" customFormat="1" ht="45.75">
      <c r="A27" s="26"/>
      <c r="B27" s="27"/>
      <c r="C27" s="18"/>
      <c r="D27" s="82"/>
      <c r="E27" s="20"/>
      <c r="F27" s="20"/>
      <c r="G27" s="20"/>
      <c r="H27" s="21"/>
      <c r="I27" s="22"/>
      <c r="J27" s="30">
        <v>54000</v>
      </c>
      <c r="K27" s="24" t="s">
        <v>56</v>
      </c>
      <c r="L27" s="81"/>
    </row>
    <row r="28" spans="1:12" s="3" customFormat="1" ht="31.5">
      <c r="A28" s="26"/>
      <c r="B28" s="27"/>
      <c r="C28" s="18"/>
      <c r="D28" s="82"/>
      <c r="E28" s="20"/>
      <c r="F28" s="20"/>
      <c r="G28" s="20"/>
      <c r="H28" s="21"/>
      <c r="I28" s="22"/>
      <c r="J28" s="30">
        <v>72000</v>
      </c>
      <c r="K28" s="24" t="s">
        <v>57</v>
      </c>
      <c r="L28" s="81"/>
    </row>
    <row r="29" spans="1:12" s="3" customFormat="1" ht="45.75">
      <c r="A29" s="26"/>
      <c r="B29" s="27"/>
      <c r="C29" s="18"/>
      <c r="D29" s="82"/>
      <c r="E29" s="20"/>
      <c r="F29" s="20"/>
      <c r="G29" s="20"/>
      <c r="H29" s="21"/>
      <c r="I29" s="22"/>
      <c r="J29" s="30">
        <v>37500</v>
      </c>
      <c r="K29" s="24" t="s">
        <v>58</v>
      </c>
      <c r="L29" s="81"/>
    </row>
    <row r="30" spans="1:12" s="3" customFormat="1" ht="45.75">
      <c r="A30" s="26"/>
      <c r="B30" s="27"/>
      <c r="C30" s="18"/>
      <c r="D30" s="82"/>
      <c r="E30" s="20"/>
      <c r="F30" s="20"/>
      <c r="G30" s="20"/>
      <c r="H30" s="21"/>
      <c r="I30" s="22"/>
      <c r="J30" s="30">
        <v>300000</v>
      </c>
      <c r="K30" s="24" t="s">
        <v>59</v>
      </c>
      <c r="L30" s="81"/>
    </row>
    <row r="31" spans="1:12" s="3" customFormat="1" ht="45.75">
      <c r="A31" s="26"/>
      <c r="B31" s="27"/>
      <c r="C31" s="18"/>
      <c r="D31" s="82"/>
      <c r="E31" s="20"/>
      <c r="F31" s="20"/>
      <c r="G31" s="20"/>
      <c r="H31" s="21"/>
      <c r="I31" s="22"/>
      <c r="J31" s="30">
        <v>300000</v>
      </c>
      <c r="K31" s="24" t="s">
        <v>60</v>
      </c>
      <c r="L31" s="81"/>
    </row>
    <row r="32" spans="1:12" s="3" customFormat="1" ht="60.75">
      <c r="A32" s="26"/>
      <c r="B32" s="27"/>
      <c r="C32" s="18"/>
      <c r="D32" s="82"/>
      <c r="E32" s="20"/>
      <c r="F32" s="20"/>
      <c r="G32" s="20"/>
      <c r="H32" s="21"/>
      <c r="I32" s="22"/>
      <c r="J32" s="30">
        <v>200000</v>
      </c>
      <c r="K32" s="24" t="s">
        <v>61</v>
      </c>
      <c r="L32" s="81"/>
    </row>
    <row r="33" spans="1:12" s="3" customFormat="1" ht="60.75">
      <c r="A33" s="26"/>
      <c r="B33" s="27"/>
      <c r="C33" s="18"/>
      <c r="D33" s="82"/>
      <c r="E33" s="20"/>
      <c r="F33" s="20"/>
      <c r="G33" s="20"/>
      <c r="H33" s="21"/>
      <c r="I33" s="22"/>
      <c r="J33" s="30">
        <v>252000</v>
      </c>
      <c r="K33" s="24" t="s">
        <v>62</v>
      </c>
      <c r="L33" s="81"/>
    </row>
    <row r="34" spans="1:12" s="3" customFormat="1" ht="60.75">
      <c r="A34" s="26"/>
      <c r="B34" s="27"/>
      <c r="C34" s="18"/>
      <c r="D34" s="82"/>
      <c r="E34" s="20"/>
      <c r="F34" s="20"/>
      <c r="G34" s="20"/>
      <c r="H34" s="21"/>
      <c r="I34" s="22"/>
      <c r="J34" s="30">
        <v>52000</v>
      </c>
      <c r="K34" s="24" t="s">
        <v>63</v>
      </c>
      <c r="L34" s="81"/>
    </row>
    <row r="35" spans="1:12" s="3" customFormat="1" ht="60.75">
      <c r="A35" s="26"/>
      <c r="B35" s="27"/>
      <c r="C35" s="18"/>
      <c r="D35" s="82"/>
      <c r="E35" s="20"/>
      <c r="F35" s="20"/>
      <c r="G35" s="20"/>
      <c r="H35" s="21"/>
      <c r="I35" s="22"/>
      <c r="J35" s="30">
        <v>54000</v>
      </c>
      <c r="K35" s="24" t="s">
        <v>64</v>
      </c>
      <c r="L35" s="81"/>
    </row>
    <row r="36" spans="1:12" s="3" customFormat="1" ht="30.75">
      <c r="A36" s="26"/>
      <c r="B36" s="27"/>
      <c r="C36" s="18"/>
      <c r="D36" s="82"/>
      <c r="E36" s="20"/>
      <c r="F36" s="20"/>
      <c r="G36" s="20"/>
      <c r="H36" s="21"/>
      <c r="I36" s="22"/>
      <c r="J36" s="30">
        <v>36000</v>
      </c>
      <c r="K36" s="24" t="s">
        <v>65</v>
      </c>
      <c r="L36" s="81"/>
    </row>
    <row r="37" spans="1:12" s="3" customFormat="1" ht="45.75">
      <c r="A37" s="26"/>
      <c r="B37" s="27"/>
      <c r="C37" s="18"/>
      <c r="D37" s="82"/>
      <c r="E37" s="20"/>
      <c r="F37" s="20"/>
      <c r="G37" s="20"/>
      <c r="H37" s="21"/>
      <c r="I37" s="22"/>
      <c r="J37" s="30">
        <v>24000</v>
      </c>
      <c r="K37" s="24" t="s">
        <v>66</v>
      </c>
      <c r="L37" s="81"/>
    </row>
    <row r="38" spans="1:12" s="3" customFormat="1" ht="45.75">
      <c r="A38" s="26"/>
      <c r="B38" s="27"/>
      <c r="C38" s="18"/>
      <c r="D38" s="82"/>
      <c r="E38" s="20"/>
      <c r="F38" s="20"/>
      <c r="G38" s="20"/>
      <c r="H38" s="21"/>
      <c r="I38" s="22"/>
      <c r="J38" s="30">
        <v>20000</v>
      </c>
      <c r="K38" s="24" t="s">
        <v>67</v>
      </c>
      <c r="L38" s="81"/>
    </row>
    <row r="39" spans="1:12" s="3" customFormat="1" ht="45.75">
      <c r="A39" s="26"/>
      <c r="B39" s="27"/>
      <c r="C39" s="18"/>
      <c r="D39" s="82"/>
      <c r="E39" s="20"/>
      <c r="F39" s="20"/>
      <c r="G39" s="20"/>
      <c r="H39" s="21"/>
      <c r="I39" s="22"/>
      <c r="J39" s="30">
        <v>20000</v>
      </c>
      <c r="K39" s="24" t="s">
        <v>67</v>
      </c>
      <c r="L39" s="81"/>
    </row>
    <row r="40" spans="1:12" s="3" customFormat="1">
      <c r="A40" s="26"/>
      <c r="B40" s="27"/>
      <c r="C40" s="18"/>
      <c r="D40" s="19"/>
      <c r="E40" s="20"/>
      <c r="F40" s="20"/>
      <c r="G40" s="20"/>
      <c r="H40" s="21"/>
      <c r="I40" s="22"/>
      <c r="J40" s="30"/>
      <c r="K40" s="31"/>
      <c r="L40" s="32"/>
    </row>
    <row r="41" spans="1:12" s="3" customFormat="1">
      <c r="A41" s="33"/>
      <c r="B41" s="34"/>
      <c r="C41" s="35"/>
      <c r="D41" s="36"/>
      <c r="E41" s="37"/>
      <c r="F41" s="37"/>
      <c r="G41" s="37"/>
      <c r="H41" s="38"/>
      <c r="I41" s="39"/>
      <c r="J41" s="40"/>
      <c r="K41" s="41"/>
      <c r="L41" s="42"/>
    </row>
    <row r="42" spans="1:12" s="3" customFormat="1" ht="148.5" customHeight="1">
      <c r="A42" s="43">
        <v>2</v>
      </c>
      <c r="B42" s="44" t="s">
        <v>18</v>
      </c>
      <c r="C42" s="45"/>
      <c r="D42" s="82" t="s">
        <v>33</v>
      </c>
      <c r="E42" s="46"/>
      <c r="F42" s="46"/>
      <c r="G42" s="46"/>
      <c r="H42" s="47">
        <v>1668000</v>
      </c>
      <c r="I42" s="47">
        <v>0</v>
      </c>
      <c r="J42" s="23">
        <v>1668000</v>
      </c>
      <c r="K42" s="48" t="s">
        <v>19</v>
      </c>
      <c r="L42" s="49"/>
    </row>
    <row r="43" spans="1:12" s="3" customFormat="1" ht="44.25" customHeight="1">
      <c r="A43" s="50"/>
      <c r="B43" s="51" t="s">
        <v>16</v>
      </c>
      <c r="C43" s="45"/>
      <c r="D43" s="82"/>
      <c r="E43" s="46"/>
      <c r="F43" s="46"/>
      <c r="G43" s="46"/>
      <c r="H43" s="47"/>
      <c r="I43" s="52"/>
      <c r="J43" s="53">
        <v>500000</v>
      </c>
      <c r="K43" s="54" t="s">
        <v>20</v>
      </c>
      <c r="L43" s="86" t="s">
        <v>22</v>
      </c>
    </row>
    <row r="44" spans="1:12" s="3" customFormat="1" ht="50.25" customHeight="1">
      <c r="A44" s="50"/>
      <c r="B44" s="51"/>
      <c r="C44" s="45"/>
      <c r="D44" s="82"/>
      <c r="E44" s="46"/>
      <c r="F44" s="46"/>
      <c r="G44" s="46"/>
      <c r="H44" s="47"/>
      <c r="I44" s="52"/>
      <c r="J44" s="53">
        <v>300000</v>
      </c>
      <c r="K44" s="54" t="s">
        <v>21</v>
      </c>
      <c r="L44" s="86"/>
    </row>
    <row r="45" spans="1:12" s="3" customFormat="1" ht="103.5" customHeight="1">
      <c r="A45" s="50"/>
      <c r="B45" s="51"/>
      <c r="C45" s="45"/>
      <c r="D45" s="82"/>
      <c r="E45" s="46"/>
      <c r="F45" s="46"/>
      <c r="G45" s="46"/>
      <c r="H45" s="47"/>
      <c r="I45" s="52"/>
      <c r="J45" s="53">
        <v>148000</v>
      </c>
      <c r="K45" s="54" t="s">
        <v>29</v>
      </c>
      <c r="L45" s="55" t="s">
        <v>30</v>
      </c>
    </row>
    <row r="46" spans="1:12" s="3" customFormat="1" ht="113.25" customHeight="1">
      <c r="A46" s="50"/>
      <c r="B46" s="51"/>
      <c r="C46" s="45"/>
      <c r="D46" s="82"/>
      <c r="E46" s="46"/>
      <c r="F46" s="46"/>
      <c r="G46" s="46"/>
      <c r="H46" s="47"/>
      <c r="I46" s="52"/>
      <c r="J46" s="53">
        <v>470000</v>
      </c>
      <c r="K46" s="54" t="s">
        <v>23</v>
      </c>
      <c r="L46" s="55" t="s">
        <v>24</v>
      </c>
    </row>
    <row r="47" spans="1:12" s="3" customFormat="1" ht="25.5" customHeight="1">
      <c r="A47" s="50"/>
      <c r="B47" s="51"/>
      <c r="C47" s="45"/>
      <c r="D47" s="82"/>
      <c r="E47" s="46"/>
      <c r="F47" s="46"/>
      <c r="G47" s="46"/>
      <c r="H47" s="47"/>
      <c r="I47" s="52"/>
      <c r="J47" s="53">
        <v>150000</v>
      </c>
      <c r="K47" s="54" t="s">
        <v>25</v>
      </c>
      <c r="L47" s="55" t="s">
        <v>26</v>
      </c>
    </row>
    <row r="48" spans="1:12" s="3" customFormat="1">
      <c r="A48" s="50"/>
      <c r="B48" s="51"/>
      <c r="C48" s="45"/>
      <c r="D48" s="82"/>
      <c r="E48" s="46"/>
      <c r="F48" s="46"/>
      <c r="G48" s="46"/>
      <c r="H48" s="47"/>
      <c r="I48" s="52"/>
      <c r="J48" s="53">
        <v>100000</v>
      </c>
      <c r="K48" s="54" t="s">
        <v>27</v>
      </c>
      <c r="L48" s="55" t="s">
        <v>28</v>
      </c>
    </row>
    <row r="49" spans="1:426" s="65" customFormat="1" ht="16.5" thickBot="1">
      <c r="A49" s="56"/>
      <c r="B49" s="57"/>
      <c r="C49" s="58"/>
      <c r="D49" s="82"/>
      <c r="E49" s="59"/>
      <c r="F49" s="59"/>
      <c r="G49" s="59"/>
      <c r="H49" s="60"/>
      <c r="I49" s="61"/>
      <c r="J49" s="62"/>
      <c r="K49" s="63"/>
      <c r="L49" s="6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</row>
    <row r="50" spans="1:426" thickBo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7"/>
    </row>
    <row r="51" spans="1:426" ht="15">
      <c r="C51" s="4"/>
      <c r="D51" s="4"/>
      <c r="E51" s="4"/>
      <c r="F51" s="4"/>
      <c r="G51" s="4"/>
      <c r="H51" s="4"/>
      <c r="I51" s="4"/>
      <c r="J51" s="4"/>
    </row>
    <row r="52" spans="1:426">
      <c r="B52" s="68"/>
      <c r="C52" s="69"/>
      <c r="H52" s="70"/>
      <c r="I52" s="71"/>
      <c r="J52" s="72">
        <f>SUM(J42,J6)</f>
        <v>6168000</v>
      </c>
      <c r="K52" s="73"/>
      <c r="L52" s="74"/>
    </row>
    <row r="53" spans="1:426">
      <c r="B53" s="75" t="s">
        <v>3</v>
      </c>
      <c r="C53" s="76"/>
      <c r="H53" s="70"/>
      <c r="I53" s="70"/>
      <c r="J53" s="77">
        <v>9542262</v>
      </c>
      <c r="K53" s="78"/>
      <c r="L53" s="74"/>
    </row>
    <row r="54" spans="1:426">
      <c r="B54" s="75" t="s">
        <v>4</v>
      </c>
      <c r="C54" s="76"/>
      <c r="H54" s="70"/>
      <c r="I54" s="79"/>
      <c r="J54" s="80">
        <f>J53-J52</f>
        <v>3374262</v>
      </c>
      <c r="K54" s="85"/>
      <c r="L54" s="85"/>
    </row>
    <row r="55" spans="1:426">
      <c r="B55" s="75" t="s">
        <v>5</v>
      </c>
      <c r="C55" s="69"/>
      <c r="H55" s="70"/>
      <c r="I55" s="70"/>
      <c r="J55" s="71"/>
      <c r="K55" s="78"/>
      <c r="L55" s="74"/>
    </row>
  </sheetData>
  <mergeCells count="13">
    <mergeCell ref="A1:K1"/>
    <mergeCell ref="A2:K2"/>
    <mergeCell ref="A4:A5"/>
    <mergeCell ref="B4:B5"/>
    <mergeCell ref="C4:C5"/>
    <mergeCell ref="D4:D5"/>
    <mergeCell ref="H4:K4"/>
    <mergeCell ref="L7:L39"/>
    <mergeCell ref="D7:D39"/>
    <mergeCell ref="L4:L5"/>
    <mergeCell ref="K54:L54"/>
    <mergeCell ref="L43:L44"/>
    <mergeCell ref="D42:D49"/>
  </mergeCells>
  <printOptions horizontalCentered="1"/>
  <pageMargins left="0.59055118110236227" right="0.59055118110236227" top="0.59055118110236227" bottom="0.59055118110236227" header="0.31496062992125984" footer="0.31496062992125984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7:L25"/>
  <sheetViews>
    <sheetView workbookViewId="0">
      <selection activeCell="F25" sqref="F25"/>
    </sheetView>
  </sheetViews>
  <sheetFormatPr defaultRowHeight="15"/>
  <sheetData>
    <row r="7" spans="5:12">
      <c r="I7">
        <v>770026</v>
      </c>
      <c r="L7">
        <v>135122</v>
      </c>
    </row>
    <row r="8" spans="5:12">
      <c r="E8">
        <v>81150</v>
      </c>
      <c r="F8">
        <v>1799</v>
      </c>
      <c r="I8">
        <v>695150</v>
      </c>
      <c r="L8">
        <v>152245</v>
      </c>
    </row>
    <row r="9" spans="5:12">
      <c r="E9">
        <v>78029</v>
      </c>
      <c r="F9">
        <v>2299</v>
      </c>
      <c r="I9">
        <v>645702</v>
      </c>
      <c r="L9">
        <f>23*7000</f>
        <v>161000</v>
      </c>
    </row>
    <row r="10" spans="5:12">
      <c r="E10">
        <v>40575</v>
      </c>
      <c r="F10">
        <v>2999</v>
      </c>
      <c r="I10">
        <v>17532</v>
      </c>
      <c r="L10">
        <v>8100</v>
      </c>
    </row>
    <row r="11" spans="5:12">
      <c r="E11">
        <v>50401</v>
      </c>
      <c r="F11">
        <v>4299</v>
      </c>
      <c r="I11">
        <v>8604</v>
      </c>
      <c r="L11">
        <v>3500</v>
      </c>
    </row>
    <row r="12" spans="5:12">
      <c r="E12">
        <v>30571</v>
      </c>
      <c r="F12" s="1">
        <f>SUM(F8:F11)</f>
        <v>11396</v>
      </c>
      <c r="I12">
        <v>22992</v>
      </c>
      <c r="L12">
        <v>10000</v>
      </c>
    </row>
    <row r="13" spans="5:12">
      <c r="E13">
        <v>61143</v>
      </c>
      <c r="I13">
        <v>35425</v>
      </c>
      <c r="L13" s="1">
        <f>SUM(L7:L12)</f>
        <v>469967</v>
      </c>
    </row>
    <row r="14" spans="5:12">
      <c r="E14">
        <v>55029</v>
      </c>
      <c r="I14">
        <v>30932</v>
      </c>
    </row>
    <row r="15" spans="5:12">
      <c r="E15">
        <v>27515</v>
      </c>
      <c r="I15">
        <v>22632</v>
      </c>
    </row>
    <row r="16" spans="5:12">
      <c r="E16">
        <v>55029</v>
      </c>
      <c r="I16">
        <v>21432</v>
      </c>
    </row>
    <row r="17" spans="5:11">
      <c r="E17">
        <v>27515</v>
      </c>
      <c r="I17">
        <v>28386</v>
      </c>
    </row>
    <row r="18" spans="5:11">
      <c r="E18">
        <v>27515</v>
      </c>
      <c r="I18">
        <v>38572</v>
      </c>
      <c r="K18">
        <f>3000000-I20-L13</f>
        <v>153980</v>
      </c>
    </row>
    <row r="19" spans="5:11">
      <c r="E19">
        <v>34663</v>
      </c>
      <c r="I19">
        <v>38668</v>
      </c>
    </row>
    <row r="20" spans="5:11">
      <c r="E20">
        <v>27515</v>
      </c>
      <c r="I20" s="1">
        <f>SUM(I7:I19)</f>
        <v>2376053</v>
      </c>
    </row>
    <row r="21" spans="5:11">
      <c r="E21">
        <v>36518</v>
      </c>
    </row>
    <row r="22" spans="5:11">
      <c r="E22">
        <v>36818</v>
      </c>
    </row>
    <row r="23" spans="5:11">
      <c r="E23" s="1">
        <f>SUM(E8:E22)</f>
        <v>669986</v>
      </c>
    </row>
    <row r="25" spans="5:11">
      <c r="F25" s="1">
        <f>E23+F12+L13</f>
        <v>1151349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Egyházak_2025</vt:lpstr>
      <vt:lpstr>Munka2</vt:lpstr>
      <vt:lpstr>Egyházak_2025!Nyomtatási_cím</vt:lpstr>
      <vt:lpstr>Egyházak_2025!Nyomtatási_terület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2025-02-19T10:11:09Z</cp:lastPrinted>
  <dcterms:created xsi:type="dcterms:W3CDTF">2019-09-25T08:20:43Z</dcterms:created>
  <dcterms:modified xsi:type="dcterms:W3CDTF">2025-05-16T09:22:07Z</dcterms:modified>
</cp:coreProperties>
</file>