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/>
  </bookViews>
  <sheets>
    <sheet name="2025. évi normatíva" sheetId="2" r:id="rId1"/>
    <sheet name="Munka2" sheetId="1" r:id="rId2"/>
    <sheet name="Munka3" sheetId="3" r:id="rId3"/>
  </sheets>
  <definedNames>
    <definedName name="_xlnm.Print_Area" localSheetId="0">'2025. évi normatíva'!$A$2:$G$94</definedName>
  </definedNames>
  <calcPr calcId="145621"/>
</workbook>
</file>

<file path=xl/calcChain.xml><?xml version="1.0" encoding="utf-8"?>
<calcChain xmlns="http://schemas.openxmlformats.org/spreadsheetml/2006/main">
  <c r="G34" i="2" l="1"/>
  <c r="F24" i="2" l="1"/>
  <c r="E24" i="2"/>
  <c r="E62" i="2" l="1"/>
  <c r="G54" i="2" l="1"/>
  <c r="G52" i="2"/>
  <c r="G51" i="2"/>
  <c r="G50" i="2" s="1"/>
  <c r="F50" i="2"/>
  <c r="G48" i="2"/>
  <c r="G49" i="2"/>
  <c r="G47" i="2"/>
  <c r="F46" i="2"/>
  <c r="F45" i="2" s="1"/>
  <c r="G44" i="2"/>
  <c r="G43" i="2"/>
  <c r="G38" i="2"/>
  <c r="G39" i="2"/>
  <c r="G37" i="2"/>
  <c r="G36" i="2" s="1"/>
  <c r="G26" i="2"/>
  <c r="G27" i="2"/>
  <c r="G28" i="2"/>
  <c r="G29" i="2"/>
  <c r="G30" i="2"/>
  <c r="G31" i="2"/>
  <c r="G32" i="2"/>
  <c r="G33" i="2"/>
  <c r="G24" i="2" s="1"/>
  <c r="G25" i="2"/>
  <c r="F42" i="2"/>
  <c r="F36" i="2"/>
  <c r="F35" i="2" s="1"/>
  <c r="G35" i="2" l="1"/>
  <c r="F22" i="2"/>
  <c r="G46" i="2"/>
  <c r="G45" i="2" s="1"/>
  <c r="G42" i="2"/>
  <c r="G23" i="2" s="1"/>
  <c r="F23" i="2"/>
  <c r="G17" i="2"/>
  <c r="G18" i="2"/>
  <c r="G19" i="2"/>
  <c r="G20" i="2"/>
  <c r="G21" i="2"/>
  <c r="G16" i="2"/>
  <c r="F15" i="2"/>
  <c r="G12" i="2"/>
  <c r="G13" i="2"/>
  <c r="G14" i="2"/>
  <c r="G11" i="2"/>
  <c r="E15" i="2"/>
  <c r="F9" i="2"/>
  <c r="G22" i="2" l="1"/>
  <c r="G15" i="2"/>
  <c r="G9" i="2"/>
  <c r="E9" i="2"/>
  <c r="E50" i="2"/>
  <c r="G53" i="2" l="1"/>
  <c r="F53" i="2"/>
  <c r="E53" i="2"/>
  <c r="E36" i="2"/>
  <c r="G55" i="2" l="1"/>
  <c r="E46" i="2"/>
  <c r="E45" i="2" s="1"/>
  <c r="E35" i="2"/>
  <c r="F55" i="2" l="1"/>
  <c r="E42" i="2"/>
  <c r="E23" i="2" l="1"/>
  <c r="E22" i="2"/>
  <c r="E55" i="2" s="1"/>
  <c r="F62" i="2"/>
  <c r="G61" i="2"/>
  <c r="G62" i="2" s="1"/>
</calcChain>
</file>

<file path=xl/sharedStrings.xml><?xml version="1.0" encoding="utf-8"?>
<sst xmlns="http://schemas.openxmlformats.org/spreadsheetml/2006/main" count="92" uniqueCount="78">
  <si>
    <t>Óvodaműködtetési támogatás</t>
  </si>
  <si>
    <t>Egyes szociális és gyermekjóléti feladatok támogatása</t>
  </si>
  <si>
    <t>A települési önkormányzatok kulturális feladatainak támogatása</t>
  </si>
  <si>
    <t>A települési önkormányzatok egyes köznevelési feladatainak támogatása</t>
  </si>
  <si>
    <t>Módosított előirányzat</t>
  </si>
  <si>
    <t>Teljesítés</t>
  </si>
  <si>
    <t>Ft-ban</t>
  </si>
  <si>
    <t>Nemzetiségi pótlék</t>
  </si>
  <si>
    <t>Kiegészítő támogatás a pedagógusok és a pedagógus szakképzettséggel rendelkező segítők minősítéséből adódó többletkiadásokhoz</t>
  </si>
  <si>
    <t>A települési önkormányzatok által biztosított egyes szociális szakosított ellátások, valamint a gyermekek átmeneti gondozásával kapcsolatos feladatok támogatása</t>
  </si>
  <si>
    <t>Bölcsőde, mini bölcsőde támogatása</t>
  </si>
  <si>
    <t>Felsőfokú végzettségű kisgyermeknevelők, szaktanácsadók bértámogatása</t>
  </si>
  <si>
    <t>Bölcsődei dajkák, középfokú végzettségű kisgyermeknevelők, szaktanácsadók bértámogatása</t>
  </si>
  <si>
    <t>Önkormányzati Hivatal működésének támogatása</t>
  </si>
  <si>
    <t>Településüzemeltetés - közutak támogatása</t>
  </si>
  <si>
    <t>Településüzemeltetés - zöldterület-gazdálkodás támogatása</t>
  </si>
  <si>
    <t>Egyéb önkormányzati feladatok támogatása</t>
  </si>
  <si>
    <t>Az Óvodában foglalkoztatott pedagógusok átlagbéralapú támogatása</t>
  </si>
  <si>
    <t>Az Óvodában foglalkoztatott pedagógusok nevelőmunkáját közvetlenül segítők átlagbéralapú támogatása</t>
  </si>
  <si>
    <t>A települési önkormányzatok általános működésének és ágazati feladatainak támogatása</t>
  </si>
  <si>
    <t>Család- és gyermekjóléti szolgálat</t>
  </si>
  <si>
    <t>Család- és gyermekjóléti központ</t>
  </si>
  <si>
    <t>Óvodai és iskolai szociális segítő tevékenység támogatása</t>
  </si>
  <si>
    <t>Szociális étkeztetés - önálló feladatellátás</t>
  </si>
  <si>
    <t>Szociális segítés (házi segítségnyújtás)</t>
  </si>
  <si>
    <t>Személyi gondozás - önálló feladatellátás (házi segítségnyújtás)</t>
  </si>
  <si>
    <t>Időskorúak nappali intézményi ellátása - önálló feladatellátás</t>
  </si>
  <si>
    <t>Fogyatékos személyek nappali intézményi ellátása - önálló feladatellátás</t>
  </si>
  <si>
    <t>Bölcsődei bértámogatás</t>
  </si>
  <si>
    <t>Bölcsődei üzemeltetési támogatás</t>
  </si>
  <si>
    <t>Bértámogatás</t>
  </si>
  <si>
    <t>Intézményüzemeltetési támogatás</t>
  </si>
  <si>
    <t>Települési önkormányzatok gyermekétkeztetési feladatainak támogatása</t>
  </si>
  <si>
    <t>Intézményi gyermekétkeztetés támogatása</t>
  </si>
  <si>
    <t>Intézményi gyermekétkeztetés - bértámogatás</t>
  </si>
  <si>
    <t>Szünidei étkeztetés támogatása</t>
  </si>
  <si>
    <t xml:space="preserve">2. számú melléklet 1.1. </t>
  </si>
  <si>
    <t>2. számú melléklet 1.2.</t>
  </si>
  <si>
    <t>2. számú melléklet 1.3.</t>
  </si>
  <si>
    <t>2. számú melléklet 1.5.</t>
  </si>
  <si>
    <t>2. számú melléklet 1.4.</t>
  </si>
  <si>
    <t>Önkormányzati elszámolások</t>
  </si>
  <si>
    <t>3. számú melléklet 2.1.6.</t>
  </si>
  <si>
    <t xml:space="preserve">Elszámolásból származó bevételek </t>
  </si>
  <si>
    <t>A települési önkormányzatok szociális, gyermekjóléti és gyermekétkeztetési feladatainak támogatása</t>
  </si>
  <si>
    <t>Diabétesz ellátási pótlék</t>
  </si>
  <si>
    <t>2. számú melléklet 1.3.3.</t>
  </si>
  <si>
    <t>2. számú melléklet 1.3.4.</t>
  </si>
  <si>
    <t>Helyi önkormányzatok működésének általános támogatása</t>
  </si>
  <si>
    <t>A települési önkormányzatok működésének általános támogatása</t>
  </si>
  <si>
    <t>Települési önkormányzatok kulturális feladatainak bérjellegű támogatása</t>
  </si>
  <si>
    <t>Kvtv.</t>
  </si>
  <si>
    <t>Települési önkormányzatok egyes szociális és gyermekjóléti feladatainak támogatása</t>
  </si>
  <si>
    <t>Rovat-rend</t>
  </si>
  <si>
    <t>B111</t>
  </si>
  <si>
    <t>B112</t>
  </si>
  <si>
    <t>B113</t>
  </si>
  <si>
    <t>B1131</t>
  </si>
  <si>
    <t>B1132</t>
  </si>
  <si>
    <t>B114</t>
  </si>
  <si>
    <t>B116</t>
  </si>
  <si>
    <t>Önkormányzatok működési támogatásai (B11)</t>
  </si>
  <si>
    <t>Az intézményi gyermekétkeztetés - üzemeltetési támogatása</t>
  </si>
  <si>
    <t>Szociális ágzati összevont pótlék és egészségügyi kiegészítő pótlék</t>
  </si>
  <si>
    <t>Önkormányzati szolidartitási hozzájárulás</t>
  </si>
  <si>
    <t>K5022</t>
  </si>
  <si>
    <t>A helyi önkormányzatok törvényi előíráson alapuló befizetései</t>
  </si>
  <si>
    <t>Egyéb működési célú kiadás (K5)</t>
  </si>
  <si>
    <t>Megnevezés</t>
  </si>
  <si>
    <t>1/A. melléklet a     /2026. ( ) önkormányzati rendelethez</t>
  </si>
  <si>
    <t>2025. évi terv adatok</t>
  </si>
  <si>
    <t>43. § (4) bekezdés (2. melléklet 62. pontja)</t>
  </si>
  <si>
    <t>3. számú melléklet 2.3.2.</t>
  </si>
  <si>
    <t>3. számú melléklet 2.4.7.</t>
  </si>
  <si>
    <t>Támogató szolgáltatás</t>
  </si>
  <si>
    <t>2. számú melléklet 1.3.2.</t>
  </si>
  <si>
    <t>Fővárosi kerületi önkormányzatok közművelődési feladatainak  támogatása</t>
  </si>
  <si>
    <t>Budapest Főváros VI. kerület Terézváros Önkormányzatának és költségvetési szerveinek a központi alrendszerből származó forrásai  2025. évben a 2024. évi CX. törvény (a továbbiakban: Kvtv.) 2. és 3. számú melléklete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</si>
</sst>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i/>
      <sz val="16"/>
      <color rgb="FF000000"/>
      <name val="Times New Roman"/>
      <family val="1"/>
      <charset val="238"/>
    </font>
    <font>
      <sz val="20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6"/>
      <color rgb="FF000000"/>
      <name val="Calibri"/>
      <family val="2"/>
      <charset val="238"/>
    </font>
    <font>
      <b/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sz val="11"/>
      <name val="Calibri"/>
      <family val="2"/>
      <charset val="238"/>
    </font>
    <font>
      <i/>
      <sz val="16"/>
      <name val="Times New Roman"/>
      <family val="1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name val="Times New Roman"/>
      <family val="1"/>
      <charset val="238"/>
    </font>
    <font>
      <b/>
      <sz val="16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7E4BD"/>
      </patternFill>
    </fill>
    <fill>
      <patternFill patternType="solid">
        <fgColor theme="0"/>
        <bgColor rgb="FFDCE6F2"/>
      </patternFill>
    </fill>
    <fill>
      <patternFill patternType="solid">
        <fgColor theme="0"/>
        <bgColor rgb="FFD7E4B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CE6F2"/>
      </patternFill>
    </fill>
    <fill>
      <patternFill patternType="solid">
        <fgColor theme="0" tint="-0.14999847407452621"/>
        <bgColor rgb="FFD7E4BD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0" fillId="0" borderId="1" xfId="0" applyNumberFormat="1" applyFont="1" applyBorder="1" applyAlignment="1" applyProtection="1">
      <alignment horizontal="right" vertical="center"/>
    </xf>
    <xf numFmtId="3" fontId="10" fillId="4" borderId="1" xfId="0" applyNumberFormat="1" applyFont="1" applyFill="1" applyBorder="1" applyAlignment="1" applyProtection="1">
      <alignment horizontal="right" vertical="center"/>
    </xf>
    <xf numFmtId="3" fontId="10" fillId="2" borderId="1" xfId="0" applyNumberFormat="1" applyFont="1" applyFill="1" applyBorder="1" applyAlignment="1">
      <alignment vertical="center"/>
    </xf>
    <xf numFmtId="0" fontId="11" fillId="3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3" fontId="10" fillId="2" borderId="1" xfId="0" applyNumberFormat="1" applyFont="1" applyFill="1" applyBorder="1" applyAlignment="1" applyProtection="1">
      <alignment horizontal="right" vertical="center"/>
    </xf>
    <xf numFmtId="0" fontId="10" fillId="3" borderId="4" xfId="0" applyFont="1" applyFill="1" applyBorder="1" applyAlignment="1">
      <alignment vertical="center" wrapText="1"/>
    </xf>
    <xf numFmtId="3" fontId="8" fillId="3" borderId="1" xfId="0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vertical="center"/>
    </xf>
    <xf numFmtId="0" fontId="10" fillId="0" borderId="4" xfId="0" applyFont="1" applyBorder="1" applyAlignment="1">
      <alignment vertical="center" wrapText="1"/>
    </xf>
    <xf numFmtId="3" fontId="10" fillId="2" borderId="5" xfId="0" applyNumberFormat="1" applyFont="1" applyFill="1" applyBorder="1" applyAlignment="1">
      <alignment vertical="center"/>
    </xf>
    <xf numFmtId="0" fontId="8" fillId="8" borderId="6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0" fontId="10" fillId="8" borderId="4" xfId="0" applyFont="1" applyFill="1" applyBorder="1" applyAlignment="1">
      <alignment vertical="center" wrapText="1"/>
    </xf>
    <xf numFmtId="3" fontId="8" fillId="8" borderId="1" xfId="0" applyNumberFormat="1" applyFont="1" applyFill="1" applyBorder="1" applyAlignment="1" applyProtection="1">
      <alignment horizontal="right" vertical="center"/>
    </xf>
    <xf numFmtId="0" fontId="3" fillId="9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vertical="center" wrapText="1"/>
    </xf>
    <xf numFmtId="3" fontId="8" fillId="9" borderId="5" xfId="0" applyNumberFormat="1" applyFont="1" applyFill="1" applyBorder="1" applyAlignment="1" applyProtection="1">
      <alignment horizontal="right" vertical="center"/>
    </xf>
    <xf numFmtId="0" fontId="2" fillId="8" borderId="4" xfId="0" applyFont="1" applyFill="1" applyBorder="1" applyAlignment="1">
      <alignment vertical="center" wrapText="1"/>
    </xf>
    <xf numFmtId="0" fontId="2" fillId="9" borderId="4" xfId="0" applyFont="1" applyFill="1" applyBorder="1" applyAlignment="1">
      <alignment vertical="center" wrapText="1"/>
    </xf>
    <xf numFmtId="3" fontId="8" fillId="9" borderId="1" xfId="0" applyNumberFormat="1" applyFont="1" applyFill="1" applyBorder="1" applyAlignment="1" applyProtection="1">
      <alignment horizontal="right" vertical="center"/>
    </xf>
    <xf numFmtId="3" fontId="10" fillId="6" borderId="1" xfId="0" applyNumberFormat="1" applyFont="1" applyFill="1" applyBorder="1" applyAlignment="1" applyProtection="1">
      <alignment horizontal="right" vertical="center"/>
    </xf>
    <xf numFmtId="3" fontId="10" fillId="2" borderId="0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 applyProtection="1">
      <alignment horizontal="right" vertical="center"/>
    </xf>
    <xf numFmtId="0" fontId="3" fillId="8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vertical="center"/>
    </xf>
    <xf numFmtId="0" fontId="3" fillId="5" borderId="3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vertical="center" wrapText="1"/>
    </xf>
    <xf numFmtId="0" fontId="2" fillId="5" borderId="7" xfId="0" applyFont="1" applyFill="1" applyBorder="1" applyAlignment="1" applyProtection="1">
      <alignment horizontal="right" vertical="center"/>
    </xf>
    <xf numFmtId="3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0" fontId="3" fillId="6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vertical="center"/>
    </xf>
    <xf numFmtId="3" fontId="8" fillId="6" borderId="4" xfId="0" applyNumberFormat="1" applyFont="1" applyFill="1" applyBorder="1" applyAlignment="1" applyProtection="1">
      <alignment horizontal="right" vertical="center"/>
    </xf>
    <xf numFmtId="3" fontId="2" fillId="0" borderId="1" xfId="0" applyNumberFormat="1" applyFont="1" applyBorder="1" applyAlignment="1">
      <alignment vertical="center"/>
    </xf>
    <xf numFmtId="3" fontId="8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3" fontId="10" fillId="2" borderId="0" xfId="0" applyNumberFormat="1" applyFont="1" applyFill="1" applyBorder="1" applyAlignment="1" applyProtection="1">
      <alignment horizontal="right" vertical="center"/>
    </xf>
    <xf numFmtId="3" fontId="8" fillId="0" borderId="0" xfId="0" applyNumberFormat="1" applyFont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vertical="center" wrapText="1"/>
    </xf>
    <xf numFmtId="3" fontId="3" fillId="6" borderId="0" xfId="0" applyNumberFormat="1" applyFont="1" applyFill="1" applyBorder="1" applyAlignment="1" applyProtection="1">
      <alignment horizontal="right" vertical="center"/>
    </xf>
    <xf numFmtId="3" fontId="3" fillId="2" borderId="0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0" fillId="5" borderId="1" xfId="0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8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5" fillId="2" borderId="5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8" fillId="8" borderId="7" xfId="0" applyFont="1" applyFill="1" applyBorder="1" applyAlignment="1">
      <alignment vertical="center"/>
    </xf>
    <xf numFmtId="0" fontId="12" fillId="7" borderId="5" xfId="0" applyFont="1" applyFill="1" applyBorder="1" applyAlignment="1">
      <alignment vertical="center"/>
    </xf>
    <xf numFmtId="0" fontId="14" fillId="0" borderId="5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482"/>
  <sheetViews>
    <sheetView tabSelected="1" topLeftCell="A52" zoomScaleNormal="100" zoomScaleSheetLayoutView="70" workbookViewId="0">
      <selection activeCell="C67" sqref="C67"/>
    </sheetView>
  </sheetViews>
  <sheetFormatPr defaultRowHeight="15" x14ac:dyDescent="0.25"/>
  <cols>
    <col min="1" max="1" width="13.85546875" style="1" customWidth="1"/>
    <col min="2" max="2" width="10.85546875" style="1"/>
    <col min="3" max="3" width="83.7109375" style="1" customWidth="1"/>
    <col min="4" max="4" width="24.42578125" style="12" customWidth="1"/>
    <col min="5" max="5" width="20.85546875" style="2" customWidth="1"/>
    <col min="6" max="6" width="21.140625" style="16" customWidth="1"/>
    <col min="7" max="7" width="20.140625" style="16" customWidth="1"/>
    <col min="8" max="1025" width="9.5703125" style="1"/>
  </cols>
  <sheetData>
    <row r="2" spans="1:1025" ht="21" x14ac:dyDescent="0.25">
      <c r="C2" s="100" t="s">
        <v>69</v>
      </c>
      <c r="D2" s="101"/>
      <c r="E2" s="101"/>
      <c r="F2" s="101"/>
      <c r="G2" s="101"/>
    </row>
    <row r="3" spans="1:1025" ht="16.5" customHeight="1" x14ac:dyDescent="0.25">
      <c r="E3" s="4"/>
    </row>
    <row r="4" spans="1:1025" ht="43.5" customHeight="1" x14ac:dyDescent="0.25">
      <c r="A4" s="102" t="s">
        <v>77</v>
      </c>
      <c r="B4" s="103"/>
      <c r="C4" s="103"/>
      <c r="D4" s="103"/>
      <c r="E4" s="103"/>
      <c r="F4" s="103"/>
      <c r="G4" s="103"/>
    </row>
    <row r="5" spans="1:1025" ht="24" customHeight="1" x14ac:dyDescent="0.25">
      <c r="A5" s="22"/>
      <c r="B5" s="23"/>
      <c r="C5" s="23"/>
      <c r="D5" s="23"/>
      <c r="E5" s="23"/>
      <c r="F5" s="23"/>
      <c r="G5" s="23"/>
    </row>
    <row r="6" spans="1:1025" s="6" customFormat="1" ht="15.75" customHeight="1" thickBot="1" x14ac:dyDescent="0.3">
      <c r="A6" s="10"/>
      <c r="B6" s="10"/>
      <c r="C6" s="10"/>
      <c r="D6" s="13"/>
      <c r="E6" s="10"/>
      <c r="F6" s="17"/>
      <c r="G6" s="21" t="s">
        <v>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</row>
    <row r="7" spans="1:1025" ht="57" customHeight="1" thickTop="1" thickBot="1" x14ac:dyDescent="0.3">
      <c r="A7" s="3" t="s">
        <v>53</v>
      </c>
      <c r="B7" s="110" t="s">
        <v>68</v>
      </c>
      <c r="C7" s="111"/>
      <c r="D7" s="3" t="s">
        <v>51</v>
      </c>
      <c r="E7" s="11" t="s">
        <v>70</v>
      </c>
      <c r="F7" s="55" t="s">
        <v>4</v>
      </c>
      <c r="G7" s="97" t="s">
        <v>5</v>
      </c>
    </row>
    <row r="8" spans="1:1025" ht="48" customHeight="1" thickTop="1" thickBot="1" x14ac:dyDescent="0.3">
      <c r="A8" s="57"/>
      <c r="B8" s="114" t="s">
        <v>19</v>
      </c>
      <c r="C8" s="115"/>
      <c r="D8" s="58"/>
      <c r="E8" s="59"/>
      <c r="F8" s="61"/>
      <c r="G8" s="60"/>
    </row>
    <row r="9" spans="1:1025" ht="30.75" customHeight="1" thickTop="1" thickBot="1" x14ac:dyDescent="0.3">
      <c r="A9" s="52" t="s">
        <v>54</v>
      </c>
      <c r="B9" s="112" t="s">
        <v>48</v>
      </c>
      <c r="C9" s="113"/>
      <c r="D9" s="46"/>
      <c r="E9" s="41">
        <f>SUM(E11:E14)</f>
        <v>662979440</v>
      </c>
      <c r="F9" s="41">
        <f>SUM(F11+F12+F13+F14)</f>
        <v>691079555</v>
      </c>
      <c r="G9" s="41">
        <f>SUM(G11+G12+G13+G14)</f>
        <v>691079555</v>
      </c>
    </row>
    <row r="10" spans="1:1025" ht="39.75" customHeight="1" thickTop="1" thickBot="1" x14ac:dyDescent="0.3">
      <c r="A10" s="62"/>
      <c r="B10" s="19" t="s">
        <v>49</v>
      </c>
      <c r="C10" s="19"/>
      <c r="D10" s="90" t="s">
        <v>36</v>
      </c>
      <c r="E10" s="71"/>
      <c r="F10" s="50"/>
      <c r="G10" s="56"/>
    </row>
    <row r="11" spans="1:1025" ht="36" customHeight="1" thickTop="1" thickBot="1" x14ac:dyDescent="0.3">
      <c r="A11" s="64"/>
      <c r="B11" s="9" t="s">
        <v>13</v>
      </c>
      <c r="C11" s="9"/>
      <c r="D11" s="15"/>
      <c r="E11" s="24">
        <v>546003385</v>
      </c>
      <c r="F11" s="70">
        <v>574557100</v>
      </c>
      <c r="G11" s="70">
        <f>F11</f>
        <v>574557100</v>
      </c>
    </row>
    <row r="12" spans="1:1025" ht="33.75" customHeight="1" thickTop="1" thickBot="1" x14ac:dyDescent="0.3">
      <c r="A12" s="64"/>
      <c r="B12" s="9" t="s">
        <v>15</v>
      </c>
      <c r="C12" s="9"/>
      <c r="D12" s="15"/>
      <c r="E12" s="24">
        <v>6188000</v>
      </c>
      <c r="F12" s="70">
        <v>6188000</v>
      </c>
      <c r="G12" s="70">
        <f t="shared" ref="G12:G14" si="0">F12</f>
        <v>6188000</v>
      </c>
      <c r="H12" s="95"/>
    </row>
    <row r="13" spans="1:1025" ht="34.5" customHeight="1" thickTop="1" thickBot="1" x14ac:dyDescent="0.3">
      <c r="A13" s="64"/>
      <c r="B13" s="9" t="s">
        <v>14</v>
      </c>
      <c r="C13" s="9"/>
      <c r="D13" s="15"/>
      <c r="E13" s="24">
        <v>12320455</v>
      </c>
      <c r="F13" s="70">
        <v>12320455</v>
      </c>
      <c r="G13" s="70">
        <f t="shared" si="0"/>
        <v>12320455</v>
      </c>
    </row>
    <row r="14" spans="1:1025" ht="34.5" customHeight="1" thickTop="1" thickBot="1" x14ac:dyDescent="0.3">
      <c r="A14" s="64"/>
      <c r="B14" s="9" t="s">
        <v>16</v>
      </c>
      <c r="C14" s="9"/>
      <c r="D14" s="15"/>
      <c r="E14" s="24">
        <v>98467600</v>
      </c>
      <c r="F14" s="70">
        <v>98014000</v>
      </c>
      <c r="G14" s="70">
        <f t="shared" si="0"/>
        <v>98014000</v>
      </c>
    </row>
    <row r="15" spans="1:1025" ht="45.75" customHeight="1" thickTop="1" thickBot="1" x14ac:dyDescent="0.3">
      <c r="A15" s="52" t="s">
        <v>55</v>
      </c>
      <c r="B15" s="106" t="s">
        <v>3</v>
      </c>
      <c r="C15" s="107"/>
      <c r="D15" s="40" t="s">
        <v>37</v>
      </c>
      <c r="E15" s="41">
        <f>SUM(E16:E21)</f>
        <v>778296530</v>
      </c>
      <c r="F15" s="41">
        <f>SUM(F16:F21)</f>
        <v>868423612</v>
      </c>
      <c r="G15" s="41">
        <f>SUM(G16:G21)</f>
        <v>868423612</v>
      </c>
    </row>
    <row r="16" spans="1:1025" ht="42" customHeight="1" thickTop="1" thickBot="1" x14ac:dyDescent="0.3">
      <c r="A16" s="62"/>
      <c r="B16" s="104" t="s">
        <v>0</v>
      </c>
      <c r="C16" s="105"/>
      <c r="D16" s="20"/>
      <c r="E16" s="49">
        <v>96064030</v>
      </c>
      <c r="F16" s="26">
        <v>94857412</v>
      </c>
      <c r="G16" s="26">
        <f>F16</f>
        <v>94857412</v>
      </c>
      <c r="I16" s="5"/>
      <c r="J16" s="5"/>
      <c r="K16" s="5"/>
      <c r="L16" s="5"/>
      <c r="M16" s="5"/>
      <c r="N16" s="5"/>
      <c r="O16" s="5"/>
      <c r="P16" s="5"/>
    </row>
    <row r="17" spans="1:16" ht="39" customHeight="1" thickTop="1" thickBot="1" x14ac:dyDescent="0.3">
      <c r="A17" s="65"/>
      <c r="B17" s="108" t="s">
        <v>17</v>
      </c>
      <c r="C17" s="109"/>
      <c r="D17" s="20"/>
      <c r="E17" s="49">
        <v>436181200</v>
      </c>
      <c r="F17" s="26">
        <v>520039600</v>
      </c>
      <c r="G17" s="26">
        <f t="shared" ref="G17:G21" si="1">F17</f>
        <v>520039600</v>
      </c>
      <c r="I17" s="5"/>
      <c r="J17" s="119"/>
      <c r="K17" s="120"/>
      <c r="L17" s="92"/>
      <c r="M17" s="93"/>
      <c r="N17" s="94"/>
      <c r="O17" s="5"/>
      <c r="P17" s="5"/>
    </row>
    <row r="18" spans="1:16" ht="41.25" customHeight="1" thickTop="1" thickBot="1" x14ac:dyDescent="0.3">
      <c r="A18" s="65"/>
      <c r="B18" s="104" t="s">
        <v>8</v>
      </c>
      <c r="C18" s="105"/>
      <c r="D18" s="20"/>
      <c r="E18" s="49">
        <v>32463300</v>
      </c>
      <c r="F18" s="26">
        <v>41068600</v>
      </c>
      <c r="G18" s="26">
        <f t="shared" si="1"/>
        <v>41068600</v>
      </c>
      <c r="I18" s="5"/>
      <c r="J18" s="5"/>
      <c r="K18" s="5"/>
      <c r="L18" s="5"/>
      <c r="M18" s="5"/>
      <c r="N18" s="5"/>
      <c r="O18" s="5"/>
      <c r="P18" s="5"/>
    </row>
    <row r="19" spans="1:16" ht="41.25" customHeight="1" thickTop="1" thickBot="1" x14ac:dyDescent="0.3">
      <c r="A19" s="65"/>
      <c r="B19" s="104" t="s">
        <v>7</v>
      </c>
      <c r="C19" s="105"/>
      <c r="D19" s="20"/>
      <c r="E19" s="49">
        <v>1434000</v>
      </c>
      <c r="F19" s="26">
        <v>1738000</v>
      </c>
      <c r="G19" s="26">
        <f t="shared" si="1"/>
        <v>1738000</v>
      </c>
      <c r="I19" s="5"/>
      <c r="J19" s="5"/>
      <c r="K19" s="5"/>
      <c r="L19" s="5"/>
      <c r="M19" s="5"/>
      <c r="N19" s="5"/>
      <c r="O19" s="5"/>
      <c r="P19" s="5"/>
    </row>
    <row r="20" spans="1:16" ht="41.25" customHeight="1" thickTop="1" thickBot="1" x14ac:dyDescent="0.3">
      <c r="A20" s="65"/>
      <c r="B20" s="104" t="s">
        <v>18</v>
      </c>
      <c r="C20" s="105"/>
      <c r="D20" s="20"/>
      <c r="E20" s="49">
        <v>210720000</v>
      </c>
      <c r="F20" s="26">
        <v>210720000</v>
      </c>
      <c r="G20" s="26">
        <f t="shared" si="1"/>
        <v>210720000</v>
      </c>
      <c r="I20" s="5"/>
      <c r="J20" s="5"/>
      <c r="K20" s="5"/>
      <c r="L20" s="5"/>
      <c r="M20" s="5"/>
      <c r="N20" s="5"/>
      <c r="O20" s="5"/>
      <c r="P20" s="5"/>
    </row>
    <row r="21" spans="1:16" ht="41.25" customHeight="1" thickTop="1" thickBot="1" x14ac:dyDescent="0.3">
      <c r="A21" s="65"/>
      <c r="B21" s="104" t="s">
        <v>45</v>
      </c>
      <c r="C21" s="115"/>
      <c r="D21" s="20"/>
      <c r="E21" s="49">
        <v>1434000</v>
      </c>
      <c r="F21" s="26">
        <v>0</v>
      </c>
      <c r="G21" s="26">
        <f t="shared" si="1"/>
        <v>0</v>
      </c>
      <c r="I21" s="5"/>
      <c r="J21" s="5"/>
      <c r="K21" s="5"/>
      <c r="L21" s="5"/>
      <c r="M21" s="5"/>
      <c r="N21" s="5"/>
      <c r="O21" s="5"/>
      <c r="P21" s="5"/>
    </row>
    <row r="22" spans="1:16" ht="55.5" customHeight="1" thickTop="1" thickBot="1" x14ac:dyDescent="0.3">
      <c r="A22" s="42" t="s">
        <v>56</v>
      </c>
      <c r="B22" s="121" t="s">
        <v>44</v>
      </c>
      <c r="C22" s="107"/>
      <c r="D22" s="91" t="s">
        <v>38</v>
      </c>
      <c r="E22" s="48">
        <f>SUM(E24+E35+E42+E45)</f>
        <v>836558430</v>
      </c>
      <c r="F22" s="48">
        <f>SUM(F24+F35+F42+F45)</f>
        <v>1011316991</v>
      </c>
      <c r="G22" s="48">
        <f>SUM(G24+G35+G42+G45)</f>
        <v>1011316991</v>
      </c>
    </row>
    <row r="23" spans="1:16" ht="55.5" customHeight="1" thickTop="1" thickBot="1" x14ac:dyDescent="0.3">
      <c r="A23" s="42" t="s">
        <v>57</v>
      </c>
      <c r="B23" s="121" t="s">
        <v>52</v>
      </c>
      <c r="C23" s="115"/>
      <c r="D23" s="47"/>
      <c r="E23" s="48">
        <f>SUM(E24+E35+E42)</f>
        <v>530290708</v>
      </c>
      <c r="F23" s="48">
        <f>SUM(F24+F35+F42)</f>
        <v>677655231</v>
      </c>
      <c r="G23" s="48">
        <f>SUM(G24+G35+G42)</f>
        <v>677655231</v>
      </c>
    </row>
    <row r="24" spans="1:16" ht="39" customHeight="1" thickTop="1" thickBot="1" x14ac:dyDescent="0.3">
      <c r="A24" s="62"/>
      <c r="B24" s="123" t="s">
        <v>1</v>
      </c>
      <c r="C24" s="113"/>
      <c r="D24" s="14"/>
      <c r="E24" s="25">
        <f>SUM(E25:E34)</f>
        <v>132520108</v>
      </c>
      <c r="F24" s="25">
        <f>SUM(F25:F34)</f>
        <v>287656558</v>
      </c>
      <c r="G24" s="25">
        <f>SUM(G25:G34)</f>
        <v>287656558</v>
      </c>
    </row>
    <row r="25" spans="1:16" ht="41.25" customHeight="1" thickTop="1" thickBot="1" x14ac:dyDescent="0.3">
      <c r="A25" s="64"/>
      <c r="B25" s="9" t="s">
        <v>20</v>
      </c>
      <c r="C25" s="9"/>
      <c r="D25" s="15"/>
      <c r="E25" s="24">
        <v>19264990</v>
      </c>
      <c r="F25" s="70">
        <v>20706000</v>
      </c>
      <c r="G25" s="70">
        <f>F25</f>
        <v>20706000</v>
      </c>
    </row>
    <row r="26" spans="1:16" ht="38.25" customHeight="1" thickTop="1" thickBot="1" x14ac:dyDescent="0.3">
      <c r="A26" s="64"/>
      <c r="B26" s="8" t="s">
        <v>21</v>
      </c>
      <c r="C26" s="7"/>
      <c r="D26" s="15"/>
      <c r="E26" s="24">
        <v>25390170</v>
      </c>
      <c r="F26" s="70">
        <v>26403000</v>
      </c>
      <c r="G26" s="70">
        <f t="shared" ref="G26:G34" si="2">F26</f>
        <v>26403000</v>
      </c>
    </row>
    <row r="27" spans="1:16" ht="39.75" customHeight="1" thickTop="1" thickBot="1" x14ac:dyDescent="0.3">
      <c r="A27" s="64"/>
      <c r="B27" s="9" t="s">
        <v>23</v>
      </c>
      <c r="C27" s="9"/>
      <c r="D27" s="15"/>
      <c r="E27" s="24">
        <v>18754060</v>
      </c>
      <c r="F27" s="70">
        <v>19828480</v>
      </c>
      <c r="G27" s="70">
        <f t="shared" si="2"/>
        <v>19828480</v>
      </c>
    </row>
    <row r="28" spans="1:16" ht="46.5" customHeight="1" thickTop="1" thickBot="1" x14ac:dyDescent="0.3">
      <c r="A28" s="64"/>
      <c r="B28" s="9" t="s">
        <v>24</v>
      </c>
      <c r="C28" s="9"/>
      <c r="D28" s="15"/>
      <c r="E28" s="24">
        <v>450000</v>
      </c>
      <c r="F28" s="70">
        <v>250000</v>
      </c>
      <c r="G28" s="70">
        <f t="shared" si="2"/>
        <v>250000</v>
      </c>
    </row>
    <row r="29" spans="1:16" ht="42.75" customHeight="1" thickTop="1" thickBot="1" x14ac:dyDescent="0.3">
      <c r="A29" s="64"/>
      <c r="B29" s="9" t="s">
        <v>25</v>
      </c>
      <c r="C29" s="9"/>
      <c r="D29" s="15"/>
      <c r="E29" s="24">
        <v>16870000</v>
      </c>
      <c r="F29" s="72">
        <v>32405000</v>
      </c>
      <c r="G29" s="70">
        <f t="shared" si="2"/>
        <v>32405000</v>
      </c>
    </row>
    <row r="30" spans="1:16" ht="47.25" customHeight="1" thickTop="1" thickBot="1" x14ac:dyDescent="0.3">
      <c r="A30" s="64"/>
      <c r="B30" s="9" t="s">
        <v>26</v>
      </c>
      <c r="C30" s="9"/>
      <c r="D30" s="15"/>
      <c r="E30" s="24">
        <v>9095580</v>
      </c>
      <c r="F30" s="70">
        <v>6334200</v>
      </c>
      <c r="G30" s="70">
        <f t="shared" si="2"/>
        <v>6334200</v>
      </c>
    </row>
    <row r="31" spans="1:16" ht="42" customHeight="1" thickTop="1" thickBot="1" x14ac:dyDescent="0.3">
      <c r="A31" s="64"/>
      <c r="B31" s="131" t="s">
        <v>27</v>
      </c>
      <c r="C31" s="113"/>
      <c r="D31" s="15"/>
      <c r="E31" s="24">
        <v>14352780</v>
      </c>
      <c r="F31" s="70">
        <v>15193800</v>
      </c>
      <c r="G31" s="70">
        <f t="shared" si="2"/>
        <v>15193800</v>
      </c>
    </row>
    <row r="32" spans="1:16" ht="42" customHeight="1" thickTop="1" thickBot="1" x14ac:dyDescent="0.3">
      <c r="A32" s="64"/>
      <c r="B32" s="118" t="s">
        <v>22</v>
      </c>
      <c r="C32" s="115"/>
      <c r="D32" s="15"/>
      <c r="E32" s="24">
        <v>28342528</v>
      </c>
      <c r="F32" s="70">
        <v>30289820</v>
      </c>
      <c r="G32" s="70">
        <f t="shared" si="2"/>
        <v>30289820</v>
      </c>
    </row>
    <row r="33" spans="1:7" ht="42" customHeight="1" thickTop="1" thickBot="1" x14ac:dyDescent="0.3">
      <c r="A33" s="64"/>
      <c r="B33" s="118" t="s">
        <v>63</v>
      </c>
      <c r="C33" s="115"/>
      <c r="D33" s="36" t="s">
        <v>72</v>
      </c>
      <c r="E33" s="24">
        <v>0</v>
      </c>
      <c r="F33" s="70">
        <v>130776258</v>
      </c>
      <c r="G33" s="70">
        <f t="shared" si="2"/>
        <v>130776258</v>
      </c>
    </row>
    <row r="34" spans="1:7" ht="42" customHeight="1" thickTop="1" thickBot="1" x14ac:dyDescent="0.3">
      <c r="A34" s="64"/>
      <c r="B34" s="118" t="s">
        <v>74</v>
      </c>
      <c r="C34" s="115"/>
      <c r="D34" s="36" t="s">
        <v>75</v>
      </c>
      <c r="E34" s="24">
        <v>0</v>
      </c>
      <c r="F34" s="70">
        <v>5470000</v>
      </c>
      <c r="G34" s="70">
        <f t="shared" si="2"/>
        <v>5470000</v>
      </c>
    </row>
    <row r="35" spans="1:7" ht="56.25" customHeight="1" thickTop="1" thickBot="1" x14ac:dyDescent="0.3">
      <c r="A35" s="67"/>
      <c r="B35" s="98" t="s">
        <v>10</v>
      </c>
      <c r="C35" s="99"/>
      <c r="D35" s="33" t="s">
        <v>46</v>
      </c>
      <c r="E35" s="31">
        <f>SUM(E36+E39)</f>
        <v>332925200</v>
      </c>
      <c r="F35" s="31">
        <f>SUM(F36+F39)</f>
        <v>321326100</v>
      </c>
      <c r="G35" s="31">
        <f>SUM(G36+G39)</f>
        <v>321326100</v>
      </c>
    </row>
    <row r="36" spans="1:7" ht="31.5" customHeight="1" thickTop="1" thickBot="1" x14ac:dyDescent="0.3">
      <c r="A36" s="67"/>
      <c r="B36" s="29" t="s">
        <v>28</v>
      </c>
      <c r="C36" s="30"/>
      <c r="D36" s="27"/>
      <c r="E36" s="31">
        <f>SUM(E37+E38)</f>
        <v>236834800</v>
      </c>
      <c r="F36" s="31">
        <f>SUM(F37+F38)</f>
        <v>231822900</v>
      </c>
      <c r="G36" s="31">
        <f>SUM(G37+G38)</f>
        <v>231822900</v>
      </c>
    </row>
    <row r="37" spans="1:7" ht="39.75" customHeight="1" thickTop="1" thickBot="1" x14ac:dyDescent="0.3">
      <c r="A37" s="67"/>
      <c r="B37" s="124" t="s">
        <v>11</v>
      </c>
      <c r="C37" s="125"/>
      <c r="D37" s="28"/>
      <c r="E37" s="32">
        <v>91185400</v>
      </c>
      <c r="F37" s="70">
        <v>101940300</v>
      </c>
      <c r="G37" s="70">
        <f>F37</f>
        <v>101940300</v>
      </c>
    </row>
    <row r="38" spans="1:7" ht="44.25" customHeight="1" thickTop="1" thickBot="1" x14ac:dyDescent="0.3">
      <c r="A38" s="67"/>
      <c r="B38" s="122" t="s">
        <v>12</v>
      </c>
      <c r="C38" s="99"/>
      <c r="D38" s="28"/>
      <c r="E38" s="32">
        <v>145649400</v>
      </c>
      <c r="F38" s="70">
        <v>129882600</v>
      </c>
      <c r="G38" s="70">
        <f t="shared" ref="G38:G39" si="3">F38</f>
        <v>129882600</v>
      </c>
    </row>
    <row r="39" spans="1:7" ht="39.75" customHeight="1" thickTop="1" thickBot="1" x14ac:dyDescent="0.3">
      <c r="A39" s="66"/>
      <c r="B39" s="122" t="s">
        <v>29</v>
      </c>
      <c r="C39" s="99"/>
      <c r="D39" s="81"/>
      <c r="E39" s="32">
        <v>96090400</v>
      </c>
      <c r="F39" s="70">
        <v>89503200</v>
      </c>
      <c r="G39" s="70">
        <f t="shared" si="3"/>
        <v>89503200</v>
      </c>
    </row>
    <row r="40" spans="1:7" ht="57.75" customHeight="1" thickTop="1" thickBot="1" x14ac:dyDescent="0.35">
      <c r="A40" s="79"/>
      <c r="B40" s="75"/>
      <c r="C40" s="76"/>
      <c r="D40" s="80"/>
      <c r="E40" s="77"/>
      <c r="F40" s="83"/>
      <c r="G40" s="78" t="s">
        <v>6</v>
      </c>
    </row>
    <row r="41" spans="1:7" ht="54.75" customHeight="1" thickTop="1" thickBot="1" x14ac:dyDescent="0.3">
      <c r="A41" s="74" t="s">
        <v>53</v>
      </c>
      <c r="B41" s="116" t="s">
        <v>68</v>
      </c>
      <c r="C41" s="117"/>
      <c r="D41" s="82" t="s">
        <v>51</v>
      </c>
      <c r="E41" s="73" t="s">
        <v>70</v>
      </c>
      <c r="F41" s="55" t="s">
        <v>4</v>
      </c>
      <c r="G41" s="55" t="s">
        <v>5</v>
      </c>
    </row>
    <row r="42" spans="1:7" ht="65.25" customHeight="1" thickTop="1" thickBot="1" x14ac:dyDescent="0.3">
      <c r="A42" s="68"/>
      <c r="B42" s="98" t="s">
        <v>9</v>
      </c>
      <c r="C42" s="99"/>
      <c r="D42" s="33" t="s">
        <v>47</v>
      </c>
      <c r="E42" s="31">
        <f>SUM(E43:E44)</f>
        <v>64845400</v>
      </c>
      <c r="F42" s="31">
        <f>SUM(F43:F44)</f>
        <v>68672573</v>
      </c>
      <c r="G42" s="31">
        <f>SUM(G43:G44)</f>
        <v>68672573</v>
      </c>
    </row>
    <row r="43" spans="1:7" ht="39.75" customHeight="1" thickTop="1" thickBot="1" x14ac:dyDescent="0.3">
      <c r="A43" s="67"/>
      <c r="B43" s="122" t="s">
        <v>30</v>
      </c>
      <c r="C43" s="99"/>
      <c r="D43" s="28"/>
      <c r="E43" s="32">
        <v>43493400</v>
      </c>
      <c r="F43" s="70">
        <v>46747200</v>
      </c>
      <c r="G43" s="70">
        <f>F43</f>
        <v>46747200</v>
      </c>
    </row>
    <row r="44" spans="1:7" ht="36.75" customHeight="1" thickTop="1" thickBot="1" x14ac:dyDescent="0.3">
      <c r="A44" s="66"/>
      <c r="B44" s="122" t="s">
        <v>31</v>
      </c>
      <c r="C44" s="99"/>
      <c r="D44" s="28"/>
      <c r="E44" s="32">
        <v>21352000</v>
      </c>
      <c r="F44" s="70">
        <v>21925373</v>
      </c>
      <c r="G44" s="70">
        <f>F44</f>
        <v>21925373</v>
      </c>
    </row>
    <row r="45" spans="1:7" ht="47.25" customHeight="1" thickTop="1" thickBot="1" x14ac:dyDescent="0.3">
      <c r="A45" s="53" t="s">
        <v>58</v>
      </c>
      <c r="B45" s="98" t="s">
        <v>32</v>
      </c>
      <c r="C45" s="99"/>
      <c r="D45" s="33" t="s">
        <v>40</v>
      </c>
      <c r="E45" s="34">
        <f>SUM(E46+E49)</f>
        <v>306267722</v>
      </c>
      <c r="F45" s="34">
        <f>SUM(F46+F49)</f>
        <v>333661760</v>
      </c>
      <c r="G45" s="34">
        <f>SUM(G46+G49)</f>
        <v>333661760</v>
      </c>
    </row>
    <row r="46" spans="1:7" ht="39" customHeight="1" thickTop="1" thickBot="1" x14ac:dyDescent="0.3">
      <c r="A46" s="68"/>
      <c r="B46" s="98" t="s">
        <v>33</v>
      </c>
      <c r="C46" s="142"/>
      <c r="D46" s="27"/>
      <c r="E46" s="31">
        <f>SUM(E47+E48)</f>
        <v>306100997</v>
      </c>
      <c r="F46" s="31">
        <f>SUM(F47+F48)</f>
        <v>333634685</v>
      </c>
      <c r="G46" s="31">
        <f>SUM(G47+G48)</f>
        <v>333634685</v>
      </c>
    </row>
    <row r="47" spans="1:7" ht="51.75" customHeight="1" thickTop="1" thickBot="1" x14ac:dyDescent="0.3">
      <c r="A47" s="67"/>
      <c r="B47" s="122" t="s">
        <v>34</v>
      </c>
      <c r="C47" s="138"/>
      <c r="D47" s="28"/>
      <c r="E47" s="32">
        <v>133143600</v>
      </c>
      <c r="F47" s="26">
        <v>138556440</v>
      </c>
      <c r="G47" s="26">
        <f>F47</f>
        <v>138556440</v>
      </c>
    </row>
    <row r="48" spans="1:7" ht="51" customHeight="1" thickTop="1" thickBot="1" x14ac:dyDescent="0.3">
      <c r="A48" s="67"/>
      <c r="B48" s="122" t="s">
        <v>62</v>
      </c>
      <c r="C48" s="138"/>
      <c r="D48" s="28"/>
      <c r="E48" s="32">
        <v>172957397</v>
      </c>
      <c r="F48" s="26">
        <v>195078245</v>
      </c>
      <c r="G48" s="26">
        <f t="shared" ref="G48:G49" si="4">F48</f>
        <v>195078245</v>
      </c>
    </row>
    <row r="49" spans="1:24" ht="45.75" customHeight="1" thickTop="1" thickBot="1" x14ac:dyDescent="0.3">
      <c r="A49" s="66"/>
      <c r="B49" s="122" t="s">
        <v>35</v>
      </c>
      <c r="C49" s="138"/>
      <c r="D49" s="28"/>
      <c r="E49" s="32">
        <v>166725</v>
      </c>
      <c r="F49" s="26">
        <v>27075</v>
      </c>
      <c r="G49" s="26">
        <f t="shared" si="4"/>
        <v>27075</v>
      </c>
    </row>
    <row r="50" spans="1:24" ht="39" customHeight="1" thickTop="1" thickBot="1" x14ac:dyDescent="0.3">
      <c r="A50" s="52" t="s">
        <v>59</v>
      </c>
      <c r="B50" s="38" t="s">
        <v>2</v>
      </c>
      <c r="C50" s="39"/>
      <c r="D50" s="40"/>
      <c r="E50" s="41">
        <f>SUM(E51+E52)</f>
        <v>49060690</v>
      </c>
      <c r="F50" s="41">
        <f>SUM(F51+F52)</f>
        <v>48968674</v>
      </c>
      <c r="G50" s="41">
        <f>SUM(G51+G52)</f>
        <v>48968674</v>
      </c>
    </row>
    <row r="51" spans="1:24" ht="45.75" customHeight="1" thickTop="1" thickBot="1" x14ac:dyDescent="0.3">
      <c r="A51" s="69"/>
      <c r="B51" s="139" t="s">
        <v>76</v>
      </c>
      <c r="C51" s="99"/>
      <c r="D51" s="36" t="s">
        <v>39</v>
      </c>
      <c r="E51" s="24">
        <v>19974856</v>
      </c>
      <c r="F51" s="70">
        <v>19882840</v>
      </c>
      <c r="G51" s="70">
        <f>F51</f>
        <v>19882840</v>
      </c>
    </row>
    <row r="52" spans="1:24" ht="49.5" customHeight="1" thickTop="1" thickBot="1" x14ac:dyDescent="0.3">
      <c r="A52" s="63"/>
      <c r="B52" s="139" t="s">
        <v>50</v>
      </c>
      <c r="C52" s="115"/>
      <c r="D52" s="36" t="s">
        <v>73</v>
      </c>
      <c r="E52" s="24">
        <v>29085834</v>
      </c>
      <c r="F52" s="70">
        <v>29085834</v>
      </c>
      <c r="G52" s="70">
        <f>F52</f>
        <v>29085834</v>
      </c>
    </row>
    <row r="53" spans="1:24" ht="40.5" customHeight="1" thickTop="1" thickBot="1" x14ac:dyDescent="0.3">
      <c r="A53" s="54" t="s">
        <v>60</v>
      </c>
      <c r="B53" s="140" t="s">
        <v>43</v>
      </c>
      <c r="C53" s="141"/>
      <c r="D53" s="40"/>
      <c r="E53" s="41">
        <f>SUM(E54)</f>
        <v>0</v>
      </c>
      <c r="F53" s="41">
        <f>F54</f>
        <v>2944605</v>
      </c>
      <c r="G53" s="41">
        <f>G54</f>
        <v>2944605</v>
      </c>
    </row>
    <row r="54" spans="1:24" ht="46.5" customHeight="1" thickTop="1" thickBot="1" x14ac:dyDescent="0.3">
      <c r="A54" s="18"/>
      <c r="B54" s="129" t="s">
        <v>41</v>
      </c>
      <c r="C54" s="130"/>
      <c r="D54" s="96" t="s">
        <v>42</v>
      </c>
      <c r="E54" s="51">
        <v>0</v>
      </c>
      <c r="F54" s="26">
        <v>2944605</v>
      </c>
      <c r="G54" s="37">
        <f>F54</f>
        <v>2944605</v>
      </c>
      <c r="X54" s="35"/>
    </row>
    <row r="55" spans="1:24" ht="51" customHeight="1" thickTop="1" thickBot="1" x14ac:dyDescent="0.3">
      <c r="A55" s="42" t="s">
        <v>61</v>
      </c>
      <c r="B55" s="43"/>
      <c r="C55" s="43"/>
      <c r="D55" s="44"/>
      <c r="E55" s="45">
        <f>SUM(E9+E15+E22+E50+E53)</f>
        <v>2326895090</v>
      </c>
      <c r="F55" s="45">
        <f>SUM(F9+F15+F22+F50+F53)</f>
        <v>2622733437</v>
      </c>
      <c r="G55" s="45">
        <f>SUM(G9+G15+G22+G50+G53)</f>
        <v>2622733437</v>
      </c>
    </row>
    <row r="56" spans="1:24" ht="37.5" customHeight="1" thickTop="1" x14ac:dyDescent="0.25"/>
    <row r="58" spans="1:24" ht="28.5" customHeight="1" x14ac:dyDescent="0.25">
      <c r="A58" s="132" t="s">
        <v>64</v>
      </c>
      <c r="B58" s="133"/>
      <c r="C58" s="133"/>
      <c r="D58" s="133"/>
      <c r="E58" s="133"/>
      <c r="F58" s="133"/>
      <c r="G58" s="133"/>
    </row>
    <row r="59" spans="1:24" ht="30.75" customHeight="1" thickBot="1" x14ac:dyDescent="0.35">
      <c r="G59" s="84" t="s">
        <v>6</v>
      </c>
    </row>
    <row r="60" spans="1:24" ht="45" customHeight="1" thickTop="1" thickBot="1" x14ac:dyDescent="0.3">
      <c r="A60" s="3" t="s">
        <v>53</v>
      </c>
      <c r="B60" s="134" t="s">
        <v>68</v>
      </c>
      <c r="C60" s="135"/>
      <c r="D60" s="3" t="s">
        <v>51</v>
      </c>
      <c r="E60" s="3" t="s">
        <v>70</v>
      </c>
      <c r="F60" s="55" t="s">
        <v>4</v>
      </c>
      <c r="G60" s="55" t="s">
        <v>5</v>
      </c>
    </row>
    <row r="61" spans="1:24" ht="66.75" customHeight="1" thickTop="1" thickBot="1" x14ac:dyDescent="0.3">
      <c r="A61" s="85" t="s">
        <v>65</v>
      </c>
      <c r="B61" s="136" t="s">
        <v>66</v>
      </c>
      <c r="C61" s="137"/>
      <c r="D61" s="89" t="s">
        <v>71</v>
      </c>
      <c r="E61" s="86">
        <v>1938532000</v>
      </c>
      <c r="F61" s="72">
        <v>1910483654</v>
      </c>
      <c r="G61" s="72">
        <f>F61</f>
        <v>1910483654</v>
      </c>
    </row>
    <row r="62" spans="1:24" ht="33" customHeight="1" thickTop="1" thickBot="1" x14ac:dyDescent="0.3">
      <c r="A62" s="126" t="s">
        <v>67</v>
      </c>
      <c r="B62" s="127"/>
      <c r="C62" s="128"/>
      <c r="D62" s="88"/>
      <c r="E62" s="87">
        <f>E61</f>
        <v>1938532000</v>
      </c>
      <c r="F62" s="87">
        <f>F61</f>
        <v>1910483654</v>
      </c>
      <c r="G62" s="87">
        <f>G61</f>
        <v>1910483654</v>
      </c>
    </row>
    <row r="63" spans="1:24" ht="15.75" thickTop="1" x14ac:dyDescent="0.25"/>
    <row r="65482" ht="15" customHeight="1" x14ac:dyDescent="0.25"/>
  </sheetData>
  <mergeCells count="41">
    <mergeCell ref="A62:C62"/>
    <mergeCell ref="B54:C54"/>
    <mergeCell ref="B43:C43"/>
    <mergeCell ref="B31:C31"/>
    <mergeCell ref="A58:G58"/>
    <mergeCell ref="B60:C60"/>
    <mergeCell ref="B61:C61"/>
    <mergeCell ref="B48:C48"/>
    <mergeCell ref="B51:C51"/>
    <mergeCell ref="B53:C53"/>
    <mergeCell ref="B44:C44"/>
    <mergeCell ref="B49:C49"/>
    <mergeCell ref="B46:C46"/>
    <mergeCell ref="B45:C45"/>
    <mergeCell ref="B52:C52"/>
    <mergeCell ref="B47:C47"/>
    <mergeCell ref="J17:K17"/>
    <mergeCell ref="B19:C19"/>
    <mergeCell ref="B22:C22"/>
    <mergeCell ref="B23:C23"/>
    <mergeCell ref="B39:C39"/>
    <mergeCell ref="B38:C38"/>
    <mergeCell ref="B24:C24"/>
    <mergeCell ref="B21:C21"/>
    <mergeCell ref="B20:C20"/>
    <mergeCell ref="B32:C32"/>
    <mergeCell ref="B33:C33"/>
    <mergeCell ref="B35:C35"/>
    <mergeCell ref="B37:C37"/>
    <mergeCell ref="B42:C42"/>
    <mergeCell ref="C2:G2"/>
    <mergeCell ref="A4:G4"/>
    <mergeCell ref="B18:C18"/>
    <mergeCell ref="B15:C15"/>
    <mergeCell ref="B16:C16"/>
    <mergeCell ref="B17:C17"/>
    <mergeCell ref="B7:C7"/>
    <mergeCell ref="B9:C9"/>
    <mergeCell ref="B8:C8"/>
    <mergeCell ref="B41:C41"/>
    <mergeCell ref="B34:C34"/>
  </mergeCells>
  <printOptions horizontalCentered="1"/>
  <pageMargins left="0.25" right="0.25" top="0.75" bottom="0.75" header="0.3" footer="0.3"/>
  <pageSetup paperSize="9" scale="50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SheetLayoutView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SheetLayoutView="100" workbookViewId="0">
      <selection activeCell="G33" sqref="G33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2025. évi normatíva</vt:lpstr>
      <vt:lpstr>Munka2</vt:lpstr>
      <vt:lpstr>Munka3</vt:lpstr>
      <vt:lpstr>'2025. évi normatíva'!Nyomtatási_terület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mikok</dc:creator>
  <cp:lastModifiedBy>user</cp:lastModifiedBy>
  <cp:revision>0</cp:revision>
  <cp:lastPrinted>2026-04-21T13:35:42Z</cp:lastPrinted>
  <dcterms:created xsi:type="dcterms:W3CDTF">2013-01-04T11:02:09Z</dcterms:created>
  <dcterms:modified xsi:type="dcterms:W3CDTF">2026-05-08T08:00:52Z</dcterms:modified>
</cp:coreProperties>
</file>